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racho\Desktop\BT_HW_AB\"/>
    </mc:Choice>
  </mc:AlternateContent>
  <xr:revisionPtr revIDLastSave="0" documentId="13_ncr:1_{772B38B9-B7FF-4BED-A959-AD76B36757C1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  <sheet name="Sheet6" sheetId="7" r:id="rId6"/>
  </sheets>
  <definedNames>
    <definedName name="_xlnm._FilterDatabase" localSheetId="0" hidden="1">Sheet1!$A$1:$R$4115</definedName>
  </definedNames>
  <calcPr calcId="191029"/>
  <pivotCaches>
    <pivotCache cacheId="0" r:id="rId7"/>
    <pivotCache cacheId="12" r:id="rId8"/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V2" i="1" l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S3" i="1"/>
  <c r="T3" i="1" s="1"/>
  <c r="S4" i="1"/>
  <c r="S5" i="1"/>
  <c r="S6" i="1"/>
  <c r="S7" i="1"/>
  <c r="S8" i="1"/>
  <c r="S9" i="1"/>
  <c r="S10" i="1"/>
  <c r="T10" i="1" s="1"/>
  <c r="S11" i="1"/>
  <c r="S12" i="1"/>
  <c r="S13" i="1"/>
  <c r="S14" i="1"/>
  <c r="S15" i="1"/>
  <c r="S16" i="1"/>
  <c r="S17" i="1"/>
  <c r="S18" i="1"/>
  <c r="T18" i="1" s="1"/>
  <c r="S19" i="1"/>
  <c r="T19" i="1" s="1"/>
  <c r="S20" i="1"/>
  <c r="S21" i="1"/>
  <c r="S22" i="1"/>
  <c r="S23" i="1"/>
  <c r="S24" i="1"/>
  <c r="S25" i="1"/>
  <c r="S26" i="1"/>
  <c r="T26" i="1" s="1"/>
  <c r="S27" i="1"/>
  <c r="S28" i="1"/>
  <c r="S29" i="1"/>
  <c r="S30" i="1"/>
  <c r="S31" i="1"/>
  <c r="S32" i="1"/>
  <c r="S33" i="1"/>
  <c r="S34" i="1"/>
  <c r="T34" i="1" s="1"/>
  <c r="S35" i="1"/>
  <c r="T35" i="1" s="1"/>
  <c r="S36" i="1"/>
  <c r="S37" i="1"/>
  <c r="S38" i="1"/>
  <c r="S39" i="1"/>
  <c r="S40" i="1"/>
  <c r="S41" i="1"/>
  <c r="S42" i="1"/>
  <c r="T42" i="1" s="1"/>
  <c r="S43" i="1"/>
  <c r="S44" i="1"/>
  <c r="S45" i="1"/>
  <c r="S46" i="1"/>
  <c r="S47" i="1"/>
  <c r="S48" i="1"/>
  <c r="S49" i="1"/>
  <c r="S50" i="1"/>
  <c r="T50" i="1" s="1"/>
  <c r="S51" i="1"/>
  <c r="T51" i="1" s="1"/>
  <c r="S52" i="1"/>
  <c r="S53" i="1"/>
  <c r="S54" i="1"/>
  <c r="S55" i="1"/>
  <c r="S56" i="1"/>
  <c r="S57" i="1"/>
  <c r="S58" i="1"/>
  <c r="T58" i="1" s="1"/>
  <c r="S59" i="1"/>
  <c r="S60" i="1"/>
  <c r="S61" i="1"/>
  <c r="S62" i="1"/>
  <c r="S63" i="1"/>
  <c r="S64" i="1"/>
  <c r="S65" i="1"/>
  <c r="S66" i="1"/>
  <c r="T66" i="1" s="1"/>
  <c r="S67" i="1"/>
  <c r="T67" i="1" s="1"/>
  <c r="S68" i="1"/>
  <c r="S69" i="1"/>
  <c r="S70" i="1"/>
  <c r="S71" i="1"/>
  <c r="S72" i="1"/>
  <c r="S73" i="1"/>
  <c r="S74" i="1"/>
  <c r="T74" i="1" s="1"/>
  <c r="S75" i="1"/>
  <c r="S76" i="1"/>
  <c r="S77" i="1"/>
  <c r="S78" i="1"/>
  <c r="S79" i="1"/>
  <c r="S80" i="1"/>
  <c r="S81" i="1"/>
  <c r="S82" i="1"/>
  <c r="T82" i="1" s="1"/>
  <c r="S83" i="1"/>
  <c r="T83" i="1" s="1"/>
  <c r="S84" i="1"/>
  <c r="S85" i="1"/>
  <c r="S86" i="1"/>
  <c r="S87" i="1"/>
  <c r="S88" i="1"/>
  <c r="S89" i="1"/>
  <c r="S90" i="1"/>
  <c r="T90" i="1" s="1"/>
  <c r="S91" i="1"/>
  <c r="S92" i="1"/>
  <c r="S93" i="1"/>
  <c r="S94" i="1"/>
  <c r="S95" i="1"/>
  <c r="S96" i="1"/>
  <c r="S97" i="1"/>
  <c r="S98" i="1"/>
  <c r="T98" i="1" s="1"/>
  <c r="S99" i="1"/>
  <c r="T99" i="1" s="1"/>
  <c r="S100" i="1"/>
  <c r="S101" i="1"/>
  <c r="S102" i="1"/>
  <c r="S103" i="1"/>
  <c r="S104" i="1"/>
  <c r="S105" i="1"/>
  <c r="S106" i="1"/>
  <c r="T106" i="1" s="1"/>
  <c r="S107" i="1"/>
  <c r="S108" i="1"/>
  <c r="S109" i="1"/>
  <c r="S110" i="1"/>
  <c r="S111" i="1"/>
  <c r="S112" i="1"/>
  <c r="S113" i="1"/>
  <c r="S114" i="1"/>
  <c r="T114" i="1" s="1"/>
  <c r="S115" i="1"/>
  <c r="T115" i="1" s="1"/>
  <c r="S116" i="1"/>
  <c r="S117" i="1"/>
  <c r="S118" i="1"/>
  <c r="S119" i="1"/>
  <c r="S120" i="1"/>
  <c r="S121" i="1"/>
  <c r="S122" i="1"/>
  <c r="T122" i="1" s="1"/>
  <c r="S123" i="1"/>
  <c r="S124" i="1"/>
  <c r="S125" i="1"/>
  <c r="S126" i="1"/>
  <c r="S127" i="1"/>
  <c r="S128" i="1"/>
  <c r="S129" i="1"/>
  <c r="S130" i="1"/>
  <c r="T130" i="1" s="1"/>
  <c r="S131" i="1"/>
  <c r="T131" i="1" s="1"/>
  <c r="S132" i="1"/>
  <c r="S133" i="1"/>
  <c r="S134" i="1"/>
  <c r="S135" i="1"/>
  <c r="S136" i="1"/>
  <c r="S137" i="1"/>
  <c r="S138" i="1"/>
  <c r="T138" i="1" s="1"/>
  <c r="S139" i="1"/>
  <c r="S140" i="1"/>
  <c r="S141" i="1"/>
  <c r="S142" i="1"/>
  <c r="S143" i="1"/>
  <c r="S144" i="1"/>
  <c r="S145" i="1"/>
  <c r="S146" i="1"/>
  <c r="T146" i="1" s="1"/>
  <c r="S147" i="1"/>
  <c r="T147" i="1" s="1"/>
  <c r="S148" i="1"/>
  <c r="S149" i="1"/>
  <c r="S150" i="1"/>
  <c r="S151" i="1"/>
  <c r="S152" i="1"/>
  <c r="S153" i="1"/>
  <c r="S154" i="1"/>
  <c r="T154" i="1" s="1"/>
  <c r="S155" i="1"/>
  <c r="S156" i="1"/>
  <c r="S157" i="1"/>
  <c r="S158" i="1"/>
  <c r="S159" i="1"/>
  <c r="S160" i="1"/>
  <c r="S161" i="1"/>
  <c r="S162" i="1"/>
  <c r="T162" i="1" s="1"/>
  <c r="S163" i="1"/>
  <c r="T163" i="1" s="1"/>
  <c r="S164" i="1"/>
  <c r="S165" i="1"/>
  <c r="S166" i="1"/>
  <c r="S167" i="1"/>
  <c r="S168" i="1"/>
  <c r="S169" i="1"/>
  <c r="S170" i="1"/>
  <c r="T170" i="1" s="1"/>
  <c r="S171" i="1"/>
  <c r="S172" i="1"/>
  <c r="S173" i="1"/>
  <c r="S174" i="1"/>
  <c r="S175" i="1"/>
  <c r="S176" i="1"/>
  <c r="S177" i="1"/>
  <c r="S178" i="1"/>
  <c r="T178" i="1" s="1"/>
  <c r="S179" i="1"/>
  <c r="T179" i="1" s="1"/>
  <c r="S180" i="1"/>
  <c r="S181" i="1"/>
  <c r="S182" i="1"/>
  <c r="S183" i="1"/>
  <c r="S184" i="1"/>
  <c r="S185" i="1"/>
  <c r="S186" i="1"/>
  <c r="T186" i="1" s="1"/>
  <c r="S187" i="1"/>
  <c r="S188" i="1"/>
  <c r="S189" i="1"/>
  <c r="S190" i="1"/>
  <c r="S191" i="1"/>
  <c r="S192" i="1"/>
  <c r="S193" i="1"/>
  <c r="S194" i="1"/>
  <c r="T194" i="1" s="1"/>
  <c r="S195" i="1"/>
  <c r="T195" i="1" s="1"/>
  <c r="S196" i="1"/>
  <c r="S197" i="1"/>
  <c r="S198" i="1"/>
  <c r="S199" i="1"/>
  <c r="S200" i="1"/>
  <c r="S201" i="1"/>
  <c r="S202" i="1"/>
  <c r="T202" i="1" s="1"/>
  <c r="S203" i="1"/>
  <c r="S204" i="1"/>
  <c r="S205" i="1"/>
  <c r="S206" i="1"/>
  <c r="S207" i="1"/>
  <c r="S208" i="1"/>
  <c r="S209" i="1"/>
  <c r="S210" i="1"/>
  <c r="T210" i="1" s="1"/>
  <c r="S211" i="1"/>
  <c r="T211" i="1" s="1"/>
  <c r="S212" i="1"/>
  <c r="S213" i="1"/>
  <c r="S214" i="1"/>
  <c r="S215" i="1"/>
  <c r="S216" i="1"/>
  <c r="S217" i="1"/>
  <c r="S218" i="1"/>
  <c r="T218" i="1" s="1"/>
  <c r="S219" i="1"/>
  <c r="S220" i="1"/>
  <c r="S221" i="1"/>
  <c r="S222" i="1"/>
  <c r="S223" i="1"/>
  <c r="S224" i="1"/>
  <c r="S225" i="1"/>
  <c r="S226" i="1"/>
  <c r="T226" i="1" s="1"/>
  <c r="S227" i="1"/>
  <c r="T227" i="1" s="1"/>
  <c r="S228" i="1"/>
  <c r="S229" i="1"/>
  <c r="S230" i="1"/>
  <c r="S231" i="1"/>
  <c r="S232" i="1"/>
  <c r="S233" i="1"/>
  <c r="S234" i="1"/>
  <c r="T234" i="1" s="1"/>
  <c r="S235" i="1"/>
  <c r="S236" i="1"/>
  <c r="S237" i="1"/>
  <c r="S238" i="1"/>
  <c r="S239" i="1"/>
  <c r="S240" i="1"/>
  <c r="S241" i="1"/>
  <c r="S242" i="1"/>
  <c r="T242" i="1" s="1"/>
  <c r="S243" i="1"/>
  <c r="T243" i="1" s="1"/>
  <c r="S244" i="1"/>
  <c r="S245" i="1"/>
  <c r="S246" i="1"/>
  <c r="S247" i="1"/>
  <c r="S248" i="1"/>
  <c r="S249" i="1"/>
  <c r="S250" i="1"/>
  <c r="T250" i="1" s="1"/>
  <c r="S251" i="1"/>
  <c r="S252" i="1"/>
  <c r="S253" i="1"/>
  <c r="S254" i="1"/>
  <c r="S255" i="1"/>
  <c r="S256" i="1"/>
  <c r="S257" i="1"/>
  <c r="S258" i="1"/>
  <c r="T258" i="1" s="1"/>
  <c r="S259" i="1"/>
  <c r="T259" i="1" s="1"/>
  <c r="S260" i="1"/>
  <c r="S261" i="1"/>
  <c r="S262" i="1"/>
  <c r="S263" i="1"/>
  <c r="S264" i="1"/>
  <c r="S265" i="1"/>
  <c r="S266" i="1"/>
  <c r="T266" i="1" s="1"/>
  <c r="S267" i="1"/>
  <c r="S268" i="1"/>
  <c r="S269" i="1"/>
  <c r="S270" i="1"/>
  <c r="S271" i="1"/>
  <c r="S272" i="1"/>
  <c r="S273" i="1"/>
  <c r="S274" i="1"/>
  <c r="T274" i="1" s="1"/>
  <c r="S275" i="1"/>
  <c r="T275" i="1" s="1"/>
  <c r="S276" i="1"/>
  <c r="S277" i="1"/>
  <c r="S278" i="1"/>
  <c r="S279" i="1"/>
  <c r="S280" i="1"/>
  <c r="S281" i="1"/>
  <c r="S282" i="1"/>
  <c r="T282" i="1" s="1"/>
  <c r="S283" i="1"/>
  <c r="S284" i="1"/>
  <c r="S285" i="1"/>
  <c r="S286" i="1"/>
  <c r="S287" i="1"/>
  <c r="S288" i="1"/>
  <c r="S289" i="1"/>
  <c r="S290" i="1"/>
  <c r="T290" i="1" s="1"/>
  <c r="S291" i="1"/>
  <c r="T291" i="1" s="1"/>
  <c r="S292" i="1"/>
  <c r="S293" i="1"/>
  <c r="S294" i="1"/>
  <c r="S295" i="1"/>
  <c r="S296" i="1"/>
  <c r="S297" i="1"/>
  <c r="S298" i="1"/>
  <c r="T298" i="1" s="1"/>
  <c r="S299" i="1"/>
  <c r="S300" i="1"/>
  <c r="S301" i="1"/>
  <c r="S302" i="1"/>
  <c r="S303" i="1"/>
  <c r="S304" i="1"/>
  <c r="S305" i="1"/>
  <c r="S306" i="1"/>
  <c r="T306" i="1" s="1"/>
  <c r="S307" i="1"/>
  <c r="T307" i="1" s="1"/>
  <c r="S308" i="1"/>
  <c r="S309" i="1"/>
  <c r="S310" i="1"/>
  <c r="S311" i="1"/>
  <c r="S312" i="1"/>
  <c r="S313" i="1"/>
  <c r="S314" i="1"/>
  <c r="T314" i="1" s="1"/>
  <c r="S315" i="1"/>
  <c r="S316" i="1"/>
  <c r="S317" i="1"/>
  <c r="S318" i="1"/>
  <c r="S319" i="1"/>
  <c r="S320" i="1"/>
  <c r="S321" i="1"/>
  <c r="S322" i="1"/>
  <c r="T322" i="1" s="1"/>
  <c r="S323" i="1"/>
  <c r="T323" i="1" s="1"/>
  <c r="S324" i="1"/>
  <c r="S325" i="1"/>
  <c r="S326" i="1"/>
  <c r="S327" i="1"/>
  <c r="S328" i="1"/>
  <c r="S329" i="1"/>
  <c r="S330" i="1"/>
  <c r="T330" i="1" s="1"/>
  <c r="S331" i="1"/>
  <c r="S332" i="1"/>
  <c r="S333" i="1"/>
  <c r="S334" i="1"/>
  <c r="S335" i="1"/>
  <c r="S336" i="1"/>
  <c r="S337" i="1"/>
  <c r="S338" i="1"/>
  <c r="T338" i="1" s="1"/>
  <c r="S339" i="1"/>
  <c r="T339" i="1" s="1"/>
  <c r="S340" i="1"/>
  <c r="S341" i="1"/>
  <c r="S342" i="1"/>
  <c r="S343" i="1"/>
  <c r="S344" i="1"/>
  <c r="S345" i="1"/>
  <c r="S346" i="1"/>
  <c r="T346" i="1" s="1"/>
  <c r="S347" i="1"/>
  <c r="S348" i="1"/>
  <c r="S349" i="1"/>
  <c r="S350" i="1"/>
  <c r="S351" i="1"/>
  <c r="S352" i="1"/>
  <c r="S353" i="1"/>
  <c r="S354" i="1"/>
  <c r="T354" i="1" s="1"/>
  <c r="S355" i="1"/>
  <c r="T355" i="1" s="1"/>
  <c r="S356" i="1"/>
  <c r="S357" i="1"/>
  <c r="S358" i="1"/>
  <c r="S359" i="1"/>
  <c r="S360" i="1"/>
  <c r="S361" i="1"/>
  <c r="S362" i="1"/>
  <c r="T362" i="1" s="1"/>
  <c r="S363" i="1"/>
  <c r="S364" i="1"/>
  <c r="S365" i="1"/>
  <c r="S366" i="1"/>
  <c r="S367" i="1"/>
  <c r="S368" i="1"/>
  <c r="S369" i="1"/>
  <c r="S370" i="1"/>
  <c r="T370" i="1" s="1"/>
  <c r="S371" i="1"/>
  <c r="T371" i="1" s="1"/>
  <c r="S372" i="1"/>
  <c r="S373" i="1"/>
  <c r="S374" i="1"/>
  <c r="S375" i="1"/>
  <c r="S376" i="1"/>
  <c r="S377" i="1"/>
  <c r="S378" i="1"/>
  <c r="T378" i="1" s="1"/>
  <c r="S379" i="1"/>
  <c r="S380" i="1"/>
  <c r="S381" i="1"/>
  <c r="S382" i="1"/>
  <c r="U382" i="1" s="1"/>
  <c r="S383" i="1"/>
  <c r="S384" i="1"/>
  <c r="S385" i="1"/>
  <c r="S386" i="1"/>
  <c r="T386" i="1" s="1"/>
  <c r="S387" i="1"/>
  <c r="T387" i="1" s="1"/>
  <c r="S388" i="1"/>
  <c r="S389" i="1"/>
  <c r="S390" i="1"/>
  <c r="S391" i="1"/>
  <c r="S392" i="1"/>
  <c r="S393" i="1"/>
  <c r="S394" i="1"/>
  <c r="T394" i="1" s="1"/>
  <c r="S395" i="1"/>
  <c r="S396" i="1"/>
  <c r="S397" i="1"/>
  <c r="S398" i="1"/>
  <c r="S399" i="1"/>
  <c r="S400" i="1"/>
  <c r="S401" i="1"/>
  <c r="S402" i="1"/>
  <c r="T402" i="1" s="1"/>
  <c r="S403" i="1"/>
  <c r="T403" i="1" s="1"/>
  <c r="S404" i="1"/>
  <c r="S405" i="1"/>
  <c r="S406" i="1"/>
  <c r="S407" i="1"/>
  <c r="S408" i="1"/>
  <c r="S409" i="1"/>
  <c r="S410" i="1"/>
  <c r="T410" i="1" s="1"/>
  <c r="S411" i="1"/>
  <c r="S412" i="1"/>
  <c r="S413" i="1"/>
  <c r="S414" i="1"/>
  <c r="S415" i="1"/>
  <c r="S416" i="1"/>
  <c r="S417" i="1"/>
  <c r="S418" i="1"/>
  <c r="T418" i="1" s="1"/>
  <c r="S419" i="1"/>
  <c r="T419" i="1" s="1"/>
  <c r="S420" i="1"/>
  <c r="S421" i="1"/>
  <c r="S422" i="1"/>
  <c r="S423" i="1"/>
  <c r="S424" i="1"/>
  <c r="S425" i="1"/>
  <c r="S426" i="1"/>
  <c r="T426" i="1" s="1"/>
  <c r="S427" i="1"/>
  <c r="S428" i="1"/>
  <c r="S429" i="1"/>
  <c r="S430" i="1"/>
  <c r="S431" i="1"/>
  <c r="S432" i="1"/>
  <c r="S433" i="1"/>
  <c r="S434" i="1"/>
  <c r="T434" i="1" s="1"/>
  <c r="S435" i="1"/>
  <c r="T435" i="1" s="1"/>
  <c r="S436" i="1"/>
  <c r="S437" i="1"/>
  <c r="S438" i="1"/>
  <c r="S439" i="1"/>
  <c r="S440" i="1"/>
  <c r="S441" i="1"/>
  <c r="S442" i="1"/>
  <c r="T442" i="1" s="1"/>
  <c r="S443" i="1"/>
  <c r="S444" i="1"/>
  <c r="S445" i="1"/>
  <c r="S446" i="1"/>
  <c r="S447" i="1"/>
  <c r="S448" i="1"/>
  <c r="S449" i="1"/>
  <c r="S450" i="1"/>
  <c r="T450" i="1" s="1"/>
  <c r="S451" i="1"/>
  <c r="T451" i="1" s="1"/>
  <c r="S452" i="1"/>
  <c r="S453" i="1"/>
  <c r="S454" i="1"/>
  <c r="S455" i="1"/>
  <c r="S456" i="1"/>
  <c r="S457" i="1"/>
  <c r="S458" i="1"/>
  <c r="T458" i="1" s="1"/>
  <c r="S459" i="1"/>
  <c r="S460" i="1"/>
  <c r="S461" i="1"/>
  <c r="S462" i="1"/>
  <c r="S463" i="1"/>
  <c r="S464" i="1"/>
  <c r="S465" i="1"/>
  <c r="S466" i="1"/>
  <c r="T466" i="1" s="1"/>
  <c r="S467" i="1"/>
  <c r="T467" i="1" s="1"/>
  <c r="S468" i="1"/>
  <c r="S469" i="1"/>
  <c r="S470" i="1"/>
  <c r="S471" i="1"/>
  <c r="S472" i="1"/>
  <c r="S473" i="1"/>
  <c r="S474" i="1"/>
  <c r="T474" i="1" s="1"/>
  <c r="S475" i="1"/>
  <c r="S476" i="1"/>
  <c r="S477" i="1"/>
  <c r="S478" i="1"/>
  <c r="S479" i="1"/>
  <c r="S480" i="1"/>
  <c r="S481" i="1"/>
  <c r="S482" i="1"/>
  <c r="T482" i="1" s="1"/>
  <c r="S483" i="1"/>
  <c r="T483" i="1" s="1"/>
  <c r="S484" i="1"/>
  <c r="S485" i="1"/>
  <c r="S486" i="1"/>
  <c r="S487" i="1"/>
  <c r="S488" i="1"/>
  <c r="S489" i="1"/>
  <c r="S490" i="1"/>
  <c r="T490" i="1" s="1"/>
  <c r="S491" i="1"/>
  <c r="S492" i="1"/>
  <c r="S493" i="1"/>
  <c r="S494" i="1"/>
  <c r="S495" i="1"/>
  <c r="S496" i="1"/>
  <c r="S497" i="1"/>
  <c r="S498" i="1"/>
  <c r="T498" i="1" s="1"/>
  <c r="S499" i="1"/>
  <c r="T499" i="1" s="1"/>
  <c r="S500" i="1"/>
  <c r="S501" i="1"/>
  <c r="S502" i="1"/>
  <c r="S503" i="1"/>
  <c r="S504" i="1"/>
  <c r="S505" i="1"/>
  <c r="S506" i="1"/>
  <c r="T506" i="1" s="1"/>
  <c r="S507" i="1"/>
  <c r="S508" i="1"/>
  <c r="S509" i="1"/>
  <c r="S510" i="1"/>
  <c r="S511" i="1"/>
  <c r="S512" i="1"/>
  <c r="S513" i="1"/>
  <c r="S514" i="1"/>
  <c r="T514" i="1" s="1"/>
  <c r="S515" i="1"/>
  <c r="T515" i="1" s="1"/>
  <c r="S516" i="1"/>
  <c r="S517" i="1"/>
  <c r="S518" i="1"/>
  <c r="S519" i="1"/>
  <c r="S520" i="1"/>
  <c r="S521" i="1"/>
  <c r="S522" i="1"/>
  <c r="T522" i="1" s="1"/>
  <c r="S523" i="1"/>
  <c r="S524" i="1"/>
  <c r="S525" i="1"/>
  <c r="S526" i="1"/>
  <c r="S527" i="1"/>
  <c r="S528" i="1"/>
  <c r="S529" i="1"/>
  <c r="S530" i="1"/>
  <c r="T530" i="1" s="1"/>
  <c r="S531" i="1"/>
  <c r="T531" i="1" s="1"/>
  <c r="S532" i="1"/>
  <c r="S533" i="1"/>
  <c r="S534" i="1"/>
  <c r="S535" i="1"/>
  <c r="S536" i="1"/>
  <c r="S537" i="1"/>
  <c r="S538" i="1"/>
  <c r="T538" i="1" s="1"/>
  <c r="S539" i="1"/>
  <c r="S540" i="1"/>
  <c r="S541" i="1"/>
  <c r="S542" i="1"/>
  <c r="S543" i="1"/>
  <c r="S544" i="1"/>
  <c r="S545" i="1"/>
  <c r="S546" i="1"/>
  <c r="T546" i="1" s="1"/>
  <c r="S547" i="1"/>
  <c r="T547" i="1" s="1"/>
  <c r="S548" i="1"/>
  <c r="S549" i="1"/>
  <c r="S550" i="1"/>
  <c r="S551" i="1"/>
  <c r="S552" i="1"/>
  <c r="S553" i="1"/>
  <c r="U553" i="1" s="1"/>
  <c r="S554" i="1"/>
  <c r="T554" i="1" s="1"/>
  <c r="S555" i="1"/>
  <c r="S556" i="1"/>
  <c r="S557" i="1"/>
  <c r="S558" i="1"/>
  <c r="S559" i="1"/>
  <c r="S560" i="1"/>
  <c r="S561" i="1"/>
  <c r="S562" i="1"/>
  <c r="T562" i="1" s="1"/>
  <c r="S563" i="1"/>
  <c r="T563" i="1" s="1"/>
  <c r="S564" i="1"/>
  <c r="S565" i="1"/>
  <c r="S566" i="1"/>
  <c r="S567" i="1"/>
  <c r="S568" i="1"/>
  <c r="S569" i="1"/>
  <c r="S570" i="1"/>
  <c r="T570" i="1" s="1"/>
  <c r="S571" i="1"/>
  <c r="S572" i="1"/>
  <c r="S573" i="1"/>
  <c r="S574" i="1"/>
  <c r="S575" i="1"/>
  <c r="S576" i="1"/>
  <c r="S577" i="1"/>
  <c r="S578" i="1"/>
  <c r="T578" i="1" s="1"/>
  <c r="S579" i="1"/>
  <c r="T579" i="1" s="1"/>
  <c r="S580" i="1"/>
  <c r="S581" i="1"/>
  <c r="S582" i="1"/>
  <c r="S583" i="1"/>
  <c r="S584" i="1"/>
  <c r="S585" i="1"/>
  <c r="S586" i="1"/>
  <c r="T586" i="1" s="1"/>
  <c r="S587" i="1"/>
  <c r="S588" i="1"/>
  <c r="S589" i="1"/>
  <c r="S590" i="1"/>
  <c r="S591" i="1"/>
  <c r="S592" i="1"/>
  <c r="S593" i="1"/>
  <c r="S594" i="1"/>
  <c r="T594" i="1" s="1"/>
  <c r="S595" i="1"/>
  <c r="T595" i="1" s="1"/>
  <c r="S596" i="1"/>
  <c r="S597" i="1"/>
  <c r="S598" i="1"/>
  <c r="S599" i="1"/>
  <c r="S600" i="1"/>
  <c r="S601" i="1"/>
  <c r="S602" i="1"/>
  <c r="T602" i="1" s="1"/>
  <c r="S603" i="1"/>
  <c r="S604" i="1"/>
  <c r="S605" i="1"/>
  <c r="S606" i="1"/>
  <c r="S607" i="1"/>
  <c r="S608" i="1"/>
  <c r="S609" i="1"/>
  <c r="S610" i="1"/>
  <c r="T610" i="1" s="1"/>
  <c r="S611" i="1"/>
  <c r="T611" i="1" s="1"/>
  <c r="S612" i="1"/>
  <c r="S613" i="1"/>
  <c r="S614" i="1"/>
  <c r="S615" i="1"/>
  <c r="S616" i="1"/>
  <c r="S617" i="1"/>
  <c r="S618" i="1"/>
  <c r="T618" i="1" s="1"/>
  <c r="S619" i="1"/>
  <c r="S620" i="1"/>
  <c r="S621" i="1"/>
  <c r="S622" i="1"/>
  <c r="S623" i="1"/>
  <c r="S624" i="1"/>
  <c r="S625" i="1"/>
  <c r="S626" i="1"/>
  <c r="T626" i="1" s="1"/>
  <c r="S627" i="1"/>
  <c r="T627" i="1" s="1"/>
  <c r="S628" i="1"/>
  <c r="S629" i="1"/>
  <c r="S630" i="1"/>
  <c r="S631" i="1"/>
  <c r="S632" i="1"/>
  <c r="S633" i="1"/>
  <c r="S634" i="1"/>
  <c r="T634" i="1" s="1"/>
  <c r="S635" i="1"/>
  <c r="S636" i="1"/>
  <c r="S637" i="1"/>
  <c r="S638" i="1"/>
  <c r="S639" i="1"/>
  <c r="S640" i="1"/>
  <c r="S641" i="1"/>
  <c r="S642" i="1"/>
  <c r="T642" i="1" s="1"/>
  <c r="S643" i="1"/>
  <c r="T643" i="1" s="1"/>
  <c r="S644" i="1"/>
  <c r="S645" i="1"/>
  <c r="S646" i="1"/>
  <c r="S647" i="1"/>
  <c r="S648" i="1"/>
  <c r="S649" i="1"/>
  <c r="S650" i="1"/>
  <c r="T650" i="1" s="1"/>
  <c r="S651" i="1"/>
  <c r="S652" i="1"/>
  <c r="S653" i="1"/>
  <c r="S654" i="1"/>
  <c r="S655" i="1"/>
  <c r="S656" i="1"/>
  <c r="S657" i="1"/>
  <c r="S658" i="1"/>
  <c r="T658" i="1" s="1"/>
  <c r="S659" i="1"/>
  <c r="T659" i="1" s="1"/>
  <c r="S660" i="1"/>
  <c r="S661" i="1"/>
  <c r="S662" i="1"/>
  <c r="S663" i="1"/>
  <c r="S664" i="1"/>
  <c r="S665" i="1"/>
  <c r="S666" i="1"/>
  <c r="T666" i="1" s="1"/>
  <c r="S667" i="1"/>
  <c r="S668" i="1"/>
  <c r="S669" i="1"/>
  <c r="S670" i="1"/>
  <c r="S671" i="1"/>
  <c r="S672" i="1"/>
  <c r="S673" i="1"/>
  <c r="S674" i="1"/>
  <c r="T674" i="1" s="1"/>
  <c r="S675" i="1"/>
  <c r="T675" i="1" s="1"/>
  <c r="S676" i="1"/>
  <c r="S677" i="1"/>
  <c r="S678" i="1"/>
  <c r="S679" i="1"/>
  <c r="S680" i="1"/>
  <c r="S681" i="1"/>
  <c r="U681" i="1" s="1"/>
  <c r="S682" i="1"/>
  <c r="T682" i="1" s="1"/>
  <c r="S683" i="1"/>
  <c r="S684" i="1"/>
  <c r="S685" i="1"/>
  <c r="S686" i="1"/>
  <c r="S687" i="1"/>
  <c r="S688" i="1"/>
  <c r="S689" i="1"/>
  <c r="S690" i="1"/>
  <c r="T690" i="1" s="1"/>
  <c r="S691" i="1"/>
  <c r="T691" i="1" s="1"/>
  <c r="S692" i="1"/>
  <c r="S693" i="1"/>
  <c r="S694" i="1"/>
  <c r="S695" i="1"/>
  <c r="S696" i="1"/>
  <c r="S697" i="1"/>
  <c r="S698" i="1"/>
  <c r="T698" i="1" s="1"/>
  <c r="S699" i="1"/>
  <c r="S700" i="1"/>
  <c r="S701" i="1"/>
  <c r="S702" i="1"/>
  <c r="S703" i="1"/>
  <c r="S704" i="1"/>
  <c r="S705" i="1"/>
  <c r="S706" i="1"/>
  <c r="T706" i="1" s="1"/>
  <c r="S707" i="1"/>
  <c r="T707" i="1" s="1"/>
  <c r="S708" i="1"/>
  <c r="S709" i="1"/>
  <c r="S710" i="1"/>
  <c r="S711" i="1"/>
  <c r="S712" i="1"/>
  <c r="S713" i="1"/>
  <c r="S714" i="1"/>
  <c r="T714" i="1" s="1"/>
  <c r="S715" i="1"/>
  <c r="S716" i="1"/>
  <c r="S717" i="1"/>
  <c r="S718" i="1"/>
  <c r="S719" i="1"/>
  <c r="S720" i="1"/>
  <c r="S721" i="1"/>
  <c r="S722" i="1"/>
  <c r="T722" i="1" s="1"/>
  <c r="S723" i="1"/>
  <c r="T723" i="1" s="1"/>
  <c r="S724" i="1"/>
  <c r="S725" i="1"/>
  <c r="S726" i="1"/>
  <c r="S727" i="1"/>
  <c r="S728" i="1"/>
  <c r="S729" i="1"/>
  <c r="S730" i="1"/>
  <c r="T730" i="1" s="1"/>
  <c r="S731" i="1"/>
  <c r="S732" i="1"/>
  <c r="S733" i="1"/>
  <c r="S734" i="1"/>
  <c r="S735" i="1"/>
  <c r="S736" i="1"/>
  <c r="S737" i="1"/>
  <c r="S738" i="1"/>
  <c r="T738" i="1" s="1"/>
  <c r="S739" i="1"/>
  <c r="T739" i="1" s="1"/>
  <c r="S740" i="1"/>
  <c r="S741" i="1"/>
  <c r="S742" i="1"/>
  <c r="S743" i="1"/>
  <c r="S744" i="1"/>
  <c r="S745" i="1"/>
  <c r="S746" i="1"/>
  <c r="T746" i="1" s="1"/>
  <c r="S747" i="1"/>
  <c r="S748" i="1"/>
  <c r="S749" i="1"/>
  <c r="S750" i="1"/>
  <c r="S751" i="1"/>
  <c r="S752" i="1"/>
  <c r="S753" i="1"/>
  <c r="S754" i="1"/>
  <c r="T754" i="1" s="1"/>
  <c r="S755" i="1"/>
  <c r="T755" i="1" s="1"/>
  <c r="S756" i="1"/>
  <c r="S757" i="1"/>
  <c r="S758" i="1"/>
  <c r="S759" i="1"/>
  <c r="S760" i="1"/>
  <c r="S761" i="1"/>
  <c r="S762" i="1"/>
  <c r="T762" i="1" s="1"/>
  <c r="S763" i="1"/>
  <c r="S764" i="1"/>
  <c r="S765" i="1"/>
  <c r="S766" i="1"/>
  <c r="S767" i="1"/>
  <c r="S768" i="1"/>
  <c r="S769" i="1"/>
  <c r="S770" i="1"/>
  <c r="T770" i="1" s="1"/>
  <c r="S771" i="1"/>
  <c r="T771" i="1" s="1"/>
  <c r="S772" i="1"/>
  <c r="S773" i="1"/>
  <c r="S774" i="1"/>
  <c r="S775" i="1"/>
  <c r="S776" i="1"/>
  <c r="S777" i="1"/>
  <c r="S778" i="1"/>
  <c r="T778" i="1" s="1"/>
  <c r="S779" i="1"/>
  <c r="S780" i="1"/>
  <c r="S781" i="1"/>
  <c r="S782" i="1"/>
  <c r="S783" i="1"/>
  <c r="S784" i="1"/>
  <c r="S785" i="1"/>
  <c r="S786" i="1"/>
  <c r="T786" i="1" s="1"/>
  <c r="S787" i="1"/>
  <c r="T787" i="1" s="1"/>
  <c r="S788" i="1"/>
  <c r="S789" i="1"/>
  <c r="S790" i="1"/>
  <c r="S791" i="1"/>
  <c r="S792" i="1"/>
  <c r="S793" i="1"/>
  <c r="S794" i="1"/>
  <c r="T794" i="1" s="1"/>
  <c r="S795" i="1"/>
  <c r="S796" i="1"/>
  <c r="S797" i="1"/>
  <c r="S798" i="1"/>
  <c r="S799" i="1"/>
  <c r="S800" i="1"/>
  <c r="S801" i="1"/>
  <c r="S802" i="1"/>
  <c r="T802" i="1" s="1"/>
  <c r="S803" i="1"/>
  <c r="T803" i="1" s="1"/>
  <c r="S804" i="1"/>
  <c r="S805" i="1"/>
  <c r="S806" i="1"/>
  <c r="S807" i="1"/>
  <c r="S808" i="1"/>
  <c r="S809" i="1"/>
  <c r="U809" i="1" s="1"/>
  <c r="S810" i="1"/>
  <c r="T810" i="1" s="1"/>
  <c r="S811" i="1"/>
  <c r="S812" i="1"/>
  <c r="S813" i="1"/>
  <c r="S814" i="1"/>
  <c r="S815" i="1"/>
  <c r="S816" i="1"/>
  <c r="S817" i="1"/>
  <c r="S818" i="1"/>
  <c r="T818" i="1" s="1"/>
  <c r="S819" i="1"/>
  <c r="T819" i="1" s="1"/>
  <c r="S820" i="1"/>
  <c r="S821" i="1"/>
  <c r="S822" i="1"/>
  <c r="S823" i="1"/>
  <c r="S824" i="1"/>
  <c r="S825" i="1"/>
  <c r="S826" i="1"/>
  <c r="T826" i="1" s="1"/>
  <c r="S827" i="1"/>
  <c r="S828" i="1"/>
  <c r="S829" i="1"/>
  <c r="S830" i="1"/>
  <c r="S831" i="1"/>
  <c r="S832" i="1"/>
  <c r="S833" i="1"/>
  <c r="S834" i="1"/>
  <c r="T834" i="1" s="1"/>
  <c r="S835" i="1"/>
  <c r="T835" i="1" s="1"/>
  <c r="S836" i="1"/>
  <c r="S837" i="1"/>
  <c r="S838" i="1"/>
  <c r="S839" i="1"/>
  <c r="S840" i="1"/>
  <c r="S841" i="1"/>
  <c r="S842" i="1"/>
  <c r="T842" i="1" s="1"/>
  <c r="S843" i="1"/>
  <c r="S844" i="1"/>
  <c r="S845" i="1"/>
  <c r="S846" i="1"/>
  <c r="S847" i="1"/>
  <c r="S848" i="1"/>
  <c r="S849" i="1"/>
  <c r="S850" i="1"/>
  <c r="T850" i="1" s="1"/>
  <c r="S851" i="1"/>
  <c r="T851" i="1" s="1"/>
  <c r="S852" i="1"/>
  <c r="S853" i="1"/>
  <c r="S854" i="1"/>
  <c r="S855" i="1"/>
  <c r="S856" i="1"/>
  <c r="S857" i="1"/>
  <c r="S858" i="1"/>
  <c r="T858" i="1" s="1"/>
  <c r="S859" i="1"/>
  <c r="S860" i="1"/>
  <c r="S861" i="1"/>
  <c r="S862" i="1"/>
  <c r="S863" i="1"/>
  <c r="S864" i="1"/>
  <c r="S865" i="1"/>
  <c r="S866" i="1"/>
  <c r="T866" i="1" s="1"/>
  <c r="S867" i="1"/>
  <c r="T867" i="1" s="1"/>
  <c r="S868" i="1"/>
  <c r="S869" i="1"/>
  <c r="S870" i="1"/>
  <c r="S871" i="1"/>
  <c r="S872" i="1"/>
  <c r="S873" i="1"/>
  <c r="S874" i="1"/>
  <c r="T874" i="1" s="1"/>
  <c r="S875" i="1"/>
  <c r="S876" i="1"/>
  <c r="S877" i="1"/>
  <c r="S878" i="1"/>
  <c r="S879" i="1"/>
  <c r="S880" i="1"/>
  <c r="S881" i="1"/>
  <c r="S882" i="1"/>
  <c r="T882" i="1" s="1"/>
  <c r="S883" i="1"/>
  <c r="T883" i="1" s="1"/>
  <c r="S884" i="1"/>
  <c r="S885" i="1"/>
  <c r="S886" i="1"/>
  <c r="S887" i="1"/>
  <c r="S888" i="1"/>
  <c r="S889" i="1"/>
  <c r="S890" i="1"/>
  <c r="T890" i="1" s="1"/>
  <c r="S891" i="1"/>
  <c r="S892" i="1"/>
  <c r="S893" i="1"/>
  <c r="S894" i="1"/>
  <c r="S895" i="1"/>
  <c r="S896" i="1"/>
  <c r="S897" i="1"/>
  <c r="S898" i="1"/>
  <c r="T898" i="1" s="1"/>
  <c r="S899" i="1"/>
  <c r="T899" i="1" s="1"/>
  <c r="S900" i="1"/>
  <c r="S901" i="1"/>
  <c r="S902" i="1"/>
  <c r="S903" i="1"/>
  <c r="S904" i="1"/>
  <c r="S905" i="1"/>
  <c r="S906" i="1"/>
  <c r="T906" i="1" s="1"/>
  <c r="S907" i="1"/>
  <c r="S908" i="1"/>
  <c r="S909" i="1"/>
  <c r="S910" i="1"/>
  <c r="S911" i="1"/>
  <c r="S912" i="1"/>
  <c r="S913" i="1"/>
  <c r="S914" i="1"/>
  <c r="T914" i="1" s="1"/>
  <c r="S915" i="1"/>
  <c r="T915" i="1" s="1"/>
  <c r="S916" i="1"/>
  <c r="S917" i="1"/>
  <c r="S918" i="1"/>
  <c r="S919" i="1"/>
  <c r="S920" i="1"/>
  <c r="S921" i="1"/>
  <c r="S922" i="1"/>
  <c r="T922" i="1" s="1"/>
  <c r="S923" i="1"/>
  <c r="S924" i="1"/>
  <c r="S925" i="1"/>
  <c r="S926" i="1"/>
  <c r="S927" i="1"/>
  <c r="S928" i="1"/>
  <c r="S929" i="1"/>
  <c r="S930" i="1"/>
  <c r="T930" i="1" s="1"/>
  <c r="S931" i="1"/>
  <c r="T931" i="1" s="1"/>
  <c r="S932" i="1"/>
  <c r="S933" i="1"/>
  <c r="S934" i="1"/>
  <c r="S935" i="1"/>
  <c r="S936" i="1"/>
  <c r="S937" i="1"/>
  <c r="U937" i="1" s="1"/>
  <c r="S938" i="1"/>
  <c r="T938" i="1" s="1"/>
  <c r="S939" i="1"/>
  <c r="S940" i="1"/>
  <c r="S941" i="1"/>
  <c r="S942" i="1"/>
  <c r="S943" i="1"/>
  <c r="S944" i="1"/>
  <c r="S945" i="1"/>
  <c r="S946" i="1"/>
  <c r="T946" i="1" s="1"/>
  <c r="S947" i="1"/>
  <c r="T947" i="1" s="1"/>
  <c r="S948" i="1"/>
  <c r="S949" i="1"/>
  <c r="S950" i="1"/>
  <c r="S951" i="1"/>
  <c r="S952" i="1"/>
  <c r="S953" i="1"/>
  <c r="T953" i="1" s="1"/>
  <c r="S954" i="1"/>
  <c r="S955" i="1"/>
  <c r="S956" i="1"/>
  <c r="S957" i="1"/>
  <c r="T957" i="1" s="1"/>
  <c r="S958" i="1"/>
  <c r="S959" i="1"/>
  <c r="S960" i="1"/>
  <c r="S961" i="1"/>
  <c r="T961" i="1" s="1"/>
  <c r="S962" i="1"/>
  <c r="S963" i="1"/>
  <c r="S964" i="1"/>
  <c r="S965" i="1"/>
  <c r="T965" i="1" s="1"/>
  <c r="S966" i="1"/>
  <c r="S967" i="1"/>
  <c r="S968" i="1"/>
  <c r="S969" i="1"/>
  <c r="T969" i="1" s="1"/>
  <c r="S970" i="1"/>
  <c r="S971" i="1"/>
  <c r="S972" i="1"/>
  <c r="S973" i="1"/>
  <c r="T973" i="1" s="1"/>
  <c r="S974" i="1"/>
  <c r="S975" i="1"/>
  <c r="S976" i="1"/>
  <c r="S977" i="1"/>
  <c r="T977" i="1" s="1"/>
  <c r="S978" i="1"/>
  <c r="S979" i="1"/>
  <c r="S980" i="1"/>
  <c r="S981" i="1"/>
  <c r="T981" i="1" s="1"/>
  <c r="S982" i="1"/>
  <c r="S983" i="1"/>
  <c r="S984" i="1"/>
  <c r="S985" i="1"/>
  <c r="T985" i="1" s="1"/>
  <c r="S986" i="1"/>
  <c r="S987" i="1"/>
  <c r="S988" i="1"/>
  <c r="S989" i="1"/>
  <c r="T989" i="1" s="1"/>
  <c r="S990" i="1"/>
  <c r="S991" i="1"/>
  <c r="S992" i="1"/>
  <c r="S993" i="1"/>
  <c r="T993" i="1" s="1"/>
  <c r="S994" i="1"/>
  <c r="S995" i="1"/>
  <c r="S996" i="1"/>
  <c r="S997" i="1"/>
  <c r="T997" i="1" s="1"/>
  <c r="S998" i="1"/>
  <c r="S999" i="1"/>
  <c r="S1000" i="1"/>
  <c r="S1001" i="1"/>
  <c r="T1001" i="1" s="1"/>
  <c r="S1002" i="1"/>
  <c r="S1003" i="1"/>
  <c r="S1004" i="1"/>
  <c r="S1005" i="1"/>
  <c r="T1005" i="1" s="1"/>
  <c r="S1006" i="1"/>
  <c r="S1007" i="1"/>
  <c r="S1008" i="1"/>
  <c r="S1009" i="1"/>
  <c r="T1009" i="1" s="1"/>
  <c r="S1010" i="1"/>
  <c r="S1011" i="1"/>
  <c r="S1012" i="1"/>
  <c r="S1013" i="1"/>
  <c r="T1013" i="1" s="1"/>
  <c r="S1014" i="1"/>
  <c r="S1015" i="1"/>
  <c r="S1016" i="1"/>
  <c r="S1017" i="1"/>
  <c r="T1017" i="1" s="1"/>
  <c r="S1018" i="1"/>
  <c r="S1019" i="1"/>
  <c r="S1020" i="1"/>
  <c r="S1021" i="1"/>
  <c r="T1021" i="1" s="1"/>
  <c r="S1022" i="1"/>
  <c r="S1023" i="1"/>
  <c r="S1024" i="1"/>
  <c r="S1025" i="1"/>
  <c r="T1025" i="1" s="1"/>
  <c r="S1026" i="1"/>
  <c r="S1027" i="1"/>
  <c r="S1028" i="1"/>
  <c r="S1029" i="1"/>
  <c r="T1029" i="1" s="1"/>
  <c r="S1030" i="1"/>
  <c r="S1031" i="1"/>
  <c r="S1032" i="1"/>
  <c r="S1033" i="1"/>
  <c r="T1033" i="1" s="1"/>
  <c r="S1034" i="1"/>
  <c r="S1035" i="1"/>
  <c r="S1036" i="1"/>
  <c r="S1037" i="1"/>
  <c r="T1037" i="1" s="1"/>
  <c r="S1038" i="1"/>
  <c r="S1039" i="1"/>
  <c r="S1040" i="1"/>
  <c r="S1041" i="1"/>
  <c r="T1041" i="1" s="1"/>
  <c r="S1042" i="1"/>
  <c r="S1043" i="1"/>
  <c r="S1044" i="1"/>
  <c r="S1045" i="1"/>
  <c r="T1045" i="1" s="1"/>
  <c r="S1046" i="1"/>
  <c r="S1047" i="1"/>
  <c r="S1048" i="1"/>
  <c r="S1049" i="1"/>
  <c r="T1049" i="1" s="1"/>
  <c r="S1050" i="1"/>
  <c r="S1051" i="1"/>
  <c r="S1052" i="1"/>
  <c r="S1053" i="1"/>
  <c r="T1053" i="1" s="1"/>
  <c r="S1054" i="1"/>
  <c r="S1055" i="1"/>
  <c r="S1056" i="1"/>
  <c r="S1057" i="1"/>
  <c r="T1057" i="1" s="1"/>
  <c r="S1058" i="1"/>
  <c r="S1059" i="1"/>
  <c r="S1060" i="1"/>
  <c r="S1061" i="1"/>
  <c r="T1061" i="1" s="1"/>
  <c r="S1062" i="1"/>
  <c r="S1063" i="1"/>
  <c r="S1064" i="1"/>
  <c r="S1065" i="1"/>
  <c r="T1065" i="1" s="1"/>
  <c r="S1066" i="1"/>
  <c r="S1067" i="1"/>
  <c r="S1068" i="1"/>
  <c r="S1069" i="1"/>
  <c r="T1069" i="1" s="1"/>
  <c r="S1070" i="1"/>
  <c r="S1071" i="1"/>
  <c r="S1072" i="1"/>
  <c r="S1073" i="1"/>
  <c r="T1073" i="1" s="1"/>
  <c r="S1074" i="1"/>
  <c r="S1075" i="1"/>
  <c r="S1076" i="1"/>
  <c r="S1077" i="1"/>
  <c r="T1077" i="1" s="1"/>
  <c r="S1078" i="1"/>
  <c r="S1079" i="1"/>
  <c r="S1080" i="1"/>
  <c r="S1081" i="1"/>
  <c r="T1081" i="1" s="1"/>
  <c r="S1082" i="1"/>
  <c r="S1083" i="1"/>
  <c r="S1084" i="1"/>
  <c r="S1085" i="1"/>
  <c r="T1085" i="1" s="1"/>
  <c r="S1086" i="1"/>
  <c r="S1087" i="1"/>
  <c r="S1088" i="1"/>
  <c r="S1089" i="1"/>
  <c r="T1089" i="1" s="1"/>
  <c r="S1090" i="1"/>
  <c r="S1091" i="1"/>
  <c r="S1092" i="1"/>
  <c r="S1093" i="1"/>
  <c r="T1093" i="1" s="1"/>
  <c r="S1094" i="1"/>
  <c r="S1095" i="1"/>
  <c r="S1096" i="1"/>
  <c r="S1097" i="1"/>
  <c r="T1097" i="1" s="1"/>
  <c r="S1098" i="1"/>
  <c r="S1099" i="1"/>
  <c r="S1100" i="1"/>
  <c r="S1101" i="1"/>
  <c r="T1101" i="1" s="1"/>
  <c r="S1102" i="1"/>
  <c r="S1103" i="1"/>
  <c r="S1104" i="1"/>
  <c r="S1105" i="1"/>
  <c r="T1105" i="1" s="1"/>
  <c r="S1106" i="1"/>
  <c r="S1107" i="1"/>
  <c r="S1108" i="1"/>
  <c r="S1109" i="1"/>
  <c r="T1109" i="1" s="1"/>
  <c r="S1110" i="1"/>
  <c r="S1111" i="1"/>
  <c r="S1112" i="1"/>
  <c r="S1113" i="1"/>
  <c r="T1113" i="1" s="1"/>
  <c r="S1114" i="1"/>
  <c r="S1115" i="1"/>
  <c r="S1116" i="1"/>
  <c r="S1117" i="1"/>
  <c r="T1117" i="1" s="1"/>
  <c r="S1118" i="1"/>
  <c r="S1119" i="1"/>
  <c r="S1120" i="1"/>
  <c r="S1121" i="1"/>
  <c r="T1121" i="1" s="1"/>
  <c r="S1122" i="1"/>
  <c r="S1123" i="1"/>
  <c r="S1124" i="1"/>
  <c r="S1125" i="1"/>
  <c r="T1125" i="1" s="1"/>
  <c r="S1126" i="1"/>
  <c r="S1127" i="1"/>
  <c r="S1128" i="1"/>
  <c r="S1129" i="1"/>
  <c r="T1129" i="1" s="1"/>
  <c r="S1130" i="1"/>
  <c r="S1131" i="1"/>
  <c r="S1132" i="1"/>
  <c r="S1133" i="1"/>
  <c r="T1133" i="1" s="1"/>
  <c r="S1134" i="1"/>
  <c r="S1135" i="1"/>
  <c r="S1136" i="1"/>
  <c r="S1137" i="1"/>
  <c r="T1137" i="1" s="1"/>
  <c r="S1138" i="1"/>
  <c r="S1139" i="1"/>
  <c r="S1140" i="1"/>
  <c r="S1141" i="1"/>
  <c r="T1141" i="1" s="1"/>
  <c r="S1142" i="1"/>
  <c r="S1143" i="1"/>
  <c r="S1144" i="1"/>
  <c r="S1145" i="1"/>
  <c r="T1145" i="1" s="1"/>
  <c r="S1146" i="1"/>
  <c r="S1147" i="1"/>
  <c r="S1148" i="1"/>
  <c r="S1149" i="1"/>
  <c r="U1149" i="1" s="1"/>
  <c r="S1150" i="1"/>
  <c r="S1151" i="1"/>
  <c r="S1152" i="1"/>
  <c r="S1153" i="1"/>
  <c r="T1153" i="1" s="1"/>
  <c r="S1154" i="1"/>
  <c r="S1155" i="1"/>
  <c r="S1156" i="1"/>
  <c r="S1157" i="1"/>
  <c r="T1157" i="1" s="1"/>
  <c r="S1158" i="1"/>
  <c r="S1159" i="1"/>
  <c r="S1160" i="1"/>
  <c r="S1161" i="1"/>
  <c r="T1161" i="1" s="1"/>
  <c r="S1162" i="1"/>
  <c r="S1163" i="1"/>
  <c r="S1164" i="1"/>
  <c r="S1165" i="1"/>
  <c r="T1165" i="1" s="1"/>
  <c r="S1166" i="1"/>
  <c r="S1167" i="1"/>
  <c r="S1168" i="1"/>
  <c r="S1169" i="1"/>
  <c r="T1169" i="1" s="1"/>
  <c r="S1170" i="1"/>
  <c r="S1171" i="1"/>
  <c r="S1172" i="1"/>
  <c r="S1173" i="1"/>
  <c r="T1173" i="1" s="1"/>
  <c r="S1174" i="1"/>
  <c r="S1175" i="1"/>
  <c r="S1176" i="1"/>
  <c r="S1177" i="1"/>
  <c r="T1177" i="1" s="1"/>
  <c r="S1178" i="1"/>
  <c r="S1179" i="1"/>
  <c r="S1180" i="1"/>
  <c r="S1181" i="1"/>
  <c r="T1181" i="1" s="1"/>
  <c r="S1182" i="1"/>
  <c r="S1183" i="1"/>
  <c r="S1184" i="1"/>
  <c r="S1185" i="1"/>
  <c r="T1185" i="1" s="1"/>
  <c r="S1186" i="1"/>
  <c r="S1187" i="1"/>
  <c r="S1188" i="1"/>
  <c r="S1189" i="1"/>
  <c r="T1189" i="1" s="1"/>
  <c r="S1190" i="1"/>
  <c r="S1191" i="1"/>
  <c r="S1192" i="1"/>
  <c r="S1193" i="1"/>
  <c r="T1193" i="1" s="1"/>
  <c r="S1194" i="1"/>
  <c r="S1195" i="1"/>
  <c r="S1196" i="1"/>
  <c r="S1197" i="1"/>
  <c r="T1197" i="1" s="1"/>
  <c r="S1198" i="1"/>
  <c r="S1199" i="1"/>
  <c r="S1200" i="1"/>
  <c r="S1201" i="1"/>
  <c r="T1201" i="1" s="1"/>
  <c r="S1202" i="1"/>
  <c r="S1203" i="1"/>
  <c r="S1204" i="1"/>
  <c r="S1205" i="1"/>
  <c r="T1205" i="1" s="1"/>
  <c r="S1206" i="1"/>
  <c r="S1207" i="1"/>
  <c r="S1208" i="1"/>
  <c r="S1209" i="1"/>
  <c r="T1209" i="1" s="1"/>
  <c r="S1210" i="1"/>
  <c r="S1211" i="1"/>
  <c r="S1212" i="1"/>
  <c r="S1213" i="1"/>
  <c r="T1213" i="1" s="1"/>
  <c r="S1214" i="1"/>
  <c r="S1215" i="1"/>
  <c r="S1216" i="1"/>
  <c r="S1217" i="1"/>
  <c r="T1217" i="1" s="1"/>
  <c r="S1218" i="1"/>
  <c r="S1219" i="1"/>
  <c r="S1220" i="1"/>
  <c r="S1221" i="1"/>
  <c r="T1221" i="1" s="1"/>
  <c r="S1222" i="1"/>
  <c r="S1223" i="1"/>
  <c r="S1224" i="1"/>
  <c r="S1225" i="1"/>
  <c r="T1225" i="1" s="1"/>
  <c r="S1226" i="1"/>
  <c r="S1227" i="1"/>
  <c r="S1228" i="1"/>
  <c r="S1229" i="1"/>
  <c r="T1229" i="1" s="1"/>
  <c r="S1230" i="1"/>
  <c r="S1231" i="1"/>
  <c r="S1232" i="1"/>
  <c r="S1233" i="1"/>
  <c r="T1233" i="1" s="1"/>
  <c r="S1234" i="1"/>
  <c r="S1235" i="1"/>
  <c r="S1236" i="1"/>
  <c r="S1237" i="1"/>
  <c r="T1237" i="1" s="1"/>
  <c r="S1238" i="1"/>
  <c r="S1239" i="1"/>
  <c r="S1240" i="1"/>
  <c r="S1241" i="1"/>
  <c r="T1241" i="1" s="1"/>
  <c r="S1242" i="1"/>
  <c r="S1243" i="1"/>
  <c r="S1244" i="1"/>
  <c r="S1245" i="1"/>
  <c r="T1245" i="1" s="1"/>
  <c r="S1246" i="1"/>
  <c r="S1247" i="1"/>
  <c r="S1248" i="1"/>
  <c r="S1249" i="1"/>
  <c r="T1249" i="1" s="1"/>
  <c r="S1250" i="1"/>
  <c r="S1251" i="1"/>
  <c r="S1252" i="1"/>
  <c r="S1253" i="1"/>
  <c r="T1253" i="1" s="1"/>
  <c r="S1254" i="1"/>
  <c r="S1255" i="1"/>
  <c r="S1256" i="1"/>
  <c r="S1257" i="1"/>
  <c r="T1257" i="1" s="1"/>
  <c r="S1258" i="1"/>
  <c r="S1259" i="1"/>
  <c r="S1260" i="1"/>
  <c r="S1261" i="1"/>
  <c r="T1261" i="1" s="1"/>
  <c r="S1262" i="1"/>
  <c r="S1263" i="1"/>
  <c r="S1264" i="1"/>
  <c r="S1265" i="1"/>
  <c r="T1265" i="1" s="1"/>
  <c r="S1266" i="1"/>
  <c r="S1267" i="1"/>
  <c r="S1268" i="1"/>
  <c r="S1269" i="1"/>
  <c r="T1269" i="1" s="1"/>
  <c r="S1270" i="1"/>
  <c r="S1271" i="1"/>
  <c r="S1272" i="1"/>
  <c r="S1273" i="1"/>
  <c r="T1273" i="1" s="1"/>
  <c r="S1274" i="1"/>
  <c r="S1275" i="1"/>
  <c r="S1276" i="1"/>
  <c r="S1277" i="1"/>
  <c r="T1277" i="1" s="1"/>
  <c r="S1278" i="1"/>
  <c r="S1279" i="1"/>
  <c r="S1280" i="1"/>
  <c r="S1281" i="1"/>
  <c r="T1281" i="1" s="1"/>
  <c r="S1282" i="1"/>
  <c r="S1283" i="1"/>
  <c r="S1284" i="1"/>
  <c r="S1285" i="1"/>
  <c r="T1285" i="1" s="1"/>
  <c r="S1286" i="1"/>
  <c r="S1287" i="1"/>
  <c r="S1288" i="1"/>
  <c r="S1289" i="1"/>
  <c r="T1289" i="1" s="1"/>
  <c r="S1290" i="1"/>
  <c r="S1291" i="1"/>
  <c r="S1292" i="1"/>
  <c r="S1293" i="1"/>
  <c r="T1293" i="1" s="1"/>
  <c r="S1294" i="1"/>
  <c r="S1295" i="1"/>
  <c r="S1296" i="1"/>
  <c r="S1297" i="1"/>
  <c r="T1297" i="1" s="1"/>
  <c r="S1298" i="1"/>
  <c r="S1299" i="1"/>
  <c r="S1300" i="1"/>
  <c r="S1301" i="1"/>
  <c r="T1301" i="1" s="1"/>
  <c r="S1302" i="1"/>
  <c r="S1303" i="1"/>
  <c r="S1304" i="1"/>
  <c r="S1305" i="1"/>
  <c r="T1305" i="1" s="1"/>
  <c r="S1306" i="1"/>
  <c r="S1307" i="1"/>
  <c r="S1308" i="1"/>
  <c r="S1309" i="1"/>
  <c r="T1309" i="1" s="1"/>
  <c r="S1310" i="1"/>
  <c r="S1311" i="1"/>
  <c r="S1312" i="1"/>
  <c r="S1313" i="1"/>
  <c r="T1313" i="1" s="1"/>
  <c r="S1314" i="1"/>
  <c r="S1315" i="1"/>
  <c r="S1316" i="1"/>
  <c r="S1317" i="1"/>
  <c r="T1317" i="1" s="1"/>
  <c r="S1318" i="1"/>
  <c r="S1319" i="1"/>
  <c r="S1320" i="1"/>
  <c r="S1321" i="1"/>
  <c r="T1321" i="1" s="1"/>
  <c r="S1322" i="1"/>
  <c r="S1323" i="1"/>
  <c r="S1324" i="1"/>
  <c r="S1325" i="1"/>
  <c r="T1325" i="1" s="1"/>
  <c r="S1326" i="1"/>
  <c r="S1327" i="1"/>
  <c r="S1328" i="1"/>
  <c r="S1329" i="1"/>
  <c r="T1329" i="1" s="1"/>
  <c r="S1330" i="1"/>
  <c r="U1330" i="1" s="1"/>
  <c r="S1331" i="1"/>
  <c r="S1332" i="1"/>
  <c r="S1333" i="1"/>
  <c r="T1333" i="1" s="1"/>
  <c r="S1334" i="1"/>
  <c r="S1335" i="1"/>
  <c r="S1336" i="1"/>
  <c r="S1337" i="1"/>
  <c r="T1337" i="1" s="1"/>
  <c r="S1338" i="1"/>
  <c r="S1339" i="1"/>
  <c r="S1340" i="1"/>
  <c r="S1341" i="1"/>
  <c r="T1341" i="1" s="1"/>
  <c r="S1342" i="1"/>
  <c r="S1343" i="1"/>
  <c r="S1344" i="1"/>
  <c r="S1345" i="1"/>
  <c r="T1345" i="1" s="1"/>
  <c r="S1346" i="1"/>
  <c r="S1347" i="1"/>
  <c r="S1348" i="1"/>
  <c r="S1349" i="1"/>
  <c r="T1349" i="1" s="1"/>
  <c r="S1350" i="1"/>
  <c r="S1351" i="1"/>
  <c r="S1352" i="1"/>
  <c r="S1353" i="1"/>
  <c r="T1353" i="1" s="1"/>
  <c r="S1354" i="1"/>
  <c r="S1355" i="1"/>
  <c r="S1356" i="1"/>
  <c r="S1357" i="1"/>
  <c r="T1357" i="1" s="1"/>
  <c r="S1358" i="1"/>
  <c r="S1359" i="1"/>
  <c r="S1360" i="1"/>
  <c r="S1361" i="1"/>
  <c r="T1361" i="1" s="1"/>
  <c r="S1362" i="1"/>
  <c r="U1362" i="1" s="1"/>
  <c r="S1363" i="1"/>
  <c r="U1363" i="1" s="1"/>
  <c r="S1364" i="1"/>
  <c r="S1365" i="1"/>
  <c r="T1365" i="1" s="1"/>
  <c r="S1366" i="1"/>
  <c r="S1367" i="1"/>
  <c r="S1368" i="1"/>
  <c r="S1369" i="1"/>
  <c r="T1369" i="1" s="1"/>
  <c r="S1370" i="1"/>
  <c r="S1371" i="1"/>
  <c r="S1372" i="1"/>
  <c r="S1373" i="1"/>
  <c r="T1373" i="1" s="1"/>
  <c r="S1374" i="1"/>
  <c r="S1375" i="1"/>
  <c r="S1376" i="1"/>
  <c r="S1377" i="1"/>
  <c r="T1377" i="1" s="1"/>
  <c r="S1378" i="1"/>
  <c r="S1379" i="1"/>
  <c r="S1380" i="1"/>
  <c r="S1381" i="1"/>
  <c r="T1381" i="1" s="1"/>
  <c r="S1382" i="1"/>
  <c r="S1383" i="1"/>
  <c r="S1384" i="1"/>
  <c r="S1385" i="1"/>
  <c r="T1385" i="1" s="1"/>
  <c r="S1386" i="1"/>
  <c r="S1387" i="1"/>
  <c r="S1388" i="1"/>
  <c r="S1389" i="1"/>
  <c r="T1389" i="1" s="1"/>
  <c r="S1390" i="1"/>
  <c r="S1391" i="1"/>
  <c r="S1392" i="1"/>
  <c r="S1393" i="1"/>
  <c r="T1393" i="1" s="1"/>
  <c r="S1394" i="1"/>
  <c r="U1394" i="1" s="1"/>
  <c r="S1395" i="1"/>
  <c r="S1396" i="1"/>
  <c r="S1397" i="1"/>
  <c r="T1397" i="1" s="1"/>
  <c r="S1398" i="1"/>
  <c r="S1399" i="1"/>
  <c r="S1400" i="1"/>
  <c r="S1401" i="1"/>
  <c r="T1401" i="1" s="1"/>
  <c r="S1402" i="1"/>
  <c r="S1403" i="1"/>
  <c r="S1404" i="1"/>
  <c r="S1405" i="1"/>
  <c r="T1405" i="1" s="1"/>
  <c r="S1406" i="1"/>
  <c r="S1407" i="1"/>
  <c r="S1408" i="1"/>
  <c r="S1409" i="1"/>
  <c r="T1409" i="1" s="1"/>
  <c r="S1410" i="1"/>
  <c r="S1411" i="1"/>
  <c r="S1412" i="1"/>
  <c r="S1413" i="1"/>
  <c r="T1413" i="1" s="1"/>
  <c r="S1414" i="1"/>
  <c r="S1415" i="1"/>
  <c r="S1416" i="1"/>
  <c r="S1417" i="1"/>
  <c r="T1417" i="1" s="1"/>
  <c r="S1418" i="1"/>
  <c r="S1419" i="1"/>
  <c r="S1420" i="1"/>
  <c r="S1421" i="1"/>
  <c r="T1421" i="1" s="1"/>
  <c r="S1422" i="1"/>
  <c r="S1423" i="1"/>
  <c r="S1424" i="1"/>
  <c r="S1425" i="1"/>
  <c r="T1425" i="1" s="1"/>
  <c r="S1426" i="1"/>
  <c r="U1426" i="1" s="1"/>
  <c r="S1427" i="1"/>
  <c r="U1427" i="1" s="1"/>
  <c r="S1428" i="1"/>
  <c r="S1429" i="1"/>
  <c r="T1429" i="1" s="1"/>
  <c r="S1430" i="1"/>
  <c r="S1431" i="1"/>
  <c r="S1432" i="1"/>
  <c r="S1433" i="1"/>
  <c r="T1433" i="1" s="1"/>
  <c r="S1434" i="1"/>
  <c r="S1435" i="1"/>
  <c r="S1436" i="1"/>
  <c r="S1437" i="1"/>
  <c r="T1437" i="1" s="1"/>
  <c r="S1438" i="1"/>
  <c r="S1439" i="1"/>
  <c r="S1440" i="1"/>
  <c r="S1441" i="1"/>
  <c r="T1441" i="1" s="1"/>
  <c r="S1442" i="1"/>
  <c r="S1443" i="1"/>
  <c r="S1444" i="1"/>
  <c r="S1445" i="1"/>
  <c r="T1445" i="1" s="1"/>
  <c r="S1446" i="1"/>
  <c r="S1447" i="1"/>
  <c r="S1448" i="1"/>
  <c r="S1449" i="1"/>
  <c r="T1449" i="1" s="1"/>
  <c r="S1450" i="1"/>
  <c r="S1451" i="1"/>
  <c r="S1452" i="1"/>
  <c r="S1453" i="1"/>
  <c r="T1453" i="1" s="1"/>
  <c r="S1454" i="1"/>
  <c r="S1455" i="1"/>
  <c r="S1456" i="1"/>
  <c r="S1457" i="1"/>
  <c r="T1457" i="1" s="1"/>
  <c r="S1458" i="1"/>
  <c r="U1458" i="1" s="1"/>
  <c r="S1459" i="1"/>
  <c r="S1460" i="1"/>
  <c r="S1461" i="1"/>
  <c r="T1461" i="1" s="1"/>
  <c r="S1462" i="1"/>
  <c r="S1463" i="1"/>
  <c r="S1464" i="1"/>
  <c r="S1465" i="1"/>
  <c r="T1465" i="1" s="1"/>
  <c r="S1466" i="1"/>
  <c r="S1467" i="1"/>
  <c r="S1468" i="1"/>
  <c r="S1469" i="1"/>
  <c r="T1469" i="1" s="1"/>
  <c r="S1470" i="1"/>
  <c r="S1471" i="1"/>
  <c r="S1472" i="1"/>
  <c r="S1473" i="1"/>
  <c r="T1473" i="1" s="1"/>
  <c r="S1474" i="1"/>
  <c r="S1475" i="1"/>
  <c r="S1476" i="1"/>
  <c r="S1477" i="1"/>
  <c r="T1477" i="1" s="1"/>
  <c r="S1478" i="1"/>
  <c r="S1479" i="1"/>
  <c r="S1480" i="1"/>
  <c r="S1481" i="1"/>
  <c r="T1481" i="1" s="1"/>
  <c r="S1482" i="1"/>
  <c r="S1483" i="1"/>
  <c r="S1484" i="1"/>
  <c r="S1485" i="1"/>
  <c r="T1485" i="1" s="1"/>
  <c r="S1486" i="1"/>
  <c r="S1487" i="1"/>
  <c r="S1488" i="1"/>
  <c r="S1489" i="1"/>
  <c r="T1489" i="1" s="1"/>
  <c r="S1490" i="1"/>
  <c r="U1490" i="1" s="1"/>
  <c r="S1491" i="1"/>
  <c r="U1491" i="1" s="1"/>
  <c r="S1492" i="1"/>
  <c r="S1493" i="1"/>
  <c r="T1493" i="1" s="1"/>
  <c r="S1494" i="1"/>
  <c r="S1495" i="1"/>
  <c r="S1496" i="1"/>
  <c r="S1497" i="1"/>
  <c r="T1497" i="1" s="1"/>
  <c r="S1498" i="1"/>
  <c r="S1499" i="1"/>
  <c r="S1500" i="1"/>
  <c r="S1501" i="1"/>
  <c r="T1501" i="1" s="1"/>
  <c r="S1502" i="1"/>
  <c r="S1503" i="1"/>
  <c r="S1504" i="1"/>
  <c r="S1505" i="1"/>
  <c r="T1505" i="1" s="1"/>
  <c r="S1506" i="1"/>
  <c r="S1507" i="1"/>
  <c r="S1508" i="1"/>
  <c r="S1509" i="1"/>
  <c r="T1509" i="1" s="1"/>
  <c r="S1510" i="1"/>
  <c r="S1511" i="1"/>
  <c r="S1512" i="1"/>
  <c r="S1513" i="1"/>
  <c r="T1513" i="1" s="1"/>
  <c r="S1514" i="1"/>
  <c r="S1515" i="1"/>
  <c r="S1516" i="1"/>
  <c r="S1517" i="1"/>
  <c r="T1517" i="1" s="1"/>
  <c r="S1518" i="1"/>
  <c r="S1519" i="1"/>
  <c r="S1520" i="1"/>
  <c r="S1521" i="1"/>
  <c r="T1521" i="1" s="1"/>
  <c r="S1522" i="1"/>
  <c r="U1522" i="1" s="1"/>
  <c r="S1523" i="1"/>
  <c r="S1524" i="1"/>
  <c r="S1525" i="1"/>
  <c r="T1525" i="1" s="1"/>
  <c r="S1526" i="1"/>
  <c r="S1527" i="1"/>
  <c r="S1528" i="1"/>
  <c r="S1529" i="1"/>
  <c r="T1529" i="1" s="1"/>
  <c r="S1530" i="1"/>
  <c r="S1531" i="1"/>
  <c r="S1532" i="1"/>
  <c r="S1533" i="1"/>
  <c r="T1533" i="1" s="1"/>
  <c r="S1534" i="1"/>
  <c r="S1535" i="1"/>
  <c r="S1536" i="1"/>
  <c r="S1537" i="1"/>
  <c r="T1537" i="1" s="1"/>
  <c r="S1538" i="1"/>
  <c r="S1539" i="1"/>
  <c r="S1540" i="1"/>
  <c r="S1541" i="1"/>
  <c r="T1541" i="1" s="1"/>
  <c r="S1542" i="1"/>
  <c r="S1543" i="1"/>
  <c r="S1544" i="1"/>
  <c r="S1545" i="1"/>
  <c r="T1545" i="1" s="1"/>
  <c r="S1546" i="1"/>
  <c r="S1547" i="1"/>
  <c r="S1548" i="1"/>
  <c r="S1549" i="1"/>
  <c r="T1549" i="1" s="1"/>
  <c r="S1550" i="1"/>
  <c r="S1551" i="1"/>
  <c r="S1552" i="1"/>
  <c r="S1553" i="1"/>
  <c r="T1553" i="1" s="1"/>
  <c r="S1554" i="1"/>
  <c r="U1554" i="1" s="1"/>
  <c r="S1555" i="1"/>
  <c r="U1555" i="1" s="1"/>
  <c r="S1556" i="1"/>
  <c r="S1557" i="1"/>
  <c r="T1557" i="1" s="1"/>
  <c r="S1558" i="1"/>
  <c r="S1559" i="1"/>
  <c r="S1560" i="1"/>
  <c r="S1561" i="1"/>
  <c r="T1561" i="1" s="1"/>
  <c r="S1562" i="1"/>
  <c r="S1563" i="1"/>
  <c r="S1564" i="1"/>
  <c r="S1565" i="1"/>
  <c r="T1565" i="1" s="1"/>
  <c r="S1566" i="1"/>
  <c r="S1567" i="1"/>
  <c r="S1568" i="1"/>
  <c r="S1569" i="1"/>
  <c r="T1569" i="1" s="1"/>
  <c r="S1570" i="1"/>
  <c r="S1571" i="1"/>
  <c r="S1572" i="1"/>
  <c r="S1573" i="1"/>
  <c r="T1573" i="1" s="1"/>
  <c r="S1574" i="1"/>
  <c r="S1575" i="1"/>
  <c r="S1576" i="1"/>
  <c r="S1577" i="1"/>
  <c r="T1577" i="1" s="1"/>
  <c r="S1578" i="1"/>
  <c r="S1579" i="1"/>
  <c r="S1580" i="1"/>
  <c r="S1581" i="1"/>
  <c r="T1581" i="1" s="1"/>
  <c r="S1582" i="1"/>
  <c r="S1583" i="1"/>
  <c r="S1584" i="1"/>
  <c r="S1585" i="1"/>
  <c r="T1585" i="1" s="1"/>
  <c r="S1586" i="1"/>
  <c r="U1586" i="1" s="1"/>
  <c r="S1587" i="1"/>
  <c r="S1588" i="1"/>
  <c r="S1589" i="1"/>
  <c r="T1589" i="1" s="1"/>
  <c r="S1590" i="1"/>
  <c r="S1591" i="1"/>
  <c r="S1592" i="1"/>
  <c r="S1593" i="1"/>
  <c r="T1593" i="1" s="1"/>
  <c r="S1594" i="1"/>
  <c r="S1595" i="1"/>
  <c r="S1596" i="1"/>
  <c r="S1597" i="1"/>
  <c r="T1597" i="1" s="1"/>
  <c r="S1598" i="1"/>
  <c r="S1599" i="1"/>
  <c r="S1600" i="1"/>
  <c r="S1601" i="1"/>
  <c r="T1601" i="1" s="1"/>
  <c r="S1602" i="1"/>
  <c r="S1603" i="1"/>
  <c r="S1604" i="1"/>
  <c r="S1605" i="1"/>
  <c r="T1605" i="1" s="1"/>
  <c r="S1606" i="1"/>
  <c r="S1607" i="1"/>
  <c r="S1608" i="1"/>
  <c r="S1609" i="1"/>
  <c r="T1609" i="1" s="1"/>
  <c r="S1610" i="1"/>
  <c r="S1611" i="1"/>
  <c r="S1612" i="1"/>
  <c r="S1613" i="1"/>
  <c r="T1613" i="1" s="1"/>
  <c r="S1614" i="1"/>
  <c r="S1615" i="1"/>
  <c r="S1616" i="1"/>
  <c r="S1617" i="1"/>
  <c r="T1617" i="1" s="1"/>
  <c r="S1618" i="1"/>
  <c r="U1618" i="1" s="1"/>
  <c r="S1619" i="1"/>
  <c r="U1619" i="1" s="1"/>
  <c r="S1620" i="1"/>
  <c r="S1621" i="1"/>
  <c r="T1621" i="1" s="1"/>
  <c r="S1622" i="1"/>
  <c r="S1623" i="1"/>
  <c r="S1624" i="1"/>
  <c r="S1625" i="1"/>
  <c r="T1625" i="1" s="1"/>
  <c r="S1626" i="1"/>
  <c r="S1627" i="1"/>
  <c r="S1628" i="1"/>
  <c r="S1629" i="1"/>
  <c r="T1629" i="1" s="1"/>
  <c r="S1630" i="1"/>
  <c r="S1631" i="1"/>
  <c r="S1632" i="1"/>
  <c r="S1633" i="1"/>
  <c r="T1633" i="1" s="1"/>
  <c r="S1634" i="1"/>
  <c r="S1635" i="1"/>
  <c r="S1636" i="1"/>
  <c r="S1637" i="1"/>
  <c r="T1637" i="1" s="1"/>
  <c r="S1638" i="1"/>
  <c r="S1639" i="1"/>
  <c r="S1640" i="1"/>
  <c r="S1641" i="1"/>
  <c r="T1641" i="1" s="1"/>
  <c r="S1642" i="1"/>
  <c r="S1643" i="1"/>
  <c r="S1644" i="1"/>
  <c r="S1645" i="1"/>
  <c r="T1645" i="1" s="1"/>
  <c r="S1646" i="1"/>
  <c r="S1647" i="1"/>
  <c r="S1648" i="1"/>
  <c r="S1649" i="1"/>
  <c r="T1649" i="1" s="1"/>
  <c r="S1650" i="1"/>
  <c r="U1650" i="1" s="1"/>
  <c r="S1651" i="1"/>
  <c r="S1652" i="1"/>
  <c r="S1653" i="1"/>
  <c r="T1653" i="1" s="1"/>
  <c r="S1654" i="1"/>
  <c r="S1655" i="1"/>
  <c r="S1656" i="1"/>
  <c r="S1657" i="1"/>
  <c r="T1657" i="1" s="1"/>
  <c r="S1658" i="1"/>
  <c r="S1659" i="1"/>
  <c r="S1660" i="1"/>
  <c r="S1661" i="1"/>
  <c r="T1661" i="1" s="1"/>
  <c r="S1662" i="1"/>
  <c r="S1663" i="1"/>
  <c r="S1664" i="1"/>
  <c r="S1665" i="1"/>
  <c r="T1665" i="1" s="1"/>
  <c r="S1666" i="1"/>
  <c r="S1667" i="1"/>
  <c r="S1668" i="1"/>
  <c r="S1669" i="1"/>
  <c r="T1669" i="1" s="1"/>
  <c r="S1670" i="1"/>
  <c r="S1671" i="1"/>
  <c r="S1672" i="1"/>
  <c r="S1673" i="1"/>
  <c r="T1673" i="1" s="1"/>
  <c r="S1674" i="1"/>
  <c r="S1675" i="1"/>
  <c r="S1676" i="1"/>
  <c r="S1677" i="1"/>
  <c r="T1677" i="1" s="1"/>
  <c r="S1678" i="1"/>
  <c r="S1679" i="1"/>
  <c r="S1680" i="1"/>
  <c r="S1681" i="1"/>
  <c r="T1681" i="1" s="1"/>
  <c r="S1682" i="1"/>
  <c r="U1682" i="1" s="1"/>
  <c r="S1683" i="1"/>
  <c r="U1683" i="1" s="1"/>
  <c r="S1684" i="1"/>
  <c r="S1685" i="1"/>
  <c r="T1685" i="1" s="1"/>
  <c r="S1686" i="1"/>
  <c r="S1687" i="1"/>
  <c r="S1688" i="1"/>
  <c r="S1689" i="1"/>
  <c r="T1689" i="1" s="1"/>
  <c r="S1690" i="1"/>
  <c r="S1691" i="1"/>
  <c r="S1692" i="1"/>
  <c r="S1693" i="1"/>
  <c r="T1693" i="1" s="1"/>
  <c r="S1694" i="1"/>
  <c r="S1695" i="1"/>
  <c r="S1696" i="1"/>
  <c r="S1697" i="1"/>
  <c r="T1697" i="1" s="1"/>
  <c r="S1698" i="1"/>
  <c r="S1699" i="1"/>
  <c r="S1700" i="1"/>
  <c r="S1701" i="1"/>
  <c r="T1701" i="1" s="1"/>
  <c r="S1702" i="1"/>
  <c r="S1703" i="1"/>
  <c r="S1704" i="1"/>
  <c r="S1705" i="1"/>
  <c r="T1705" i="1" s="1"/>
  <c r="S1706" i="1"/>
  <c r="S1707" i="1"/>
  <c r="S1708" i="1"/>
  <c r="S1709" i="1"/>
  <c r="T1709" i="1" s="1"/>
  <c r="S1710" i="1"/>
  <c r="S1711" i="1"/>
  <c r="S1712" i="1"/>
  <c r="S1713" i="1"/>
  <c r="T1713" i="1" s="1"/>
  <c r="S1714" i="1"/>
  <c r="U1714" i="1" s="1"/>
  <c r="S1715" i="1"/>
  <c r="S1716" i="1"/>
  <c r="S1717" i="1"/>
  <c r="T1717" i="1" s="1"/>
  <c r="S1718" i="1"/>
  <c r="S1719" i="1"/>
  <c r="S1720" i="1"/>
  <c r="S1721" i="1"/>
  <c r="T1721" i="1" s="1"/>
  <c r="S1722" i="1"/>
  <c r="S1723" i="1"/>
  <c r="S1724" i="1"/>
  <c r="S1725" i="1"/>
  <c r="T1725" i="1" s="1"/>
  <c r="S1726" i="1"/>
  <c r="S1727" i="1"/>
  <c r="S1728" i="1"/>
  <c r="S1729" i="1"/>
  <c r="T1729" i="1" s="1"/>
  <c r="S1730" i="1"/>
  <c r="S1731" i="1"/>
  <c r="S1732" i="1"/>
  <c r="S1733" i="1"/>
  <c r="T1733" i="1" s="1"/>
  <c r="S1734" i="1"/>
  <c r="S1735" i="1"/>
  <c r="S1736" i="1"/>
  <c r="S1737" i="1"/>
  <c r="T1737" i="1" s="1"/>
  <c r="S1738" i="1"/>
  <c r="S1739" i="1"/>
  <c r="S1740" i="1"/>
  <c r="S1741" i="1"/>
  <c r="T1741" i="1" s="1"/>
  <c r="S1742" i="1"/>
  <c r="S1743" i="1"/>
  <c r="S1744" i="1"/>
  <c r="S1745" i="1"/>
  <c r="T1745" i="1" s="1"/>
  <c r="S1746" i="1"/>
  <c r="U1746" i="1" s="1"/>
  <c r="S1747" i="1"/>
  <c r="U1747" i="1" s="1"/>
  <c r="S1748" i="1"/>
  <c r="S1749" i="1"/>
  <c r="T1749" i="1" s="1"/>
  <c r="S1750" i="1"/>
  <c r="S1751" i="1"/>
  <c r="S1752" i="1"/>
  <c r="S1753" i="1"/>
  <c r="T1753" i="1" s="1"/>
  <c r="S1754" i="1"/>
  <c r="S1755" i="1"/>
  <c r="S1756" i="1"/>
  <c r="S1757" i="1"/>
  <c r="T1757" i="1" s="1"/>
  <c r="S1758" i="1"/>
  <c r="S1759" i="1"/>
  <c r="S1760" i="1"/>
  <c r="S1761" i="1"/>
  <c r="T1761" i="1" s="1"/>
  <c r="S1762" i="1"/>
  <c r="S1763" i="1"/>
  <c r="S1764" i="1"/>
  <c r="S1765" i="1"/>
  <c r="T1765" i="1" s="1"/>
  <c r="S1766" i="1"/>
  <c r="S1767" i="1"/>
  <c r="S1768" i="1"/>
  <c r="S1769" i="1"/>
  <c r="T1769" i="1" s="1"/>
  <c r="S1770" i="1"/>
  <c r="S1771" i="1"/>
  <c r="S1772" i="1"/>
  <c r="S1773" i="1"/>
  <c r="T1773" i="1" s="1"/>
  <c r="S1774" i="1"/>
  <c r="S1775" i="1"/>
  <c r="S1776" i="1"/>
  <c r="S1777" i="1"/>
  <c r="T1777" i="1" s="1"/>
  <c r="S1778" i="1"/>
  <c r="U1778" i="1" s="1"/>
  <c r="S1779" i="1"/>
  <c r="S1780" i="1"/>
  <c r="S1781" i="1"/>
  <c r="T1781" i="1" s="1"/>
  <c r="S1782" i="1"/>
  <c r="S1783" i="1"/>
  <c r="S1784" i="1"/>
  <c r="S1785" i="1"/>
  <c r="T1785" i="1" s="1"/>
  <c r="S1786" i="1"/>
  <c r="S1787" i="1"/>
  <c r="S1788" i="1"/>
  <c r="S1789" i="1"/>
  <c r="T1789" i="1" s="1"/>
  <c r="S1790" i="1"/>
  <c r="S1791" i="1"/>
  <c r="S1792" i="1"/>
  <c r="S1793" i="1"/>
  <c r="T1793" i="1" s="1"/>
  <c r="S1794" i="1"/>
  <c r="S1795" i="1"/>
  <c r="S1796" i="1"/>
  <c r="S1797" i="1"/>
  <c r="T1797" i="1" s="1"/>
  <c r="S1798" i="1"/>
  <c r="S1799" i="1"/>
  <c r="S1800" i="1"/>
  <c r="S1801" i="1"/>
  <c r="T1801" i="1" s="1"/>
  <c r="S1802" i="1"/>
  <c r="S1803" i="1"/>
  <c r="S1804" i="1"/>
  <c r="S1805" i="1"/>
  <c r="T1805" i="1" s="1"/>
  <c r="S1806" i="1"/>
  <c r="S1807" i="1"/>
  <c r="S1808" i="1"/>
  <c r="S1809" i="1"/>
  <c r="T1809" i="1" s="1"/>
  <c r="S1810" i="1"/>
  <c r="U1810" i="1" s="1"/>
  <c r="S1811" i="1"/>
  <c r="U1811" i="1" s="1"/>
  <c r="S1812" i="1"/>
  <c r="S1813" i="1"/>
  <c r="T1813" i="1" s="1"/>
  <c r="S1814" i="1"/>
  <c r="S1815" i="1"/>
  <c r="S1816" i="1"/>
  <c r="S1817" i="1"/>
  <c r="T1817" i="1" s="1"/>
  <c r="S1818" i="1"/>
  <c r="S1819" i="1"/>
  <c r="S1820" i="1"/>
  <c r="S1821" i="1"/>
  <c r="T1821" i="1" s="1"/>
  <c r="S1822" i="1"/>
  <c r="S1823" i="1"/>
  <c r="S1824" i="1"/>
  <c r="S1825" i="1"/>
  <c r="T1825" i="1" s="1"/>
  <c r="S1826" i="1"/>
  <c r="S1827" i="1"/>
  <c r="S1828" i="1"/>
  <c r="S1829" i="1"/>
  <c r="T1829" i="1" s="1"/>
  <c r="S1830" i="1"/>
  <c r="S1831" i="1"/>
  <c r="S1832" i="1"/>
  <c r="S1833" i="1"/>
  <c r="T1833" i="1" s="1"/>
  <c r="S1834" i="1"/>
  <c r="S1835" i="1"/>
  <c r="S1836" i="1"/>
  <c r="S1837" i="1"/>
  <c r="T1837" i="1" s="1"/>
  <c r="S1838" i="1"/>
  <c r="S1839" i="1"/>
  <c r="S1840" i="1"/>
  <c r="S1841" i="1"/>
  <c r="T1841" i="1" s="1"/>
  <c r="S1842" i="1"/>
  <c r="U1842" i="1" s="1"/>
  <c r="S1843" i="1"/>
  <c r="S1844" i="1"/>
  <c r="S1845" i="1"/>
  <c r="T1845" i="1" s="1"/>
  <c r="S1846" i="1"/>
  <c r="S1847" i="1"/>
  <c r="S1848" i="1"/>
  <c r="S1849" i="1"/>
  <c r="T1849" i="1" s="1"/>
  <c r="S1850" i="1"/>
  <c r="S1851" i="1"/>
  <c r="S1852" i="1"/>
  <c r="S1853" i="1"/>
  <c r="T1853" i="1" s="1"/>
  <c r="S1854" i="1"/>
  <c r="S1855" i="1"/>
  <c r="S1856" i="1"/>
  <c r="S1857" i="1"/>
  <c r="T1857" i="1" s="1"/>
  <c r="S1858" i="1"/>
  <c r="S1859" i="1"/>
  <c r="S1860" i="1"/>
  <c r="S1861" i="1"/>
  <c r="T1861" i="1" s="1"/>
  <c r="S1862" i="1"/>
  <c r="S1863" i="1"/>
  <c r="S1864" i="1"/>
  <c r="S1865" i="1"/>
  <c r="T1865" i="1" s="1"/>
  <c r="S1866" i="1"/>
  <c r="S1867" i="1"/>
  <c r="S1868" i="1"/>
  <c r="S1869" i="1"/>
  <c r="T1869" i="1" s="1"/>
  <c r="S1870" i="1"/>
  <c r="S1871" i="1"/>
  <c r="S1872" i="1"/>
  <c r="S1873" i="1"/>
  <c r="T1873" i="1" s="1"/>
  <c r="S1874" i="1"/>
  <c r="U1874" i="1" s="1"/>
  <c r="S1875" i="1"/>
  <c r="U1875" i="1" s="1"/>
  <c r="S1876" i="1"/>
  <c r="S1877" i="1"/>
  <c r="T1877" i="1" s="1"/>
  <c r="S1878" i="1"/>
  <c r="S1879" i="1"/>
  <c r="S1880" i="1"/>
  <c r="S1881" i="1"/>
  <c r="T1881" i="1" s="1"/>
  <c r="S1882" i="1"/>
  <c r="S1883" i="1"/>
  <c r="S1884" i="1"/>
  <c r="S1885" i="1"/>
  <c r="T1885" i="1" s="1"/>
  <c r="S1886" i="1"/>
  <c r="S1887" i="1"/>
  <c r="S1888" i="1"/>
  <c r="S1889" i="1"/>
  <c r="T1889" i="1" s="1"/>
  <c r="S1890" i="1"/>
  <c r="S1891" i="1"/>
  <c r="S1892" i="1"/>
  <c r="S1893" i="1"/>
  <c r="T1893" i="1" s="1"/>
  <c r="S1894" i="1"/>
  <c r="S1895" i="1"/>
  <c r="S1896" i="1"/>
  <c r="S1897" i="1"/>
  <c r="T1897" i="1" s="1"/>
  <c r="S1898" i="1"/>
  <c r="S1899" i="1"/>
  <c r="S1900" i="1"/>
  <c r="S1901" i="1"/>
  <c r="T1901" i="1" s="1"/>
  <c r="S1902" i="1"/>
  <c r="S1903" i="1"/>
  <c r="S1904" i="1"/>
  <c r="S1905" i="1"/>
  <c r="T1905" i="1" s="1"/>
  <c r="S1906" i="1"/>
  <c r="U1906" i="1" s="1"/>
  <c r="S1907" i="1"/>
  <c r="S1908" i="1"/>
  <c r="S1909" i="1"/>
  <c r="T1909" i="1" s="1"/>
  <c r="S1910" i="1"/>
  <c r="S1911" i="1"/>
  <c r="S1912" i="1"/>
  <c r="S1913" i="1"/>
  <c r="T1913" i="1" s="1"/>
  <c r="S1914" i="1"/>
  <c r="S1915" i="1"/>
  <c r="S1916" i="1"/>
  <c r="S1917" i="1"/>
  <c r="T1917" i="1" s="1"/>
  <c r="S1918" i="1"/>
  <c r="S1919" i="1"/>
  <c r="S1920" i="1"/>
  <c r="S1921" i="1"/>
  <c r="T1921" i="1" s="1"/>
  <c r="S1922" i="1"/>
  <c r="S1923" i="1"/>
  <c r="S1924" i="1"/>
  <c r="S1925" i="1"/>
  <c r="T1925" i="1" s="1"/>
  <c r="S1926" i="1"/>
  <c r="S1927" i="1"/>
  <c r="S1928" i="1"/>
  <c r="S1929" i="1"/>
  <c r="T1929" i="1" s="1"/>
  <c r="S1930" i="1"/>
  <c r="S1931" i="1"/>
  <c r="S1932" i="1"/>
  <c r="S1933" i="1"/>
  <c r="T1933" i="1" s="1"/>
  <c r="S1934" i="1"/>
  <c r="S1935" i="1"/>
  <c r="S1936" i="1"/>
  <c r="S1937" i="1"/>
  <c r="T1937" i="1" s="1"/>
  <c r="S1938" i="1"/>
  <c r="U1938" i="1" s="1"/>
  <c r="S1939" i="1"/>
  <c r="U1939" i="1" s="1"/>
  <c r="S1940" i="1"/>
  <c r="S1941" i="1"/>
  <c r="T1941" i="1" s="1"/>
  <c r="S1942" i="1"/>
  <c r="S1943" i="1"/>
  <c r="S1944" i="1"/>
  <c r="S1945" i="1"/>
  <c r="T1945" i="1" s="1"/>
  <c r="S1946" i="1"/>
  <c r="S1947" i="1"/>
  <c r="S1948" i="1"/>
  <c r="S1949" i="1"/>
  <c r="T1949" i="1" s="1"/>
  <c r="S1950" i="1"/>
  <c r="S1951" i="1"/>
  <c r="S1952" i="1"/>
  <c r="S1953" i="1"/>
  <c r="T1953" i="1" s="1"/>
  <c r="S1954" i="1"/>
  <c r="S1955" i="1"/>
  <c r="S1956" i="1"/>
  <c r="S1957" i="1"/>
  <c r="T1957" i="1" s="1"/>
  <c r="S1958" i="1"/>
  <c r="S1959" i="1"/>
  <c r="S1960" i="1"/>
  <c r="S1961" i="1"/>
  <c r="T1961" i="1" s="1"/>
  <c r="S1962" i="1"/>
  <c r="S1963" i="1"/>
  <c r="S1964" i="1"/>
  <c r="S1965" i="1"/>
  <c r="T1965" i="1" s="1"/>
  <c r="S1966" i="1"/>
  <c r="S1967" i="1"/>
  <c r="S1968" i="1"/>
  <c r="S1969" i="1"/>
  <c r="T1969" i="1" s="1"/>
  <c r="S1970" i="1"/>
  <c r="U1970" i="1" s="1"/>
  <c r="S1971" i="1"/>
  <c r="S1972" i="1"/>
  <c r="S1973" i="1"/>
  <c r="T1973" i="1" s="1"/>
  <c r="S1974" i="1"/>
  <c r="S1975" i="1"/>
  <c r="S1976" i="1"/>
  <c r="S1977" i="1"/>
  <c r="T1977" i="1" s="1"/>
  <c r="S1978" i="1"/>
  <c r="S1979" i="1"/>
  <c r="S1980" i="1"/>
  <c r="S1981" i="1"/>
  <c r="T1981" i="1" s="1"/>
  <c r="S1982" i="1"/>
  <c r="S1983" i="1"/>
  <c r="S1984" i="1"/>
  <c r="S1985" i="1"/>
  <c r="T1985" i="1" s="1"/>
  <c r="S1986" i="1"/>
  <c r="S1987" i="1"/>
  <c r="S1988" i="1"/>
  <c r="S1989" i="1"/>
  <c r="T1989" i="1" s="1"/>
  <c r="S1990" i="1"/>
  <c r="S1991" i="1"/>
  <c r="S1992" i="1"/>
  <c r="S1993" i="1"/>
  <c r="T1993" i="1" s="1"/>
  <c r="S1994" i="1"/>
  <c r="S1995" i="1"/>
  <c r="S1996" i="1"/>
  <c r="S1997" i="1"/>
  <c r="T1997" i="1" s="1"/>
  <c r="S1998" i="1"/>
  <c r="S1999" i="1"/>
  <c r="S2000" i="1"/>
  <c r="S2001" i="1"/>
  <c r="T2001" i="1" s="1"/>
  <c r="S2002" i="1"/>
  <c r="U2002" i="1" s="1"/>
  <c r="S2003" i="1"/>
  <c r="U2003" i="1" s="1"/>
  <c r="S2004" i="1"/>
  <c r="S2005" i="1"/>
  <c r="T2005" i="1" s="1"/>
  <c r="S2006" i="1"/>
  <c r="S2007" i="1"/>
  <c r="S2008" i="1"/>
  <c r="S2009" i="1"/>
  <c r="T2009" i="1" s="1"/>
  <c r="S2010" i="1"/>
  <c r="S2011" i="1"/>
  <c r="S2012" i="1"/>
  <c r="S2013" i="1"/>
  <c r="T2013" i="1" s="1"/>
  <c r="S2014" i="1"/>
  <c r="S2015" i="1"/>
  <c r="S2016" i="1"/>
  <c r="S2017" i="1"/>
  <c r="T2017" i="1" s="1"/>
  <c r="S2018" i="1"/>
  <c r="S2019" i="1"/>
  <c r="S2020" i="1"/>
  <c r="S2021" i="1"/>
  <c r="T2021" i="1" s="1"/>
  <c r="S2022" i="1"/>
  <c r="S2023" i="1"/>
  <c r="S2024" i="1"/>
  <c r="S2025" i="1"/>
  <c r="T2025" i="1" s="1"/>
  <c r="S2026" i="1"/>
  <c r="S2027" i="1"/>
  <c r="S2028" i="1"/>
  <c r="S2029" i="1"/>
  <c r="T2029" i="1" s="1"/>
  <c r="S2030" i="1"/>
  <c r="S2031" i="1"/>
  <c r="S2032" i="1"/>
  <c r="S2033" i="1"/>
  <c r="T2033" i="1" s="1"/>
  <c r="S2034" i="1"/>
  <c r="U2034" i="1" s="1"/>
  <c r="S2035" i="1"/>
  <c r="S2036" i="1"/>
  <c r="S2037" i="1"/>
  <c r="T2037" i="1" s="1"/>
  <c r="S2038" i="1"/>
  <c r="S2039" i="1"/>
  <c r="S2040" i="1"/>
  <c r="S2041" i="1"/>
  <c r="T2041" i="1" s="1"/>
  <c r="S2042" i="1"/>
  <c r="S2043" i="1"/>
  <c r="S2044" i="1"/>
  <c r="S2045" i="1"/>
  <c r="T2045" i="1" s="1"/>
  <c r="S2046" i="1"/>
  <c r="S2047" i="1"/>
  <c r="S2048" i="1"/>
  <c r="S2049" i="1"/>
  <c r="T2049" i="1" s="1"/>
  <c r="S2050" i="1"/>
  <c r="S2051" i="1"/>
  <c r="S2052" i="1"/>
  <c r="S2053" i="1"/>
  <c r="T2053" i="1" s="1"/>
  <c r="S2054" i="1"/>
  <c r="S2055" i="1"/>
  <c r="S2056" i="1"/>
  <c r="S2057" i="1"/>
  <c r="T2057" i="1" s="1"/>
  <c r="S2058" i="1"/>
  <c r="S2059" i="1"/>
  <c r="S2060" i="1"/>
  <c r="S2061" i="1"/>
  <c r="T2061" i="1" s="1"/>
  <c r="S2062" i="1"/>
  <c r="S2063" i="1"/>
  <c r="S2064" i="1"/>
  <c r="S2065" i="1"/>
  <c r="T2065" i="1" s="1"/>
  <c r="S2066" i="1"/>
  <c r="U2066" i="1" s="1"/>
  <c r="S2067" i="1"/>
  <c r="U2067" i="1" s="1"/>
  <c r="S2068" i="1"/>
  <c r="S2069" i="1"/>
  <c r="T2069" i="1" s="1"/>
  <c r="S2070" i="1"/>
  <c r="S2071" i="1"/>
  <c r="S2072" i="1"/>
  <c r="S2073" i="1"/>
  <c r="T2073" i="1" s="1"/>
  <c r="S2074" i="1"/>
  <c r="S2075" i="1"/>
  <c r="S2076" i="1"/>
  <c r="S2077" i="1"/>
  <c r="T2077" i="1" s="1"/>
  <c r="S2078" i="1"/>
  <c r="S2079" i="1"/>
  <c r="S2080" i="1"/>
  <c r="S2081" i="1"/>
  <c r="T2081" i="1" s="1"/>
  <c r="S2082" i="1"/>
  <c r="S2083" i="1"/>
  <c r="S2084" i="1"/>
  <c r="S2085" i="1"/>
  <c r="T2085" i="1" s="1"/>
  <c r="S2086" i="1"/>
  <c r="S2087" i="1"/>
  <c r="S2088" i="1"/>
  <c r="S2089" i="1"/>
  <c r="T2089" i="1" s="1"/>
  <c r="S2090" i="1"/>
  <c r="S2091" i="1"/>
  <c r="S2092" i="1"/>
  <c r="S2093" i="1"/>
  <c r="T2093" i="1" s="1"/>
  <c r="S2094" i="1"/>
  <c r="S2095" i="1"/>
  <c r="S2096" i="1"/>
  <c r="S2097" i="1"/>
  <c r="T2097" i="1" s="1"/>
  <c r="S2098" i="1"/>
  <c r="U2098" i="1" s="1"/>
  <c r="S2099" i="1"/>
  <c r="S2100" i="1"/>
  <c r="S2101" i="1"/>
  <c r="T2101" i="1" s="1"/>
  <c r="S2102" i="1"/>
  <c r="S2103" i="1"/>
  <c r="S2104" i="1"/>
  <c r="S2105" i="1"/>
  <c r="T2105" i="1" s="1"/>
  <c r="S2106" i="1"/>
  <c r="S2107" i="1"/>
  <c r="S2108" i="1"/>
  <c r="S2109" i="1"/>
  <c r="T2109" i="1" s="1"/>
  <c r="S2110" i="1"/>
  <c r="S2111" i="1"/>
  <c r="S2112" i="1"/>
  <c r="S2113" i="1"/>
  <c r="T2113" i="1" s="1"/>
  <c r="S2114" i="1"/>
  <c r="S2115" i="1"/>
  <c r="S2116" i="1"/>
  <c r="S2117" i="1"/>
  <c r="T2117" i="1" s="1"/>
  <c r="S2118" i="1"/>
  <c r="S2119" i="1"/>
  <c r="S2120" i="1"/>
  <c r="S2121" i="1"/>
  <c r="T2121" i="1" s="1"/>
  <c r="S2122" i="1"/>
  <c r="S2123" i="1"/>
  <c r="S2124" i="1"/>
  <c r="S2125" i="1"/>
  <c r="T2125" i="1" s="1"/>
  <c r="S2126" i="1"/>
  <c r="S2127" i="1"/>
  <c r="S2128" i="1"/>
  <c r="S2129" i="1"/>
  <c r="T2129" i="1" s="1"/>
  <c r="S2130" i="1"/>
  <c r="U2130" i="1" s="1"/>
  <c r="S2131" i="1"/>
  <c r="U2131" i="1" s="1"/>
  <c r="S2132" i="1"/>
  <c r="S2133" i="1"/>
  <c r="T2133" i="1" s="1"/>
  <c r="S2134" i="1"/>
  <c r="S2135" i="1"/>
  <c r="S2136" i="1"/>
  <c r="S2137" i="1"/>
  <c r="T2137" i="1" s="1"/>
  <c r="S2138" i="1"/>
  <c r="S2139" i="1"/>
  <c r="S2140" i="1"/>
  <c r="S2141" i="1"/>
  <c r="T2141" i="1" s="1"/>
  <c r="S2142" i="1"/>
  <c r="S2143" i="1"/>
  <c r="S2144" i="1"/>
  <c r="S2145" i="1"/>
  <c r="T2145" i="1" s="1"/>
  <c r="S2146" i="1"/>
  <c r="S2147" i="1"/>
  <c r="S2148" i="1"/>
  <c r="S2149" i="1"/>
  <c r="T2149" i="1" s="1"/>
  <c r="S2150" i="1"/>
  <c r="S2151" i="1"/>
  <c r="S2152" i="1"/>
  <c r="S2153" i="1"/>
  <c r="T2153" i="1" s="1"/>
  <c r="S2154" i="1"/>
  <c r="S2155" i="1"/>
  <c r="S2156" i="1"/>
  <c r="S2157" i="1"/>
  <c r="T2157" i="1" s="1"/>
  <c r="S2158" i="1"/>
  <c r="S2159" i="1"/>
  <c r="S2160" i="1"/>
  <c r="S2161" i="1"/>
  <c r="T2161" i="1" s="1"/>
  <c r="S2162" i="1"/>
  <c r="U2162" i="1" s="1"/>
  <c r="S2163" i="1"/>
  <c r="S2164" i="1"/>
  <c r="S2165" i="1"/>
  <c r="T2165" i="1" s="1"/>
  <c r="S2166" i="1"/>
  <c r="S2167" i="1"/>
  <c r="S2168" i="1"/>
  <c r="S2169" i="1"/>
  <c r="T2169" i="1" s="1"/>
  <c r="S2170" i="1"/>
  <c r="S2171" i="1"/>
  <c r="S2172" i="1"/>
  <c r="S2173" i="1"/>
  <c r="T2173" i="1" s="1"/>
  <c r="S2174" i="1"/>
  <c r="S2175" i="1"/>
  <c r="S2176" i="1"/>
  <c r="S2177" i="1"/>
  <c r="S2178" i="1"/>
  <c r="S2179" i="1"/>
  <c r="S2180" i="1"/>
  <c r="S2181" i="1"/>
  <c r="T2181" i="1" s="1"/>
  <c r="S2182" i="1"/>
  <c r="S2183" i="1"/>
  <c r="S2184" i="1"/>
  <c r="S2185" i="1"/>
  <c r="S2186" i="1"/>
  <c r="S2187" i="1"/>
  <c r="S2188" i="1"/>
  <c r="S2189" i="1"/>
  <c r="T2189" i="1" s="1"/>
  <c r="S2190" i="1"/>
  <c r="S2191" i="1"/>
  <c r="S2192" i="1"/>
  <c r="S2193" i="1"/>
  <c r="S2194" i="1"/>
  <c r="U2194" i="1" s="1"/>
  <c r="S2195" i="1"/>
  <c r="U2195" i="1" s="1"/>
  <c r="S2196" i="1"/>
  <c r="S2197" i="1"/>
  <c r="T2197" i="1" s="1"/>
  <c r="S2198" i="1"/>
  <c r="S2199" i="1"/>
  <c r="S2200" i="1"/>
  <c r="S2201" i="1"/>
  <c r="S2202" i="1"/>
  <c r="S2203" i="1"/>
  <c r="S2204" i="1"/>
  <c r="S2205" i="1"/>
  <c r="T2205" i="1" s="1"/>
  <c r="S2206" i="1"/>
  <c r="S2207" i="1"/>
  <c r="S2208" i="1"/>
  <c r="S2209" i="1"/>
  <c r="S2210" i="1"/>
  <c r="S2211" i="1"/>
  <c r="S2212" i="1"/>
  <c r="S2213" i="1"/>
  <c r="T2213" i="1" s="1"/>
  <c r="S2214" i="1"/>
  <c r="S2215" i="1"/>
  <c r="S2216" i="1"/>
  <c r="S2217" i="1"/>
  <c r="S2218" i="1"/>
  <c r="S2219" i="1"/>
  <c r="S2220" i="1"/>
  <c r="S2221" i="1"/>
  <c r="T2221" i="1" s="1"/>
  <c r="S2222" i="1"/>
  <c r="S2223" i="1"/>
  <c r="S2224" i="1"/>
  <c r="S2225" i="1"/>
  <c r="S2226" i="1"/>
  <c r="U2226" i="1" s="1"/>
  <c r="S2227" i="1"/>
  <c r="S2228" i="1"/>
  <c r="S2229" i="1"/>
  <c r="T2229" i="1" s="1"/>
  <c r="S2230" i="1"/>
  <c r="S2231" i="1"/>
  <c r="S2232" i="1"/>
  <c r="S2233" i="1"/>
  <c r="S2234" i="1"/>
  <c r="S2235" i="1"/>
  <c r="S2236" i="1"/>
  <c r="S2237" i="1"/>
  <c r="T2237" i="1" s="1"/>
  <c r="S2238" i="1"/>
  <c r="S2239" i="1"/>
  <c r="S2240" i="1"/>
  <c r="S2241" i="1"/>
  <c r="S2242" i="1"/>
  <c r="S2243" i="1"/>
  <c r="S2244" i="1"/>
  <c r="S2245" i="1"/>
  <c r="T2245" i="1" s="1"/>
  <c r="S2246" i="1"/>
  <c r="S2247" i="1"/>
  <c r="S2248" i="1"/>
  <c r="S2249" i="1"/>
  <c r="S2250" i="1"/>
  <c r="S2251" i="1"/>
  <c r="S2252" i="1"/>
  <c r="S2253" i="1"/>
  <c r="T2253" i="1" s="1"/>
  <c r="S2254" i="1"/>
  <c r="S2255" i="1"/>
  <c r="S2256" i="1"/>
  <c r="S2257" i="1"/>
  <c r="S2258" i="1"/>
  <c r="U2258" i="1" s="1"/>
  <c r="S2259" i="1"/>
  <c r="U2259" i="1" s="1"/>
  <c r="S2260" i="1"/>
  <c r="S2261" i="1"/>
  <c r="T2261" i="1" s="1"/>
  <c r="S2262" i="1"/>
  <c r="S2263" i="1"/>
  <c r="S2264" i="1"/>
  <c r="S2265" i="1"/>
  <c r="S2266" i="1"/>
  <c r="S2267" i="1"/>
  <c r="S2268" i="1"/>
  <c r="S2269" i="1"/>
  <c r="T2269" i="1" s="1"/>
  <c r="S2270" i="1"/>
  <c r="S2271" i="1"/>
  <c r="S2272" i="1"/>
  <c r="S2273" i="1"/>
  <c r="S2274" i="1"/>
  <c r="S2275" i="1"/>
  <c r="S2276" i="1"/>
  <c r="S2277" i="1"/>
  <c r="T2277" i="1" s="1"/>
  <c r="S2278" i="1"/>
  <c r="S2279" i="1"/>
  <c r="S2280" i="1"/>
  <c r="S2281" i="1"/>
  <c r="S2282" i="1"/>
  <c r="S2283" i="1"/>
  <c r="S2284" i="1"/>
  <c r="S2285" i="1"/>
  <c r="T2285" i="1" s="1"/>
  <c r="S2286" i="1"/>
  <c r="S2287" i="1"/>
  <c r="S2288" i="1"/>
  <c r="S2289" i="1"/>
  <c r="S2290" i="1"/>
  <c r="U2290" i="1" s="1"/>
  <c r="S2291" i="1"/>
  <c r="S2292" i="1"/>
  <c r="S2293" i="1"/>
  <c r="T2293" i="1" s="1"/>
  <c r="S2294" i="1"/>
  <c r="S2295" i="1"/>
  <c r="S2296" i="1"/>
  <c r="S2297" i="1"/>
  <c r="S2298" i="1"/>
  <c r="S2299" i="1"/>
  <c r="S2300" i="1"/>
  <c r="S2301" i="1"/>
  <c r="T2301" i="1" s="1"/>
  <c r="S2302" i="1"/>
  <c r="S2303" i="1"/>
  <c r="S2304" i="1"/>
  <c r="S2305" i="1"/>
  <c r="S2306" i="1"/>
  <c r="S2307" i="1"/>
  <c r="S2308" i="1"/>
  <c r="S2309" i="1"/>
  <c r="T2309" i="1" s="1"/>
  <c r="S2310" i="1"/>
  <c r="S2311" i="1"/>
  <c r="S2312" i="1"/>
  <c r="S2313" i="1"/>
  <c r="S2314" i="1"/>
  <c r="T2314" i="1" s="1"/>
  <c r="S2315" i="1"/>
  <c r="S2316" i="1"/>
  <c r="S2317" i="1"/>
  <c r="S2318" i="1"/>
  <c r="T2318" i="1" s="1"/>
  <c r="S2319" i="1"/>
  <c r="T2319" i="1" s="1"/>
  <c r="S2320" i="1"/>
  <c r="S2321" i="1"/>
  <c r="S2322" i="1"/>
  <c r="U2322" i="1" s="1"/>
  <c r="S2323" i="1"/>
  <c r="T2323" i="1" s="1"/>
  <c r="S2324" i="1"/>
  <c r="S2325" i="1"/>
  <c r="S2326" i="1"/>
  <c r="T2326" i="1" s="1"/>
  <c r="S2327" i="1"/>
  <c r="T2327" i="1" s="1"/>
  <c r="S2328" i="1"/>
  <c r="S2329" i="1"/>
  <c r="S2330" i="1"/>
  <c r="T2330" i="1" s="1"/>
  <c r="S2331" i="1"/>
  <c r="T2331" i="1" s="1"/>
  <c r="S2332" i="1"/>
  <c r="S2333" i="1"/>
  <c r="S2334" i="1"/>
  <c r="T2334" i="1" s="1"/>
  <c r="S2335" i="1"/>
  <c r="T2335" i="1" s="1"/>
  <c r="S2336" i="1"/>
  <c r="S2337" i="1"/>
  <c r="S2338" i="1"/>
  <c r="T2338" i="1" s="1"/>
  <c r="S2339" i="1"/>
  <c r="T2339" i="1" s="1"/>
  <c r="S2340" i="1"/>
  <c r="S2341" i="1"/>
  <c r="S2342" i="1"/>
  <c r="T2342" i="1" s="1"/>
  <c r="S2343" i="1"/>
  <c r="T2343" i="1" s="1"/>
  <c r="S2344" i="1"/>
  <c r="S2345" i="1"/>
  <c r="S2346" i="1"/>
  <c r="T2346" i="1" s="1"/>
  <c r="S2347" i="1"/>
  <c r="T2347" i="1" s="1"/>
  <c r="S2348" i="1"/>
  <c r="S2349" i="1"/>
  <c r="S2350" i="1"/>
  <c r="T2350" i="1" s="1"/>
  <c r="S2351" i="1"/>
  <c r="T2351" i="1" s="1"/>
  <c r="S2352" i="1"/>
  <c r="S2353" i="1"/>
  <c r="S2354" i="1"/>
  <c r="T2354" i="1" s="1"/>
  <c r="S2355" i="1"/>
  <c r="T2355" i="1" s="1"/>
  <c r="S2356" i="1"/>
  <c r="S2357" i="1"/>
  <c r="S2358" i="1"/>
  <c r="T2358" i="1" s="1"/>
  <c r="S2359" i="1"/>
  <c r="T2359" i="1" s="1"/>
  <c r="S2360" i="1"/>
  <c r="S2361" i="1"/>
  <c r="S2362" i="1"/>
  <c r="T2362" i="1" s="1"/>
  <c r="S2363" i="1"/>
  <c r="T2363" i="1" s="1"/>
  <c r="S2364" i="1"/>
  <c r="S2365" i="1"/>
  <c r="U2365" i="1" s="1"/>
  <c r="S2366" i="1"/>
  <c r="T2366" i="1" s="1"/>
  <c r="S2367" i="1"/>
  <c r="T2367" i="1" s="1"/>
  <c r="S2368" i="1"/>
  <c r="S2369" i="1"/>
  <c r="S2370" i="1"/>
  <c r="T2370" i="1" s="1"/>
  <c r="S2371" i="1"/>
  <c r="T2371" i="1" s="1"/>
  <c r="S2372" i="1"/>
  <c r="S2373" i="1"/>
  <c r="S2374" i="1"/>
  <c r="T2374" i="1" s="1"/>
  <c r="S2375" i="1"/>
  <c r="T2375" i="1" s="1"/>
  <c r="S2376" i="1"/>
  <c r="S2377" i="1"/>
  <c r="S2378" i="1"/>
  <c r="T2378" i="1" s="1"/>
  <c r="S2379" i="1"/>
  <c r="T2379" i="1" s="1"/>
  <c r="S2380" i="1"/>
  <c r="S2381" i="1"/>
  <c r="S2382" i="1"/>
  <c r="T2382" i="1" s="1"/>
  <c r="S2383" i="1"/>
  <c r="T2383" i="1" s="1"/>
  <c r="S2384" i="1"/>
  <c r="S2385" i="1"/>
  <c r="S2386" i="1"/>
  <c r="T2386" i="1" s="1"/>
  <c r="S2387" i="1"/>
  <c r="T2387" i="1" s="1"/>
  <c r="S2388" i="1"/>
  <c r="S2389" i="1"/>
  <c r="S2390" i="1"/>
  <c r="T2390" i="1" s="1"/>
  <c r="S2391" i="1"/>
  <c r="T2391" i="1" s="1"/>
  <c r="S2392" i="1"/>
  <c r="S2393" i="1"/>
  <c r="S2394" i="1"/>
  <c r="T2394" i="1" s="1"/>
  <c r="S2395" i="1"/>
  <c r="T2395" i="1" s="1"/>
  <c r="S2396" i="1"/>
  <c r="S2397" i="1"/>
  <c r="U2397" i="1" s="1"/>
  <c r="S2398" i="1"/>
  <c r="T2398" i="1" s="1"/>
  <c r="S2399" i="1"/>
  <c r="T2399" i="1" s="1"/>
  <c r="S2400" i="1"/>
  <c r="S2401" i="1"/>
  <c r="S2402" i="1"/>
  <c r="T2402" i="1" s="1"/>
  <c r="S2403" i="1"/>
  <c r="T2403" i="1" s="1"/>
  <c r="S2404" i="1"/>
  <c r="S2405" i="1"/>
  <c r="S2406" i="1"/>
  <c r="T2406" i="1" s="1"/>
  <c r="S2407" i="1"/>
  <c r="T2407" i="1" s="1"/>
  <c r="S2408" i="1"/>
  <c r="S2409" i="1"/>
  <c r="S2410" i="1"/>
  <c r="T2410" i="1" s="1"/>
  <c r="S2411" i="1"/>
  <c r="T2411" i="1" s="1"/>
  <c r="S2412" i="1"/>
  <c r="S2413" i="1"/>
  <c r="S2414" i="1"/>
  <c r="T2414" i="1" s="1"/>
  <c r="S2415" i="1"/>
  <c r="T2415" i="1" s="1"/>
  <c r="S2416" i="1"/>
  <c r="S2417" i="1"/>
  <c r="S2418" i="1"/>
  <c r="T2418" i="1" s="1"/>
  <c r="S2419" i="1"/>
  <c r="T2419" i="1" s="1"/>
  <c r="S2420" i="1"/>
  <c r="S2421" i="1"/>
  <c r="S2422" i="1"/>
  <c r="T2422" i="1" s="1"/>
  <c r="S2423" i="1"/>
  <c r="T2423" i="1" s="1"/>
  <c r="S2424" i="1"/>
  <c r="S2425" i="1"/>
  <c r="S2426" i="1"/>
  <c r="T2426" i="1" s="1"/>
  <c r="S2427" i="1"/>
  <c r="T2427" i="1" s="1"/>
  <c r="S2428" i="1"/>
  <c r="S2429" i="1"/>
  <c r="U2429" i="1" s="1"/>
  <c r="S2430" i="1"/>
  <c r="T2430" i="1" s="1"/>
  <c r="S2431" i="1"/>
  <c r="T2431" i="1" s="1"/>
  <c r="S2432" i="1"/>
  <c r="S2433" i="1"/>
  <c r="S2434" i="1"/>
  <c r="T2434" i="1" s="1"/>
  <c r="S2435" i="1"/>
  <c r="T2435" i="1" s="1"/>
  <c r="S2436" i="1"/>
  <c r="S2437" i="1"/>
  <c r="S2438" i="1"/>
  <c r="T2438" i="1" s="1"/>
  <c r="S2439" i="1"/>
  <c r="T2439" i="1" s="1"/>
  <c r="S2440" i="1"/>
  <c r="S2441" i="1"/>
  <c r="S2442" i="1"/>
  <c r="T2442" i="1" s="1"/>
  <c r="S2443" i="1"/>
  <c r="T2443" i="1" s="1"/>
  <c r="S2444" i="1"/>
  <c r="S2445" i="1"/>
  <c r="S2446" i="1"/>
  <c r="T2446" i="1" s="1"/>
  <c r="S2447" i="1"/>
  <c r="T2447" i="1" s="1"/>
  <c r="S2448" i="1"/>
  <c r="S2449" i="1"/>
  <c r="S2450" i="1"/>
  <c r="T2450" i="1" s="1"/>
  <c r="S2451" i="1"/>
  <c r="T2451" i="1" s="1"/>
  <c r="S2452" i="1"/>
  <c r="S2453" i="1"/>
  <c r="S2454" i="1"/>
  <c r="T2454" i="1" s="1"/>
  <c r="S2455" i="1"/>
  <c r="T2455" i="1" s="1"/>
  <c r="S2456" i="1"/>
  <c r="S2457" i="1"/>
  <c r="S2458" i="1"/>
  <c r="T2458" i="1" s="1"/>
  <c r="S2459" i="1"/>
  <c r="T2459" i="1" s="1"/>
  <c r="S2460" i="1"/>
  <c r="S2461" i="1"/>
  <c r="U2461" i="1" s="1"/>
  <c r="S2462" i="1"/>
  <c r="T2462" i="1" s="1"/>
  <c r="S2463" i="1"/>
  <c r="T2463" i="1" s="1"/>
  <c r="S2464" i="1"/>
  <c r="S2465" i="1"/>
  <c r="S2466" i="1"/>
  <c r="T2466" i="1" s="1"/>
  <c r="S2467" i="1"/>
  <c r="T2467" i="1" s="1"/>
  <c r="S2468" i="1"/>
  <c r="S2469" i="1"/>
  <c r="S2470" i="1"/>
  <c r="T2470" i="1" s="1"/>
  <c r="S2471" i="1"/>
  <c r="T2471" i="1" s="1"/>
  <c r="S2472" i="1"/>
  <c r="S2473" i="1"/>
  <c r="S2474" i="1"/>
  <c r="T2474" i="1" s="1"/>
  <c r="S2475" i="1"/>
  <c r="T2475" i="1" s="1"/>
  <c r="S2476" i="1"/>
  <c r="S2477" i="1"/>
  <c r="S2478" i="1"/>
  <c r="T2478" i="1" s="1"/>
  <c r="S2479" i="1"/>
  <c r="T2479" i="1" s="1"/>
  <c r="S2480" i="1"/>
  <c r="S2481" i="1"/>
  <c r="S2482" i="1"/>
  <c r="T2482" i="1" s="1"/>
  <c r="S2483" i="1"/>
  <c r="T2483" i="1" s="1"/>
  <c r="S2484" i="1"/>
  <c r="S2485" i="1"/>
  <c r="S2486" i="1"/>
  <c r="T2486" i="1" s="1"/>
  <c r="S2487" i="1"/>
  <c r="T2487" i="1" s="1"/>
  <c r="S2488" i="1"/>
  <c r="S2489" i="1"/>
  <c r="S2490" i="1"/>
  <c r="T2490" i="1" s="1"/>
  <c r="S2491" i="1"/>
  <c r="T2491" i="1" s="1"/>
  <c r="S2492" i="1"/>
  <c r="S2493" i="1"/>
  <c r="U2493" i="1" s="1"/>
  <c r="S2494" i="1"/>
  <c r="T2494" i="1" s="1"/>
  <c r="S2495" i="1"/>
  <c r="T2495" i="1" s="1"/>
  <c r="S2496" i="1"/>
  <c r="S2497" i="1"/>
  <c r="S2498" i="1"/>
  <c r="T2498" i="1" s="1"/>
  <c r="S2499" i="1"/>
  <c r="T2499" i="1" s="1"/>
  <c r="S2500" i="1"/>
  <c r="S2501" i="1"/>
  <c r="S2502" i="1"/>
  <c r="T2502" i="1" s="1"/>
  <c r="S2503" i="1"/>
  <c r="T2503" i="1" s="1"/>
  <c r="S2504" i="1"/>
  <c r="S2505" i="1"/>
  <c r="S2506" i="1"/>
  <c r="T2506" i="1" s="1"/>
  <c r="S2507" i="1"/>
  <c r="T2507" i="1" s="1"/>
  <c r="S2508" i="1"/>
  <c r="S2509" i="1"/>
  <c r="S2510" i="1"/>
  <c r="T2510" i="1" s="1"/>
  <c r="S2511" i="1"/>
  <c r="T2511" i="1" s="1"/>
  <c r="S2512" i="1"/>
  <c r="S2513" i="1"/>
  <c r="S2514" i="1"/>
  <c r="T2514" i="1" s="1"/>
  <c r="S2515" i="1"/>
  <c r="T2515" i="1" s="1"/>
  <c r="S2516" i="1"/>
  <c r="S2517" i="1"/>
  <c r="S2518" i="1"/>
  <c r="T2518" i="1" s="1"/>
  <c r="S2519" i="1"/>
  <c r="T2519" i="1" s="1"/>
  <c r="S2520" i="1"/>
  <c r="S2521" i="1"/>
  <c r="S2522" i="1"/>
  <c r="T2522" i="1" s="1"/>
  <c r="S2523" i="1"/>
  <c r="T2523" i="1" s="1"/>
  <c r="S2524" i="1"/>
  <c r="S2525" i="1"/>
  <c r="U2525" i="1" s="1"/>
  <c r="S2526" i="1"/>
  <c r="T2526" i="1" s="1"/>
  <c r="S2527" i="1"/>
  <c r="T2527" i="1" s="1"/>
  <c r="S2528" i="1"/>
  <c r="S2529" i="1"/>
  <c r="S2530" i="1"/>
  <c r="T2530" i="1" s="1"/>
  <c r="S2531" i="1"/>
  <c r="T2531" i="1" s="1"/>
  <c r="S2532" i="1"/>
  <c r="S2533" i="1"/>
  <c r="S2534" i="1"/>
  <c r="T2534" i="1" s="1"/>
  <c r="S2535" i="1"/>
  <c r="T2535" i="1" s="1"/>
  <c r="S2536" i="1"/>
  <c r="S2537" i="1"/>
  <c r="S2538" i="1"/>
  <c r="T2538" i="1" s="1"/>
  <c r="S2539" i="1"/>
  <c r="T2539" i="1" s="1"/>
  <c r="S2540" i="1"/>
  <c r="S2541" i="1"/>
  <c r="S2542" i="1"/>
  <c r="T2542" i="1" s="1"/>
  <c r="S2543" i="1"/>
  <c r="T2543" i="1" s="1"/>
  <c r="S2544" i="1"/>
  <c r="S2545" i="1"/>
  <c r="S2546" i="1"/>
  <c r="T2546" i="1" s="1"/>
  <c r="S2547" i="1"/>
  <c r="T2547" i="1" s="1"/>
  <c r="S2548" i="1"/>
  <c r="S2549" i="1"/>
  <c r="S2550" i="1"/>
  <c r="T2550" i="1" s="1"/>
  <c r="S2551" i="1"/>
  <c r="T2551" i="1" s="1"/>
  <c r="S2552" i="1"/>
  <c r="S2553" i="1"/>
  <c r="S2554" i="1"/>
  <c r="T2554" i="1" s="1"/>
  <c r="S2555" i="1"/>
  <c r="T2555" i="1" s="1"/>
  <c r="S2556" i="1"/>
  <c r="S2557" i="1"/>
  <c r="U2557" i="1" s="1"/>
  <c r="S2558" i="1"/>
  <c r="T2558" i="1" s="1"/>
  <c r="S2559" i="1"/>
  <c r="T2559" i="1" s="1"/>
  <c r="S2560" i="1"/>
  <c r="S2561" i="1"/>
  <c r="S2562" i="1"/>
  <c r="T2562" i="1" s="1"/>
  <c r="S2563" i="1"/>
  <c r="T2563" i="1" s="1"/>
  <c r="S2564" i="1"/>
  <c r="S2565" i="1"/>
  <c r="S2566" i="1"/>
  <c r="T2566" i="1" s="1"/>
  <c r="S2567" i="1"/>
  <c r="T2567" i="1" s="1"/>
  <c r="S2568" i="1"/>
  <c r="S2569" i="1"/>
  <c r="S2570" i="1"/>
  <c r="T2570" i="1" s="1"/>
  <c r="S2571" i="1"/>
  <c r="T2571" i="1" s="1"/>
  <c r="S2572" i="1"/>
  <c r="S2573" i="1"/>
  <c r="S2574" i="1"/>
  <c r="T2574" i="1" s="1"/>
  <c r="S2575" i="1"/>
  <c r="T2575" i="1" s="1"/>
  <c r="S2576" i="1"/>
  <c r="S2577" i="1"/>
  <c r="S2578" i="1"/>
  <c r="T2578" i="1" s="1"/>
  <c r="S2579" i="1"/>
  <c r="T2579" i="1" s="1"/>
  <c r="S2580" i="1"/>
  <c r="S2581" i="1"/>
  <c r="S2582" i="1"/>
  <c r="T2582" i="1" s="1"/>
  <c r="S2583" i="1"/>
  <c r="T2583" i="1" s="1"/>
  <c r="S2584" i="1"/>
  <c r="S2585" i="1"/>
  <c r="S2586" i="1"/>
  <c r="T2586" i="1" s="1"/>
  <c r="S2587" i="1"/>
  <c r="T2587" i="1" s="1"/>
  <c r="S2588" i="1"/>
  <c r="S2589" i="1"/>
  <c r="U2589" i="1" s="1"/>
  <c r="S2590" i="1"/>
  <c r="T2590" i="1" s="1"/>
  <c r="S2591" i="1"/>
  <c r="T2591" i="1" s="1"/>
  <c r="S2592" i="1"/>
  <c r="S2593" i="1"/>
  <c r="S2594" i="1"/>
  <c r="T2594" i="1" s="1"/>
  <c r="S2595" i="1"/>
  <c r="T2595" i="1" s="1"/>
  <c r="S2596" i="1"/>
  <c r="S2597" i="1"/>
  <c r="S2598" i="1"/>
  <c r="T2598" i="1" s="1"/>
  <c r="S2599" i="1"/>
  <c r="T2599" i="1" s="1"/>
  <c r="S2600" i="1"/>
  <c r="S2601" i="1"/>
  <c r="S2602" i="1"/>
  <c r="T2602" i="1" s="1"/>
  <c r="S2603" i="1"/>
  <c r="T2603" i="1" s="1"/>
  <c r="S2604" i="1"/>
  <c r="S2605" i="1"/>
  <c r="S2606" i="1"/>
  <c r="T2606" i="1" s="1"/>
  <c r="S2607" i="1"/>
  <c r="T2607" i="1" s="1"/>
  <c r="S2608" i="1"/>
  <c r="S2609" i="1"/>
  <c r="S2610" i="1"/>
  <c r="T2610" i="1" s="1"/>
  <c r="S2611" i="1"/>
  <c r="T2611" i="1" s="1"/>
  <c r="S2612" i="1"/>
  <c r="S2613" i="1"/>
  <c r="S2614" i="1"/>
  <c r="T2614" i="1" s="1"/>
  <c r="S2615" i="1"/>
  <c r="T2615" i="1" s="1"/>
  <c r="S2616" i="1"/>
  <c r="S2617" i="1"/>
  <c r="S2618" i="1"/>
  <c r="T2618" i="1" s="1"/>
  <c r="S2619" i="1"/>
  <c r="T2619" i="1" s="1"/>
  <c r="S2620" i="1"/>
  <c r="S2621" i="1"/>
  <c r="U2621" i="1" s="1"/>
  <c r="S2622" i="1"/>
  <c r="T2622" i="1" s="1"/>
  <c r="S2623" i="1"/>
  <c r="T2623" i="1" s="1"/>
  <c r="S2624" i="1"/>
  <c r="S2625" i="1"/>
  <c r="S2626" i="1"/>
  <c r="T2626" i="1" s="1"/>
  <c r="S2627" i="1"/>
  <c r="T2627" i="1" s="1"/>
  <c r="S2628" i="1"/>
  <c r="S2629" i="1"/>
  <c r="S2630" i="1"/>
  <c r="T2630" i="1" s="1"/>
  <c r="S2631" i="1"/>
  <c r="T2631" i="1" s="1"/>
  <c r="S2632" i="1"/>
  <c r="S2633" i="1"/>
  <c r="S2634" i="1"/>
  <c r="T2634" i="1" s="1"/>
  <c r="S2635" i="1"/>
  <c r="T2635" i="1" s="1"/>
  <c r="S2636" i="1"/>
  <c r="S2637" i="1"/>
  <c r="S2638" i="1"/>
  <c r="T2638" i="1" s="1"/>
  <c r="S2639" i="1"/>
  <c r="T2639" i="1" s="1"/>
  <c r="S2640" i="1"/>
  <c r="S2641" i="1"/>
  <c r="S2642" i="1"/>
  <c r="T2642" i="1" s="1"/>
  <c r="S2643" i="1"/>
  <c r="T2643" i="1" s="1"/>
  <c r="S2644" i="1"/>
  <c r="S2645" i="1"/>
  <c r="S2646" i="1"/>
  <c r="T2646" i="1" s="1"/>
  <c r="S2647" i="1"/>
  <c r="T2647" i="1" s="1"/>
  <c r="S2648" i="1"/>
  <c r="S2649" i="1"/>
  <c r="S2650" i="1"/>
  <c r="T2650" i="1" s="1"/>
  <c r="S2651" i="1"/>
  <c r="T2651" i="1" s="1"/>
  <c r="S2652" i="1"/>
  <c r="S2653" i="1"/>
  <c r="U2653" i="1" s="1"/>
  <c r="S2654" i="1"/>
  <c r="T2654" i="1" s="1"/>
  <c r="S2655" i="1"/>
  <c r="T2655" i="1" s="1"/>
  <c r="S2656" i="1"/>
  <c r="S2657" i="1"/>
  <c r="S2658" i="1"/>
  <c r="T2658" i="1" s="1"/>
  <c r="S2659" i="1"/>
  <c r="T2659" i="1" s="1"/>
  <c r="S2660" i="1"/>
  <c r="S2661" i="1"/>
  <c r="S2662" i="1"/>
  <c r="T2662" i="1" s="1"/>
  <c r="S2663" i="1"/>
  <c r="T2663" i="1" s="1"/>
  <c r="S2664" i="1"/>
  <c r="S2665" i="1"/>
  <c r="S2666" i="1"/>
  <c r="T2666" i="1" s="1"/>
  <c r="S2667" i="1"/>
  <c r="T2667" i="1" s="1"/>
  <c r="S2668" i="1"/>
  <c r="S2669" i="1"/>
  <c r="S2670" i="1"/>
  <c r="T2670" i="1" s="1"/>
  <c r="S2671" i="1"/>
  <c r="T2671" i="1" s="1"/>
  <c r="S2672" i="1"/>
  <c r="S2673" i="1"/>
  <c r="S2674" i="1"/>
  <c r="T2674" i="1" s="1"/>
  <c r="S2675" i="1"/>
  <c r="T2675" i="1" s="1"/>
  <c r="S2676" i="1"/>
  <c r="S2677" i="1"/>
  <c r="S2678" i="1"/>
  <c r="T2678" i="1" s="1"/>
  <c r="S2679" i="1"/>
  <c r="T2679" i="1" s="1"/>
  <c r="S2680" i="1"/>
  <c r="S2681" i="1"/>
  <c r="S2682" i="1"/>
  <c r="T2682" i="1" s="1"/>
  <c r="S2683" i="1"/>
  <c r="T2683" i="1" s="1"/>
  <c r="S2684" i="1"/>
  <c r="S2685" i="1"/>
  <c r="U2685" i="1" s="1"/>
  <c r="S2686" i="1"/>
  <c r="T2686" i="1" s="1"/>
  <c r="S2687" i="1"/>
  <c r="T2687" i="1" s="1"/>
  <c r="S2688" i="1"/>
  <c r="S2689" i="1"/>
  <c r="S2690" i="1"/>
  <c r="T2690" i="1" s="1"/>
  <c r="S2691" i="1"/>
  <c r="T2691" i="1" s="1"/>
  <c r="S2692" i="1"/>
  <c r="S2693" i="1"/>
  <c r="S2694" i="1"/>
  <c r="T2694" i="1" s="1"/>
  <c r="S2695" i="1"/>
  <c r="T2695" i="1" s="1"/>
  <c r="S2696" i="1"/>
  <c r="S2697" i="1"/>
  <c r="S2698" i="1"/>
  <c r="T2698" i="1" s="1"/>
  <c r="S2699" i="1"/>
  <c r="T2699" i="1" s="1"/>
  <c r="S2700" i="1"/>
  <c r="S2701" i="1"/>
  <c r="S2702" i="1"/>
  <c r="T2702" i="1" s="1"/>
  <c r="S2703" i="1"/>
  <c r="T2703" i="1" s="1"/>
  <c r="S2704" i="1"/>
  <c r="S2705" i="1"/>
  <c r="S2706" i="1"/>
  <c r="T2706" i="1" s="1"/>
  <c r="S2707" i="1"/>
  <c r="T2707" i="1" s="1"/>
  <c r="S2708" i="1"/>
  <c r="S2709" i="1"/>
  <c r="S2710" i="1"/>
  <c r="T2710" i="1" s="1"/>
  <c r="S2711" i="1"/>
  <c r="T2711" i="1" s="1"/>
  <c r="S2712" i="1"/>
  <c r="S2713" i="1"/>
  <c r="S2714" i="1"/>
  <c r="T2714" i="1" s="1"/>
  <c r="S2715" i="1"/>
  <c r="T2715" i="1" s="1"/>
  <c r="S2716" i="1"/>
  <c r="S2717" i="1"/>
  <c r="U2717" i="1" s="1"/>
  <c r="S2718" i="1"/>
  <c r="T2718" i="1" s="1"/>
  <c r="S2719" i="1"/>
  <c r="T2719" i="1" s="1"/>
  <c r="S2720" i="1"/>
  <c r="S2721" i="1"/>
  <c r="S2722" i="1"/>
  <c r="T2722" i="1" s="1"/>
  <c r="S2723" i="1"/>
  <c r="T2723" i="1" s="1"/>
  <c r="S2724" i="1"/>
  <c r="S2725" i="1"/>
  <c r="S2726" i="1"/>
  <c r="T2726" i="1" s="1"/>
  <c r="S2727" i="1"/>
  <c r="T2727" i="1" s="1"/>
  <c r="S2728" i="1"/>
  <c r="S2729" i="1"/>
  <c r="S2730" i="1"/>
  <c r="T2730" i="1" s="1"/>
  <c r="S2731" i="1"/>
  <c r="T2731" i="1" s="1"/>
  <c r="S2732" i="1"/>
  <c r="S2733" i="1"/>
  <c r="S2734" i="1"/>
  <c r="T2734" i="1" s="1"/>
  <c r="S2735" i="1"/>
  <c r="T2735" i="1" s="1"/>
  <c r="S2736" i="1"/>
  <c r="S2737" i="1"/>
  <c r="S2738" i="1"/>
  <c r="T2738" i="1" s="1"/>
  <c r="S2739" i="1"/>
  <c r="T2739" i="1" s="1"/>
  <c r="S2740" i="1"/>
  <c r="S2741" i="1"/>
  <c r="S2742" i="1"/>
  <c r="T2742" i="1" s="1"/>
  <c r="S2743" i="1"/>
  <c r="T2743" i="1" s="1"/>
  <c r="S2744" i="1"/>
  <c r="S2745" i="1"/>
  <c r="S2746" i="1"/>
  <c r="T2746" i="1" s="1"/>
  <c r="S2747" i="1"/>
  <c r="T2747" i="1" s="1"/>
  <c r="S2748" i="1"/>
  <c r="S2749" i="1"/>
  <c r="U2749" i="1" s="1"/>
  <c r="S2750" i="1"/>
  <c r="T2750" i="1" s="1"/>
  <c r="S2751" i="1"/>
  <c r="T2751" i="1" s="1"/>
  <c r="S2752" i="1"/>
  <c r="S2753" i="1"/>
  <c r="S2754" i="1"/>
  <c r="T2754" i="1" s="1"/>
  <c r="S2755" i="1"/>
  <c r="T2755" i="1" s="1"/>
  <c r="S2756" i="1"/>
  <c r="S2757" i="1"/>
  <c r="S2758" i="1"/>
  <c r="T2758" i="1" s="1"/>
  <c r="S2759" i="1"/>
  <c r="T2759" i="1" s="1"/>
  <c r="S2760" i="1"/>
  <c r="S2761" i="1"/>
  <c r="S2762" i="1"/>
  <c r="T2762" i="1" s="1"/>
  <c r="S2763" i="1"/>
  <c r="T2763" i="1" s="1"/>
  <c r="S2764" i="1"/>
  <c r="S2765" i="1"/>
  <c r="S2766" i="1"/>
  <c r="T2766" i="1" s="1"/>
  <c r="S2767" i="1"/>
  <c r="T2767" i="1" s="1"/>
  <c r="S2768" i="1"/>
  <c r="S2769" i="1"/>
  <c r="S2770" i="1"/>
  <c r="T2770" i="1" s="1"/>
  <c r="S2771" i="1"/>
  <c r="T2771" i="1" s="1"/>
  <c r="S2772" i="1"/>
  <c r="S2773" i="1"/>
  <c r="S2774" i="1"/>
  <c r="T2774" i="1" s="1"/>
  <c r="S2775" i="1"/>
  <c r="T2775" i="1" s="1"/>
  <c r="S2776" i="1"/>
  <c r="S2777" i="1"/>
  <c r="S2778" i="1"/>
  <c r="T2778" i="1" s="1"/>
  <c r="S2779" i="1"/>
  <c r="T2779" i="1" s="1"/>
  <c r="S2780" i="1"/>
  <c r="S2781" i="1"/>
  <c r="U2781" i="1" s="1"/>
  <c r="S2782" i="1"/>
  <c r="T2782" i="1" s="1"/>
  <c r="S2783" i="1"/>
  <c r="T2783" i="1" s="1"/>
  <c r="S2784" i="1"/>
  <c r="S2785" i="1"/>
  <c r="S2786" i="1"/>
  <c r="T2786" i="1" s="1"/>
  <c r="S2787" i="1"/>
  <c r="T2787" i="1" s="1"/>
  <c r="S2788" i="1"/>
  <c r="S2789" i="1"/>
  <c r="S2790" i="1"/>
  <c r="T2790" i="1" s="1"/>
  <c r="S2791" i="1"/>
  <c r="T2791" i="1" s="1"/>
  <c r="S2792" i="1"/>
  <c r="S2793" i="1"/>
  <c r="S2794" i="1"/>
  <c r="T2794" i="1" s="1"/>
  <c r="S2795" i="1"/>
  <c r="T2795" i="1" s="1"/>
  <c r="S2796" i="1"/>
  <c r="S2797" i="1"/>
  <c r="S2798" i="1"/>
  <c r="T2798" i="1" s="1"/>
  <c r="S2799" i="1"/>
  <c r="T2799" i="1" s="1"/>
  <c r="S2800" i="1"/>
  <c r="S2801" i="1"/>
  <c r="S2802" i="1"/>
  <c r="T2802" i="1" s="1"/>
  <c r="S2803" i="1"/>
  <c r="T2803" i="1" s="1"/>
  <c r="S2804" i="1"/>
  <c r="S2805" i="1"/>
  <c r="S2806" i="1"/>
  <c r="T2806" i="1" s="1"/>
  <c r="S2807" i="1"/>
  <c r="T2807" i="1" s="1"/>
  <c r="S2808" i="1"/>
  <c r="S2809" i="1"/>
  <c r="S2810" i="1"/>
  <c r="T2810" i="1" s="1"/>
  <c r="S2811" i="1"/>
  <c r="T2811" i="1" s="1"/>
  <c r="S2812" i="1"/>
  <c r="S2813" i="1"/>
  <c r="U2813" i="1" s="1"/>
  <c r="S2814" i="1"/>
  <c r="T2814" i="1" s="1"/>
  <c r="S2815" i="1"/>
  <c r="T2815" i="1" s="1"/>
  <c r="S2816" i="1"/>
  <c r="S2817" i="1"/>
  <c r="S2818" i="1"/>
  <c r="T2818" i="1" s="1"/>
  <c r="S2819" i="1"/>
  <c r="T2819" i="1" s="1"/>
  <c r="S2820" i="1"/>
  <c r="S2821" i="1"/>
  <c r="S2822" i="1"/>
  <c r="T2822" i="1" s="1"/>
  <c r="S2823" i="1"/>
  <c r="T2823" i="1" s="1"/>
  <c r="S2824" i="1"/>
  <c r="S2825" i="1"/>
  <c r="S2826" i="1"/>
  <c r="T2826" i="1" s="1"/>
  <c r="S2827" i="1"/>
  <c r="T2827" i="1" s="1"/>
  <c r="S2828" i="1"/>
  <c r="S2829" i="1"/>
  <c r="S2830" i="1"/>
  <c r="T2830" i="1" s="1"/>
  <c r="S2831" i="1"/>
  <c r="T2831" i="1" s="1"/>
  <c r="S2832" i="1"/>
  <c r="S2833" i="1"/>
  <c r="S2834" i="1"/>
  <c r="T2834" i="1" s="1"/>
  <c r="S2835" i="1"/>
  <c r="T2835" i="1" s="1"/>
  <c r="S2836" i="1"/>
  <c r="S2837" i="1"/>
  <c r="S2838" i="1"/>
  <c r="T2838" i="1" s="1"/>
  <c r="S2839" i="1"/>
  <c r="T2839" i="1" s="1"/>
  <c r="S2840" i="1"/>
  <c r="S2841" i="1"/>
  <c r="S2842" i="1"/>
  <c r="T2842" i="1" s="1"/>
  <c r="S2843" i="1"/>
  <c r="T2843" i="1" s="1"/>
  <c r="S2844" i="1"/>
  <c r="S2845" i="1"/>
  <c r="U2845" i="1" s="1"/>
  <c r="S2846" i="1"/>
  <c r="T2846" i="1" s="1"/>
  <c r="S2847" i="1"/>
  <c r="T2847" i="1" s="1"/>
  <c r="S2848" i="1"/>
  <c r="S2849" i="1"/>
  <c r="S2850" i="1"/>
  <c r="T2850" i="1" s="1"/>
  <c r="S2851" i="1"/>
  <c r="T2851" i="1" s="1"/>
  <c r="S2852" i="1"/>
  <c r="S2853" i="1"/>
  <c r="S2854" i="1"/>
  <c r="T2854" i="1" s="1"/>
  <c r="S2855" i="1"/>
  <c r="T2855" i="1" s="1"/>
  <c r="S2856" i="1"/>
  <c r="S2857" i="1"/>
  <c r="S2858" i="1"/>
  <c r="T2858" i="1" s="1"/>
  <c r="S2859" i="1"/>
  <c r="T2859" i="1" s="1"/>
  <c r="S2860" i="1"/>
  <c r="S2861" i="1"/>
  <c r="S2862" i="1"/>
  <c r="T2862" i="1" s="1"/>
  <c r="S2863" i="1"/>
  <c r="T2863" i="1" s="1"/>
  <c r="S2864" i="1"/>
  <c r="S2865" i="1"/>
  <c r="S2866" i="1"/>
  <c r="T2866" i="1" s="1"/>
  <c r="S2867" i="1"/>
  <c r="T2867" i="1" s="1"/>
  <c r="S2868" i="1"/>
  <c r="S2869" i="1"/>
  <c r="S2870" i="1"/>
  <c r="S2871" i="1"/>
  <c r="T2871" i="1" s="1"/>
  <c r="S2872" i="1"/>
  <c r="S2873" i="1"/>
  <c r="S2874" i="1"/>
  <c r="S2875" i="1"/>
  <c r="T2875" i="1" s="1"/>
  <c r="S2876" i="1"/>
  <c r="S2877" i="1"/>
  <c r="U2877" i="1" s="1"/>
  <c r="S2878" i="1"/>
  <c r="S2879" i="1"/>
  <c r="T2879" i="1" s="1"/>
  <c r="S2880" i="1"/>
  <c r="S2881" i="1"/>
  <c r="S2882" i="1"/>
  <c r="S2883" i="1"/>
  <c r="T2883" i="1" s="1"/>
  <c r="S2884" i="1"/>
  <c r="S2885" i="1"/>
  <c r="S2886" i="1"/>
  <c r="S2887" i="1"/>
  <c r="T2887" i="1" s="1"/>
  <c r="S2888" i="1"/>
  <c r="S2889" i="1"/>
  <c r="S2890" i="1"/>
  <c r="S2891" i="1"/>
  <c r="T2891" i="1" s="1"/>
  <c r="S2892" i="1"/>
  <c r="S2893" i="1"/>
  <c r="S2894" i="1"/>
  <c r="S2895" i="1"/>
  <c r="T2895" i="1" s="1"/>
  <c r="S2896" i="1"/>
  <c r="S2897" i="1"/>
  <c r="S2898" i="1"/>
  <c r="S2899" i="1"/>
  <c r="T2899" i="1" s="1"/>
  <c r="S2900" i="1"/>
  <c r="S2901" i="1"/>
  <c r="S2902" i="1"/>
  <c r="S2903" i="1"/>
  <c r="T2903" i="1" s="1"/>
  <c r="S2904" i="1"/>
  <c r="S2905" i="1"/>
  <c r="S2906" i="1"/>
  <c r="S2907" i="1"/>
  <c r="T2907" i="1" s="1"/>
  <c r="S2908" i="1"/>
  <c r="S2909" i="1"/>
  <c r="U2909" i="1" s="1"/>
  <c r="S2910" i="1"/>
  <c r="S2911" i="1"/>
  <c r="T2911" i="1" s="1"/>
  <c r="S2912" i="1"/>
  <c r="S2913" i="1"/>
  <c r="S2914" i="1"/>
  <c r="S2915" i="1"/>
  <c r="T2915" i="1" s="1"/>
  <c r="S2916" i="1"/>
  <c r="S2917" i="1"/>
  <c r="S2918" i="1"/>
  <c r="S2919" i="1"/>
  <c r="T2919" i="1" s="1"/>
  <c r="S2920" i="1"/>
  <c r="S2921" i="1"/>
  <c r="S2922" i="1"/>
  <c r="S2923" i="1"/>
  <c r="T2923" i="1" s="1"/>
  <c r="S2924" i="1"/>
  <c r="S2925" i="1"/>
  <c r="S2926" i="1"/>
  <c r="S2927" i="1"/>
  <c r="T2927" i="1" s="1"/>
  <c r="S2928" i="1"/>
  <c r="S2929" i="1"/>
  <c r="S2930" i="1"/>
  <c r="S2931" i="1"/>
  <c r="T2931" i="1" s="1"/>
  <c r="S2932" i="1"/>
  <c r="S2933" i="1"/>
  <c r="S2934" i="1"/>
  <c r="S2935" i="1"/>
  <c r="T2935" i="1" s="1"/>
  <c r="S2936" i="1"/>
  <c r="S2937" i="1"/>
  <c r="S2938" i="1"/>
  <c r="S2939" i="1"/>
  <c r="T2939" i="1" s="1"/>
  <c r="S2940" i="1"/>
  <c r="S2941" i="1"/>
  <c r="U2941" i="1" s="1"/>
  <c r="S2942" i="1"/>
  <c r="S2943" i="1"/>
  <c r="T2943" i="1" s="1"/>
  <c r="S2944" i="1"/>
  <c r="S2945" i="1"/>
  <c r="S2946" i="1"/>
  <c r="S2947" i="1"/>
  <c r="T2947" i="1" s="1"/>
  <c r="S2948" i="1"/>
  <c r="S2949" i="1"/>
  <c r="S2950" i="1"/>
  <c r="S2951" i="1"/>
  <c r="T2951" i="1" s="1"/>
  <c r="S2952" i="1"/>
  <c r="S2953" i="1"/>
  <c r="S2954" i="1"/>
  <c r="S2955" i="1"/>
  <c r="T2955" i="1" s="1"/>
  <c r="S2956" i="1"/>
  <c r="S2957" i="1"/>
  <c r="S2958" i="1"/>
  <c r="S2959" i="1"/>
  <c r="T2959" i="1" s="1"/>
  <c r="S2960" i="1"/>
  <c r="S2961" i="1"/>
  <c r="S2962" i="1"/>
  <c r="S2963" i="1"/>
  <c r="T2963" i="1" s="1"/>
  <c r="S2964" i="1"/>
  <c r="S2965" i="1"/>
  <c r="S2966" i="1"/>
  <c r="S2967" i="1"/>
  <c r="T2967" i="1" s="1"/>
  <c r="S2968" i="1"/>
  <c r="S2969" i="1"/>
  <c r="S2970" i="1"/>
  <c r="S2971" i="1"/>
  <c r="T2971" i="1" s="1"/>
  <c r="S2972" i="1"/>
  <c r="S2973" i="1"/>
  <c r="U2973" i="1" s="1"/>
  <c r="S2974" i="1"/>
  <c r="S2975" i="1"/>
  <c r="T2975" i="1" s="1"/>
  <c r="S2976" i="1"/>
  <c r="S2977" i="1"/>
  <c r="S2978" i="1"/>
  <c r="S2979" i="1"/>
  <c r="T2979" i="1" s="1"/>
  <c r="S2980" i="1"/>
  <c r="S2981" i="1"/>
  <c r="S2982" i="1"/>
  <c r="S2983" i="1"/>
  <c r="T2983" i="1" s="1"/>
  <c r="S2984" i="1"/>
  <c r="S2985" i="1"/>
  <c r="S2986" i="1"/>
  <c r="S2987" i="1"/>
  <c r="T2987" i="1" s="1"/>
  <c r="S2988" i="1"/>
  <c r="S2989" i="1"/>
  <c r="S2990" i="1"/>
  <c r="S2991" i="1"/>
  <c r="T2991" i="1" s="1"/>
  <c r="S2992" i="1"/>
  <c r="S2993" i="1"/>
  <c r="S2994" i="1"/>
  <c r="S2995" i="1"/>
  <c r="T2995" i="1" s="1"/>
  <c r="S2996" i="1"/>
  <c r="S2997" i="1"/>
  <c r="S2998" i="1"/>
  <c r="S2999" i="1"/>
  <c r="T2999" i="1" s="1"/>
  <c r="S3000" i="1"/>
  <c r="S3001" i="1"/>
  <c r="S3002" i="1"/>
  <c r="S3003" i="1"/>
  <c r="T3003" i="1" s="1"/>
  <c r="S3004" i="1"/>
  <c r="S3005" i="1"/>
  <c r="U3005" i="1" s="1"/>
  <c r="S3006" i="1"/>
  <c r="S3007" i="1"/>
  <c r="T3007" i="1" s="1"/>
  <c r="S3008" i="1"/>
  <c r="S3009" i="1"/>
  <c r="S3010" i="1"/>
  <c r="S3011" i="1"/>
  <c r="T3011" i="1" s="1"/>
  <c r="S3012" i="1"/>
  <c r="S3013" i="1"/>
  <c r="S3014" i="1"/>
  <c r="S3015" i="1"/>
  <c r="T3015" i="1" s="1"/>
  <c r="S3016" i="1"/>
  <c r="S3017" i="1"/>
  <c r="S3018" i="1"/>
  <c r="S3019" i="1"/>
  <c r="T3019" i="1" s="1"/>
  <c r="S3020" i="1"/>
  <c r="S3021" i="1"/>
  <c r="S3022" i="1"/>
  <c r="S3023" i="1"/>
  <c r="T3023" i="1" s="1"/>
  <c r="S3024" i="1"/>
  <c r="S3025" i="1"/>
  <c r="S3026" i="1"/>
  <c r="S3027" i="1"/>
  <c r="T3027" i="1" s="1"/>
  <c r="S3028" i="1"/>
  <c r="S3029" i="1"/>
  <c r="U3029" i="1" s="1"/>
  <c r="S3030" i="1"/>
  <c r="S3031" i="1"/>
  <c r="T3031" i="1" s="1"/>
  <c r="S3032" i="1"/>
  <c r="S3033" i="1"/>
  <c r="S3034" i="1"/>
  <c r="S3035" i="1"/>
  <c r="T3035" i="1" s="1"/>
  <c r="S3036" i="1"/>
  <c r="S3037" i="1"/>
  <c r="S3038" i="1"/>
  <c r="S3039" i="1"/>
  <c r="T3039" i="1" s="1"/>
  <c r="S3040" i="1"/>
  <c r="S3041" i="1"/>
  <c r="S3042" i="1"/>
  <c r="S3043" i="1"/>
  <c r="T3043" i="1" s="1"/>
  <c r="S3044" i="1"/>
  <c r="S3045" i="1"/>
  <c r="U3045" i="1" s="1"/>
  <c r="S3046" i="1"/>
  <c r="S3047" i="1"/>
  <c r="T3047" i="1" s="1"/>
  <c r="S3048" i="1"/>
  <c r="S3049" i="1"/>
  <c r="S3050" i="1"/>
  <c r="S3051" i="1"/>
  <c r="T3051" i="1" s="1"/>
  <c r="S3052" i="1"/>
  <c r="S3053" i="1"/>
  <c r="S3054" i="1"/>
  <c r="S3055" i="1"/>
  <c r="T3055" i="1" s="1"/>
  <c r="S3056" i="1"/>
  <c r="S3057" i="1"/>
  <c r="S3058" i="1"/>
  <c r="S3059" i="1"/>
  <c r="T3059" i="1" s="1"/>
  <c r="S3060" i="1"/>
  <c r="S3061" i="1"/>
  <c r="U3061" i="1" s="1"/>
  <c r="S3062" i="1"/>
  <c r="S3063" i="1"/>
  <c r="T3063" i="1" s="1"/>
  <c r="S3064" i="1"/>
  <c r="S3065" i="1"/>
  <c r="S3066" i="1"/>
  <c r="S3067" i="1"/>
  <c r="T3067" i="1" s="1"/>
  <c r="S3068" i="1"/>
  <c r="S3069" i="1"/>
  <c r="S3070" i="1"/>
  <c r="S3071" i="1"/>
  <c r="T3071" i="1" s="1"/>
  <c r="S3072" i="1"/>
  <c r="S3073" i="1"/>
  <c r="S3074" i="1"/>
  <c r="S3075" i="1"/>
  <c r="T3075" i="1" s="1"/>
  <c r="S3076" i="1"/>
  <c r="S3077" i="1"/>
  <c r="U3077" i="1" s="1"/>
  <c r="S3078" i="1"/>
  <c r="S3079" i="1"/>
  <c r="T3079" i="1" s="1"/>
  <c r="S3080" i="1"/>
  <c r="S3081" i="1"/>
  <c r="S3082" i="1"/>
  <c r="S3083" i="1"/>
  <c r="T3083" i="1" s="1"/>
  <c r="S3084" i="1"/>
  <c r="S3085" i="1"/>
  <c r="S3086" i="1"/>
  <c r="S3087" i="1"/>
  <c r="T3087" i="1" s="1"/>
  <c r="S3088" i="1"/>
  <c r="S3089" i="1"/>
  <c r="S3090" i="1"/>
  <c r="S3091" i="1"/>
  <c r="T3091" i="1" s="1"/>
  <c r="S3092" i="1"/>
  <c r="S3093" i="1"/>
  <c r="U3093" i="1" s="1"/>
  <c r="S3094" i="1"/>
  <c r="S3095" i="1"/>
  <c r="T3095" i="1" s="1"/>
  <c r="S3096" i="1"/>
  <c r="S3097" i="1"/>
  <c r="S3098" i="1"/>
  <c r="S3099" i="1"/>
  <c r="T3099" i="1" s="1"/>
  <c r="S3100" i="1"/>
  <c r="S3101" i="1"/>
  <c r="S3102" i="1"/>
  <c r="S3103" i="1"/>
  <c r="T3103" i="1" s="1"/>
  <c r="S3104" i="1"/>
  <c r="S3105" i="1"/>
  <c r="S3106" i="1"/>
  <c r="S3107" i="1"/>
  <c r="T3107" i="1" s="1"/>
  <c r="S3108" i="1"/>
  <c r="S3109" i="1"/>
  <c r="U3109" i="1" s="1"/>
  <c r="S3110" i="1"/>
  <c r="S3111" i="1"/>
  <c r="T3111" i="1" s="1"/>
  <c r="S3112" i="1"/>
  <c r="S3113" i="1"/>
  <c r="S3114" i="1"/>
  <c r="S3115" i="1"/>
  <c r="T3115" i="1" s="1"/>
  <c r="S3116" i="1"/>
  <c r="S3117" i="1"/>
  <c r="S3118" i="1"/>
  <c r="S3119" i="1"/>
  <c r="T3119" i="1" s="1"/>
  <c r="S3120" i="1"/>
  <c r="S3121" i="1"/>
  <c r="S3122" i="1"/>
  <c r="S3123" i="1"/>
  <c r="T3123" i="1" s="1"/>
  <c r="S3124" i="1"/>
  <c r="S3125" i="1"/>
  <c r="U3125" i="1" s="1"/>
  <c r="S3126" i="1"/>
  <c r="S3127" i="1"/>
  <c r="T3127" i="1" s="1"/>
  <c r="S3128" i="1"/>
  <c r="S3129" i="1"/>
  <c r="S3130" i="1"/>
  <c r="S3131" i="1"/>
  <c r="T3131" i="1" s="1"/>
  <c r="S3132" i="1"/>
  <c r="S3133" i="1"/>
  <c r="S3134" i="1"/>
  <c r="S3135" i="1"/>
  <c r="T3135" i="1" s="1"/>
  <c r="S3136" i="1"/>
  <c r="S3137" i="1"/>
  <c r="S3138" i="1"/>
  <c r="S3139" i="1"/>
  <c r="T3139" i="1" s="1"/>
  <c r="S3140" i="1"/>
  <c r="S3141" i="1"/>
  <c r="U3141" i="1" s="1"/>
  <c r="S3142" i="1"/>
  <c r="S3143" i="1"/>
  <c r="T3143" i="1" s="1"/>
  <c r="S3144" i="1"/>
  <c r="S3145" i="1"/>
  <c r="S3146" i="1"/>
  <c r="S3147" i="1"/>
  <c r="T3147" i="1" s="1"/>
  <c r="S3148" i="1"/>
  <c r="S3149" i="1"/>
  <c r="S3150" i="1"/>
  <c r="S3151" i="1"/>
  <c r="T3151" i="1" s="1"/>
  <c r="S3152" i="1"/>
  <c r="S3153" i="1"/>
  <c r="S3154" i="1"/>
  <c r="S3155" i="1"/>
  <c r="T3155" i="1" s="1"/>
  <c r="S3156" i="1"/>
  <c r="S3157" i="1"/>
  <c r="U3157" i="1" s="1"/>
  <c r="S3158" i="1"/>
  <c r="S3159" i="1"/>
  <c r="T3159" i="1" s="1"/>
  <c r="S3160" i="1"/>
  <c r="S3161" i="1"/>
  <c r="S3162" i="1"/>
  <c r="S3163" i="1"/>
  <c r="T3163" i="1" s="1"/>
  <c r="S3164" i="1"/>
  <c r="S3165" i="1"/>
  <c r="S3166" i="1"/>
  <c r="S3167" i="1"/>
  <c r="T3167" i="1" s="1"/>
  <c r="S3168" i="1"/>
  <c r="S3169" i="1"/>
  <c r="S3170" i="1"/>
  <c r="S3171" i="1"/>
  <c r="T3171" i="1" s="1"/>
  <c r="S3172" i="1"/>
  <c r="S3173" i="1"/>
  <c r="U3173" i="1" s="1"/>
  <c r="S3174" i="1"/>
  <c r="S3175" i="1"/>
  <c r="T3175" i="1" s="1"/>
  <c r="S3176" i="1"/>
  <c r="S3177" i="1"/>
  <c r="S3178" i="1"/>
  <c r="S3179" i="1"/>
  <c r="T3179" i="1" s="1"/>
  <c r="S3180" i="1"/>
  <c r="S3181" i="1"/>
  <c r="S3182" i="1"/>
  <c r="S3183" i="1"/>
  <c r="T3183" i="1" s="1"/>
  <c r="S3184" i="1"/>
  <c r="S3185" i="1"/>
  <c r="S3186" i="1"/>
  <c r="S3187" i="1"/>
  <c r="T3187" i="1" s="1"/>
  <c r="S3188" i="1"/>
  <c r="S3189" i="1"/>
  <c r="U3189" i="1" s="1"/>
  <c r="S3190" i="1"/>
  <c r="S3191" i="1"/>
  <c r="T3191" i="1" s="1"/>
  <c r="S3192" i="1"/>
  <c r="S3193" i="1"/>
  <c r="S3194" i="1"/>
  <c r="S3195" i="1"/>
  <c r="T3195" i="1" s="1"/>
  <c r="S3196" i="1"/>
  <c r="S3197" i="1"/>
  <c r="S3198" i="1"/>
  <c r="S3199" i="1"/>
  <c r="T3199" i="1" s="1"/>
  <c r="S3200" i="1"/>
  <c r="S3201" i="1"/>
  <c r="S3202" i="1"/>
  <c r="S3203" i="1"/>
  <c r="T3203" i="1" s="1"/>
  <c r="S3204" i="1"/>
  <c r="S3205" i="1"/>
  <c r="U3205" i="1" s="1"/>
  <c r="S3206" i="1"/>
  <c r="S3207" i="1"/>
  <c r="T3207" i="1" s="1"/>
  <c r="S3208" i="1"/>
  <c r="S3209" i="1"/>
  <c r="S3210" i="1"/>
  <c r="S3211" i="1"/>
  <c r="T3211" i="1" s="1"/>
  <c r="S3212" i="1"/>
  <c r="S3213" i="1"/>
  <c r="S3214" i="1"/>
  <c r="S3215" i="1"/>
  <c r="T3215" i="1" s="1"/>
  <c r="S3216" i="1"/>
  <c r="S3217" i="1"/>
  <c r="S3218" i="1"/>
  <c r="S3219" i="1"/>
  <c r="T3219" i="1" s="1"/>
  <c r="S3220" i="1"/>
  <c r="S3221" i="1"/>
  <c r="U3221" i="1" s="1"/>
  <c r="S3222" i="1"/>
  <c r="S3223" i="1"/>
  <c r="T3223" i="1" s="1"/>
  <c r="S3224" i="1"/>
  <c r="S3225" i="1"/>
  <c r="S3226" i="1"/>
  <c r="S3227" i="1"/>
  <c r="T3227" i="1" s="1"/>
  <c r="S3228" i="1"/>
  <c r="S3229" i="1"/>
  <c r="S3230" i="1"/>
  <c r="S3231" i="1"/>
  <c r="T3231" i="1" s="1"/>
  <c r="S3232" i="1"/>
  <c r="S3233" i="1"/>
  <c r="S3234" i="1"/>
  <c r="S3235" i="1"/>
  <c r="T3235" i="1" s="1"/>
  <c r="S3236" i="1"/>
  <c r="S3237" i="1"/>
  <c r="U3237" i="1" s="1"/>
  <c r="S3238" i="1"/>
  <c r="S3239" i="1"/>
  <c r="T3239" i="1" s="1"/>
  <c r="S3240" i="1"/>
  <c r="S3241" i="1"/>
  <c r="S3242" i="1"/>
  <c r="S3243" i="1"/>
  <c r="T3243" i="1" s="1"/>
  <c r="S3244" i="1"/>
  <c r="S3245" i="1"/>
  <c r="S3246" i="1"/>
  <c r="S3247" i="1"/>
  <c r="T3247" i="1" s="1"/>
  <c r="S3248" i="1"/>
  <c r="S3249" i="1"/>
  <c r="S3250" i="1"/>
  <c r="S3251" i="1"/>
  <c r="T3251" i="1" s="1"/>
  <c r="S3252" i="1"/>
  <c r="S3253" i="1"/>
  <c r="U3253" i="1" s="1"/>
  <c r="S3254" i="1"/>
  <c r="S3255" i="1"/>
  <c r="T3255" i="1" s="1"/>
  <c r="S3256" i="1"/>
  <c r="S3257" i="1"/>
  <c r="S3258" i="1"/>
  <c r="S3259" i="1"/>
  <c r="T3259" i="1" s="1"/>
  <c r="S3260" i="1"/>
  <c r="S3261" i="1"/>
  <c r="S3262" i="1"/>
  <c r="S3263" i="1"/>
  <c r="T3263" i="1" s="1"/>
  <c r="S3264" i="1"/>
  <c r="S3265" i="1"/>
  <c r="S3266" i="1"/>
  <c r="S3267" i="1"/>
  <c r="T3267" i="1" s="1"/>
  <c r="S3268" i="1"/>
  <c r="S3269" i="1"/>
  <c r="U3269" i="1" s="1"/>
  <c r="S3270" i="1"/>
  <c r="S3271" i="1"/>
  <c r="T3271" i="1" s="1"/>
  <c r="S3272" i="1"/>
  <c r="S3273" i="1"/>
  <c r="S3274" i="1"/>
  <c r="S3275" i="1"/>
  <c r="T3275" i="1" s="1"/>
  <c r="S3276" i="1"/>
  <c r="S3277" i="1"/>
  <c r="S3278" i="1"/>
  <c r="S3279" i="1"/>
  <c r="T3279" i="1" s="1"/>
  <c r="S3280" i="1"/>
  <c r="S3281" i="1"/>
  <c r="S3282" i="1"/>
  <c r="S3283" i="1"/>
  <c r="T3283" i="1" s="1"/>
  <c r="S3284" i="1"/>
  <c r="S3285" i="1"/>
  <c r="U3285" i="1" s="1"/>
  <c r="S3286" i="1"/>
  <c r="S3287" i="1"/>
  <c r="T3287" i="1" s="1"/>
  <c r="S3288" i="1"/>
  <c r="S3289" i="1"/>
  <c r="S3290" i="1"/>
  <c r="S3291" i="1"/>
  <c r="T3291" i="1" s="1"/>
  <c r="S3292" i="1"/>
  <c r="S3293" i="1"/>
  <c r="S3294" i="1"/>
  <c r="S3295" i="1"/>
  <c r="T3295" i="1" s="1"/>
  <c r="S3296" i="1"/>
  <c r="S3297" i="1"/>
  <c r="S3298" i="1"/>
  <c r="S3299" i="1"/>
  <c r="T3299" i="1" s="1"/>
  <c r="S3300" i="1"/>
  <c r="S3301" i="1"/>
  <c r="U3301" i="1" s="1"/>
  <c r="S3302" i="1"/>
  <c r="S3303" i="1"/>
  <c r="T3303" i="1" s="1"/>
  <c r="S3304" i="1"/>
  <c r="S3305" i="1"/>
  <c r="S3306" i="1"/>
  <c r="S3307" i="1"/>
  <c r="T3307" i="1" s="1"/>
  <c r="S3308" i="1"/>
  <c r="S3309" i="1"/>
  <c r="S3310" i="1"/>
  <c r="S3311" i="1"/>
  <c r="T3311" i="1" s="1"/>
  <c r="S3312" i="1"/>
  <c r="S3313" i="1"/>
  <c r="S3314" i="1"/>
  <c r="S3315" i="1"/>
  <c r="T3315" i="1" s="1"/>
  <c r="S3316" i="1"/>
  <c r="S3317" i="1"/>
  <c r="U3317" i="1" s="1"/>
  <c r="S3318" i="1"/>
  <c r="S3319" i="1"/>
  <c r="T3319" i="1" s="1"/>
  <c r="S3320" i="1"/>
  <c r="S3321" i="1"/>
  <c r="S3322" i="1"/>
  <c r="S3323" i="1"/>
  <c r="T3323" i="1" s="1"/>
  <c r="S3324" i="1"/>
  <c r="S3325" i="1"/>
  <c r="S3326" i="1"/>
  <c r="S3327" i="1"/>
  <c r="T3327" i="1" s="1"/>
  <c r="S3328" i="1"/>
  <c r="S3329" i="1"/>
  <c r="S3330" i="1"/>
  <c r="S3331" i="1"/>
  <c r="T3331" i="1" s="1"/>
  <c r="S3332" i="1"/>
  <c r="S3333" i="1"/>
  <c r="U3333" i="1" s="1"/>
  <c r="S3334" i="1"/>
  <c r="S3335" i="1"/>
  <c r="T3335" i="1" s="1"/>
  <c r="S3336" i="1"/>
  <c r="S3337" i="1"/>
  <c r="S3338" i="1"/>
  <c r="S3339" i="1"/>
  <c r="T3339" i="1" s="1"/>
  <c r="S3340" i="1"/>
  <c r="S3341" i="1"/>
  <c r="S3342" i="1"/>
  <c r="S3343" i="1"/>
  <c r="T3343" i="1" s="1"/>
  <c r="S3344" i="1"/>
  <c r="S3345" i="1"/>
  <c r="S3346" i="1"/>
  <c r="S3347" i="1"/>
  <c r="T3347" i="1" s="1"/>
  <c r="S3348" i="1"/>
  <c r="S3349" i="1"/>
  <c r="U3349" i="1" s="1"/>
  <c r="S3350" i="1"/>
  <c r="S3351" i="1"/>
  <c r="T3351" i="1" s="1"/>
  <c r="S3352" i="1"/>
  <c r="S3353" i="1"/>
  <c r="S3354" i="1"/>
  <c r="S3355" i="1"/>
  <c r="T3355" i="1" s="1"/>
  <c r="S3356" i="1"/>
  <c r="S3357" i="1"/>
  <c r="S3358" i="1"/>
  <c r="S3359" i="1"/>
  <c r="T3359" i="1" s="1"/>
  <c r="S3360" i="1"/>
  <c r="S3361" i="1"/>
  <c r="S3362" i="1"/>
  <c r="S3363" i="1"/>
  <c r="T3363" i="1" s="1"/>
  <c r="S3364" i="1"/>
  <c r="S3365" i="1"/>
  <c r="U3365" i="1" s="1"/>
  <c r="S3366" i="1"/>
  <c r="S3367" i="1"/>
  <c r="T3367" i="1" s="1"/>
  <c r="S3368" i="1"/>
  <c r="S3369" i="1"/>
  <c r="S3370" i="1"/>
  <c r="S3371" i="1"/>
  <c r="T3371" i="1" s="1"/>
  <c r="S3372" i="1"/>
  <c r="S3373" i="1"/>
  <c r="S3374" i="1"/>
  <c r="S3375" i="1"/>
  <c r="T3375" i="1" s="1"/>
  <c r="S3376" i="1"/>
  <c r="S3377" i="1"/>
  <c r="S3378" i="1"/>
  <c r="S3379" i="1"/>
  <c r="T3379" i="1" s="1"/>
  <c r="S3380" i="1"/>
  <c r="S3381" i="1"/>
  <c r="U3381" i="1" s="1"/>
  <c r="S3382" i="1"/>
  <c r="S3383" i="1"/>
  <c r="T3383" i="1" s="1"/>
  <c r="S3384" i="1"/>
  <c r="S3385" i="1"/>
  <c r="S3386" i="1"/>
  <c r="S3387" i="1"/>
  <c r="T3387" i="1" s="1"/>
  <c r="S3388" i="1"/>
  <c r="S3389" i="1"/>
  <c r="S3390" i="1"/>
  <c r="S3391" i="1"/>
  <c r="T3391" i="1" s="1"/>
  <c r="S3392" i="1"/>
  <c r="S3393" i="1"/>
  <c r="S3394" i="1"/>
  <c r="S3395" i="1"/>
  <c r="T3395" i="1" s="1"/>
  <c r="S3396" i="1"/>
  <c r="S3397" i="1"/>
  <c r="U3397" i="1" s="1"/>
  <c r="S3398" i="1"/>
  <c r="S3399" i="1"/>
  <c r="T3399" i="1" s="1"/>
  <c r="S3400" i="1"/>
  <c r="S3401" i="1"/>
  <c r="S3402" i="1"/>
  <c r="S3403" i="1"/>
  <c r="T3403" i="1" s="1"/>
  <c r="S3404" i="1"/>
  <c r="S3405" i="1"/>
  <c r="S3406" i="1"/>
  <c r="S3407" i="1"/>
  <c r="T3407" i="1" s="1"/>
  <c r="S3408" i="1"/>
  <c r="S3409" i="1"/>
  <c r="S3410" i="1"/>
  <c r="S3411" i="1"/>
  <c r="T3411" i="1" s="1"/>
  <c r="S3412" i="1"/>
  <c r="S3413" i="1"/>
  <c r="U3413" i="1" s="1"/>
  <c r="S3414" i="1"/>
  <c r="S3415" i="1"/>
  <c r="T3415" i="1" s="1"/>
  <c r="S3416" i="1"/>
  <c r="S3417" i="1"/>
  <c r="S3418" i="1"/>
  <c r="S3419" i="1"/>
  <c r="T3419" i="1" s="1"/>
  <c r="S3420" i="1"/>
  <c r="S3421" i="1"/>
  <c r="S3422" i="1"/>
  <c r="S3423" i="1"/>
  <c r="T3423" i="1" s="1"/>
  <c r="S3424" i="1"/>
  <c r="S3425" i="1"/>
  <c r="S3426" i="1"/>
  <c r="S3427" i="1"/>
  <c r="T3427" i="1" s="1"/>
  <c r="S3428" i="1"/>
  <c r="S3429" i="1"/>
  <c r="U3429" i="1" s="1"/>
  <c r="S3430" i="1"/>
  <c r="S3431" i="1"/>
  <c r="T3431" i="1" s="1"/>
  <c r="S3432" i="1"/>
  <c r="S3433" i="1"/>
  <c r="S3434" i="1"/>
  <c r="S3435" i="1"/>
  <c r="T3435" i="1" s="1"/>
  <c r="S3436" i="1"/>
  <c r="S3437" i="1"/>
  <c r="S3438" i="1"/>
  <c r="S3439" i="1"/>
  <c r="T3439" i="1" s="1"/>
  <c r="S3440" i="1"/>
  <c r="S3441" i="1"/>
  <c r="S3442" i="1"/>
  <c r="S3443" i="1"/>
  <c r="T3443" i="1" s="1"/>
  <c r="S3444" i="1"/>
  <c r="S3445" i="1"/>
  <c r="U3445" i="1" s="1"/>
  <c r="S3446" i="1"/>
  <c r="S3447" i="1"/>
  <c r="T3447" i="1" s="1"/>
  <c r="S3448" i="1"/>
  <c r="S3449" i="1"/>
  <c r="S3450" i="1"/>
  <c r="S3451" i="1"/>
  <c r="T3451" i="1" s="1"/>
  <c r="S3452" i="1"/>
  <c r="S3453" i="1"/>
  <c r="S3454" i="1"/>
  <c r="S3455" i="1"/>
  <c r="T3455" i="1" s="1"/>
  <c r="S3456" i="1"/>
  <c r="S3457" i="1"/>
  <c r="S3458" i="1"/>
  <c r="S3459" i="1"/>
  <c r="T3459" i="1" s="1"/>
  <c r="S3460" i="1"/>
  <c r="S3461" i="1"/>
  <c r="U3461" i="1" s="1"/>
  <c r="S3462" i="1"/>
  <c r="S3463" i="1"/>
  <c r="T3463" i="1" s="1"/>
  <c r="S3464" i="1"/>
  <c r="S3465" i="1"/>
  <c r="S3466" i="1"/>
  <c r="S3467" i="1"/>
  <c r="T3467" i="1" s="1"/>
  <c r="S3468" i="1"/>
  <c r="S3469" i="1"/>
  <c r="S3470" i="1"/>
  <c r="S3471" i="1"/>
  <c r="T3471" i="1" s="1"/>
  <c r="S3472" i="1"/>
  <c r="S3473" i="1"/>
  <c r="S3474" i="1"/>
  <c r="S3475" i="1"/>
  <c r="T3475" i="1" s="1"/>
  <c r="S3476" i="1"/>
  <c r="S3477" i="1"/>
  <c r="U3477" i="1" s="1"/>
  <c r="S3478" i="1"/>
  <c r="S3479" i="1"/>
  <c r="T3479" i="1" s="1"/>
  <c r="S3480" i="1"/>
  <c r="S3481" i="1"/>
  <c r="S3482" i="1"/>
  <c r="S3483" i="1"/>
  <c r="T3483" i="1" s="1"/>
  <c r="S3484" i="1"/>
  <c r="S3485" i="1"/>
  <c r="S3486" i="1"/>
  <c r="S3487" i="1"/>
  <c r="T3487" i="1" s="1"/>
  <c r="S3488" i="1"/>
  <c r="S3489" i="1"/>
  <c r="S3490" i="1"/>
  <c r="S3491" i="1"/>
  <c r="T3491" i="1" s="1"/>
  <c r="S3492" i="1"/>
  <c r="S3493" i="1"/>
  <c r="U3493" i="1" s="1"/>
  <c r="S3494" i="1"/>
  <c r="S3495" i="1"/>
  <c r="T3495" i="1" s="1"/>
  <c r="S3496" i="1"/>
  <c r="S3497" i="1"/>
  <c r="S3498" i="1"/>
  <c r="S3499" i="1"/>
  <c r="T3499" i="1" s="1"/>
  <c r="S3500" i="1"/>
  <c r="S3501" i="1"/>
  <c r="S3502" i="1"/>
  <c r="S3503" i="1"/>
  <c r="T3503" i="1" s="1"/>
  <c r="S3504" i="1"/>
  <c r="S3505" i="1"/>
  <c r="S3506" i="1"/>
  <c r="S3507" i="1"/>
  <c r="T3507" i="1" s="1"/>
  <c r="S3508" i="1"/>
  <c r="S3509" i="1"/>
  <c r="U3509" i="1" s="1"/>
  <c r="S3510" i="1"/>
  <c r="S3511" i="1"/>
  <c r="T3511" i="1" s="1"/>
  <c r="S3512" i="1"/>
  <c r="S3513" i="1"/>
  <c r="S3514" i="1"/>
  <c r="S3515" i="1"/>
  <c r="T3515" i="1" s="1"/>
  <c r="S3516" i="1"/>
  <c r="S3517" i="1"/>
  <c r="S3518" i="1"/>
  <c r="S3519" i="1"/>
  <c r="T3519" i="1" s="1"/>
  <c r="S3520" i="1"/>
  <c r="S3521" i="1"/>
  <c r="S3522" i="1"/>
  <c r="S3523" i="1"/>
  <c r="T3523" i="1" s="1"/>
  <c r="S3524" i="1"/>
  <c r="S3525" i="1"/>
  <c r="U3525" i="1" s="1"/>
  <c r="S3526" i="1"/>
  <c r="S3527" i="1"/>
  <c r="T3527" i="1" s="1"/>
  <c r="S3528" i="1"/>
  <c r="S3529" i="1"/>
  <c r="S3530" i="1"/>
  <c r="S3531" i="1"/>
  <c r="T3531" i="1" s="1"/>
  <c r="S3532" i="1"/>
  <c r="S3533" i="1"/>
  <c r="S3534" i="1"/>
  <c r="S3535" i="1"/>
  <c r="T3535" i="1" s="1"/>
  <c r="S3536" i="1"/>
  <c r="S3537" i="1"/>
  <c r="S3538" i="1"/>
  <c r="S3539" i="1"/>
  <c r="T3539" i="1" s="1"/>
  <c r="S3540" i="1"/>
  <c r="S3541" i="1"/>
  <c r="U3541" i="1" s="1"/>
  <c r="S3542" i="1"/>
  <c r="S3543" i="1"/>
  <c r="T3543" i="1" s="1"/>
  <c r="S3544" i="1"/>
  <c r="S3545" i="1"/>
  <c r="S3546" i="1"/>
  <c r="S3547" i="1"/>
  <c r="T3547" i="1" s="1"/>
  <c r="S3548" i="1"/>
  <c r="S3549" i="1"/>
  <c r="S3550" i="1"/>
  <c r="S3551" i="1"/>
  <c r="T3551" i="1" s="1"/>
  <c r="S3552" i="1"/>
  <c r="S3553" i="1"/>
  <c r="S3554" i="1"/>
  <c r="S3555" i="1"/>
  <c r="T3555" i="1" s="1"/>
  <c r="S3556" i="1"/>
  <c r="S3557" i="1"/>
  <c r="U3557" i="1" s="1"/>
  <c r="S3558" i="1"/>
  <c r="S3559" i="1"/>
  <c r="T3559" i="1" s="1"/>
  <c r="S3560" i="1"/>
  <c r="S3561" i="1"/>
  <c r="S3562" i="1"/>
  <c r="S3563" i="1"/>
  <c r="T3563" i="1" s="1"/>
  <c r="S3564" i="1"/>
  <c r="S3565" i="1"/>
  <c r="S3566" i="1"/>
  <c r="S3567" i="1"/>
  <c r="T3567" i="1" s="1"/>
  <c r="S3568" i="1"/>
  <c r="S3569" i="1"/>
  <c r="S3570" i="1"/>
  <c r="S3571" i="1"/>
  <c r="T3571" i="1" s="1"/>
  <c r="S3572" i="1"/>
  <c r="S3573" i="1"/>
  <c r="U3573" i="1" s="1"/>
  <c r="S3574" i="1"/>
  <c r="S3575" i="1"/>
  <c r="T3575" i="1" s="1"/>
  <c r="S3576" i="1"/>
  <c r="S3577" i="1"/>
  <c r="S3578" i="1"/>
  <c r="S3579" i="1"/>
  <c r="T3579" i="1" s="1"/>
  <c r="S3580" i="1"/>
  <c r="S3581" i="1"/>
  <c r="S3582" i="1"/>
  <c r="S3583" i="1"/>
  <c r="T3583" i="1" s="1"/>
  <c r="S3584" i="1"/>
  <c r="S3585" i="1"/>
  <c r="S3586" i="1"/>
  <c r="S3587" i="1"/>
  <c r="T3587" i="1" s="1"/>
  <c r="S3588" i="1"/>
  <c r="S3589" i="1"/>
  <c r="U3589" i="1" s="1"/>
  <c r="S3590" i="1"/>
  <c r="S3591" i="1"/>
  <c r="T3591" i="1" s="1"/>
  <c r="S3592" i="1"/>
  <c r="S3593" i="1"/>
  <c r="S3594" i="1"/>
  <c r="S3595" i="1"/>
  <c r="T3595" i="1" s="1"/>
  <c r="S3596" i="1"/>
  <c r="S3597" i="1"/>
  <c r="S3598" i="1"/>
  <c r="S3599" i="1"/>
  <c r="T3599" i="1" s="1"/>
  <c r="S3600" i="1"/>
  <c r="S3601" i="1"/>
  <c r="S3602" i="1"/>
  <c r="S3603" i="1"/>
  <c r="T3603" i="1" s="1"/>
  <c r="S3604" i="1"/>
  <c r="S3605" i="1"/>
  <c r="U3605" i="1" s="1"/>
  <c r="S3606" i="1"/>
  <c r="S3607" i="1"/>
  <c r="T3607" i="1" s="1"/>
  <c r="S3608" i="1"/>
  <c r="S3609" i="1"/>
  <c r="S3610" i="1"/>
  <c r="S3611" i="1"/>
  <c r="T3611" i="1" s="1"/>
  <c r="S3612" i="1"/>
  <c r="S3613" i="1"/>
  <c r="S3614" i="1"/>
  <c r="S3615" i="1"/>
  <c r="T3615" i="1" s="1"/>
  <c r="S3616" i="1"/>
  <c r="S3617" i="1"/>
  <c r="S3618" i="1"/>
  <c r="S3619" i="1"/>
  <c r="T3619" i="1" s="1"/>
  <c r="S3620" i="1"/>
  <c r="S3621" i="1"/>
  <c r="U3621" i="1" s="1"/>
  <c r="S3622" i="1"/>
  <c r="S3623" i="1"/>
  <c r="T3623" i="1" s="1"/>
  <c r="S3624" i="1"/>
  <c r="S3625" i="1"/>
  <c r="S3626" i="1"/>
  <c r="S3627" i="1"/>
  <c r="T3627" i="1" s="1"/>
  <c r="S3628" i="1"/>
  <c r="S3629" i="1"/>
  <c r="S3630" i="1"/>
  <c r="S3631" i="1"/>
  <c r="T3631" i="1" s="1"/>
  <c r="S3632" i="1"/>
  <c r="S3633" i="1"/>
  <c r="S3634" i="1"/>
  <c r="S3635" i="1"/>
  <c r="T3635" i="1" s="1"/>
  <c r="S3636" i="1"/>
  <c r="S3637" i="1"/>
  <c r="U3637" i="1" s="1"/>
  <c r="S3638" i="1"/>
  <c r="S3639" i="1"/>
  <c r="T3639" i="1" s="1"/>
  <c r="S3640" i="1"/>
  <c r="S3641" i="1"/>
  <c r="S3642" i="1"/>
  <c r="S3643" i="1"/>
  <c r="T3643" i="1" s="1"/>
  <c r="S3644" i="1"/>
  <c r="S3645" i="1"/>
  <c r="S3646" i="1"/>
  <c r="S3647" i="1"/>
  <c r="T3647" i="1" s="1"/>
  <c r="S3648" i="1"/>
  <c r="S3649" i="1"/>
  <c r="S3650" i="1"/>
  <c r="S3651" i="1"/>
  <c r="T3651" i="1" s="1"/>
  <c r="S3652" i="1"/>
  <c r="S3653" i="1"/>
  <c r="U3653" i="1" s="1"/>
  <c r="S3654" i="1"/>
  <c r="S3655" i="1"/>
  <c r="T3655" i="1" s="1"/>
  <c r="S3656" i="1"/>
  <c r="S3657" i="1"/>
  <c r="S3658" i="1"/>
  <c r="S3659" i="1"/>
  <c r="T3659" i="1" s="1"/>
  <c r="S3660" i="1"/>
  <c r="S3661" i="1"/>
  <c r="S3662" i="1"/>
  <c r="S3663" i="1"/>
  <c r="T3663" i="1" s="1"/>
  <c r="S3664" i="1"/>
  <c r="S3665" i="1"/>
  <c r="S3666" i="1"/>
  <c r="S3667" i="1"/>
  <c r="T3667" i="1" s="1"/>
  <c r="S3668" i="1"/>
  <c r="S3669" i="1"/>
  <c r="U3669" i="1" s="1"/>
  <c r="S3670" i="1"/>
  <c r="S3671" i="1"/>
  <c r="T3671" i="1" s="1"/>
  <c r="S3672" i="1"/>
  <c r="S3673" i="1"/>
  <c r="S3674" i="1"/>
  <c r="S3675" i="1"/>
  <c r="T3675" i="1" s="1"/>
  <c r="S3676" i="1"/>
  <c r="S3677" i="1"/>
  <c r="S3678" i="1"/>
  <c r="S3679" i="1"/>
  <c r="T3679" i="1" s="1"/>
  <c r="S3680" i="1"/>
  <c r="S3681" i="1"/>
  <c r="S3682" i="1"/>
  <c r="S3683" i="1"/>
  <c r="T3683" i="1" s="1"/>
  <c r="S3684" i="1"/>
  <c r="S3685" i="1"/>
  <c r="U3685" i="1" s="1"/>
  <c r="S3686" i="1"/>
  <c r="S3687" i="1"/>
  <c r="T3687" i="1" s="1"/>
  <c r="S3688" i="1"/>
  <c r="S3689" i="1"/>
  <c r="S3690" i="1"/>
  <c r="S3691" i="1"/>
  <c r="T3691" i="1" s="1"/>
  <c r="S3692" i="1"/>
  <c r="S3693" i="1"/>
  <c r="S3694" i="1"/>
  <c r="S3695" i="1"/>
  <c r="T3695" i="1" s="1"/>
  <c r="S3696" i="1"/>
  <c r="S3697" i="1"/>
  <c r="S3698" i="1"/>
  <c r="S3699" i="1"/>
  <c r="T3699" i="1" s="1"/>
  <c r="S3700" i="1"/>
  <c r="S3701" i="1"/>
  <c r="U3701" i="1" s="1"/>
  <c r="S3702" i="1"/>
  <c r="S3703" i="1"/>
  <c r="T3703" i="1" s="1"/>
  <c r="S3704" i="1"/>
  <c r="S3705" i="1"/>
  <c r="S3706" i="1"/>
  <c r="S3707" i="1"/>
  <c r="T3707" i="1" s="1"/>
  <c r="S3708" i="1"/>
  <c r="S3709" i="1"/>
  <c r="S3710" i="1"/>
  <c r="S3711" i="1"/>
  <c r="T3711" i="1" s="1"/>
  <c r="S3712" i="1"/>
  <c r="S3713" i="1"/>
  <c r="S3714" i="1"/>
  <c r="S3715" i="1"/>
  <c r="T3715" i="1" s="1"/>
  <c r="S3716" i="1"/>
  <c r="S3717" i="1"/>
  <c r="U3717" i="1" s="1"/>
  <c r="S3718" i="1"/>
  <c r="S3719" i="1"/>
  <c r="T3719" i="1" s="1"/>
  <c r="S3720" i="1"/>
  <c r="S3721" i="1"/>
  <c r="S3722" i="1"/>
  <c r="S3723" i="1"/>
  <c r="T3723" i="1" s="1"/>
  <c r="S3724" i="1"/>
  <c r="S3725" i="1"/>
  <c r="S3726" i="1"/>
  <c r="S3727" i="1"/>
  <c r="T3727" i="1" s="1"/>
  <c r="S3728" i="1"/>
  <c r="S3729" i="1"/>
  <c r="S3730" i="1"/>
  <c r="S3731" i="1"/>
  <c r="T3731" i="1" s="1"/>
  <c r="S3732" i="1"/>
  <c r="S3733" i="1"/>
  <c r="U3733" i="1" s="1"/>
  <c r="S3734" i="1"/>
  <c r="S3735" i="1"/>
  <c r="T3735" i="1" s="1"/>
  <c r="S3736" i="1"/>
  <c r="S3737" i="1"/>
  <c r="S3738" i="1"/>
  <c r="S3739" i="1"/>
  <c r="T3739" i="1" s="1"/>
  <c r="S3740" i="1"/>
  <c r="S3741" i="1"/>
  <c r="S3742" i="1"/>
  <c r="S3743" i="1"/>
  <c r="T3743" i="1" s="1"/>
  <c r="S3744" i="1"/>
  <c r="S3745" i="1"/>
  <c r="S3746" i="1"/>
  <c r="S3747" i="1"/>
  <c r="T3747" i="1" s="1"/>
  <c r="S3748" i="1"/>
  <c r="S3749" i="1"/>
  <c r="U3749" i="1" s="1"/>
  <c r="S3750" i="1"/>
  <c r="S3751" i="1"/>
  <c r="T3751" i="1" s="1"/>
  <c r="S3752" i="1"/>
  <c r="S3753" i="1"/>
  <c r="S3754" i="1"/>
  <c r="S3755" i="1"/>
  <c r="T3755" i="1" s="1"/>
  <c r="S3756" i="1"/>
  <c r="S3757" i="1"/>
  <c r="S3758" i="1"/>
  <c r="S3759" i="1"/>
  <c r="T3759" i="1" s="1"/>
  <c r="S3760" i="1"/>
  <c r="S3761" i="1"/>
  <c r="S3762" i="1"/>
  <c r="S3763" i="1"/>
  <c r="T3763" i="1" s="1"/>
  <c r="S3764" i="1"/>
  <c r="S3765" i="1"/>
  <c r="U3765" i="1" s="1"/>
  <c r="S3766" i="1"/>
  <c r="S3767" i="1"/>
  <c r="T3767" i="1" s="1"/>
  <c r="S3768" i="1"/>
  <c r="S3769" i="1"/>
  <c r="S3770" i="1"/>
  <c r="S3771" i="1"/>
  <c r="T3771" i="1" s="1"/>
  <c r="S3772" i="1"/>
  <c r="S3773" i="1"/>
  <c r="S3774" i="1"/>
  <c r="S3775" i="1"/>
  <c r="T3775" i="1" s="1"/>
  <c r="S3776" i="1"/>
  <c r="S3777" i="1"/>
  <c r="S3778" i="1"/>
  <c r="S3779" i="1"/>
  <c r="T3779" i="1" s="1"/>
  <c r="S3780" i="1"/>
  <c r="S3781" i="1"/>
  <c r="U3781" i="1" s="1"/>
  <c r="S3782" i="1"/>
  <c r="S3783" i="1"/>
  <c r="T3783" i="1" s="1"/>
  <c r="S3784" i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T3795" i="1" s="1"/>
  <c r="S3796" i="1"/>
  <c r="S3797" i="1"/>
  <c r="U3797" i="1" s="1"/>
  <c r="S3798" i="1"/>
  <c r="S3799" i="1"/>
  <c r="T3799" i="1" s="1"/>
  <c r="S3800" i="1"/>
  <c r="S3801" i="1"/>
  <c r="S3802" i="1"/>
  <c r="S3803" i="1"/>
  <c r="T3803" i="1" s="1"/>
  <c r="S3804" i="1"/>
  <c r="S3805" i="1"/>
  <c r="S3806" i="1"/>
  <c r="S3807" i="1"/>
  <c r="T3807" i="1" s="1"/>
  <c r="S3808" i="1"/>
  <c r="S3809" i="1"/>
  <c r="S3810" i="1"/>
  <c r="S3811" i="1"/>
  <c r="T3811" i="1" s="1"/>
  <c r="S3812" i="1"/>
  <c r="S3813" i="1"/>
  <c r="U3813" i="1" s="1"/>
  <c r="S3814" i="1"/>
  <c r="S3815" i="1"/>
  <c r="T3815" i="1" s="1"/>
  <c r="S3816" i="1"/>
  <c r="S3817" i="1"/>
  <c r="S3818" i="1"/>
  <c r="S3819" i="1"/>
  <c r="T3819" i="1" s="1"/>
  <c r="S3820" i="1"/>
  <c r="S3821" i="1"/>
  <c r="S3822" i="1"/>
  <c r="S3823" i="1"/>
  <c r="T3823" i="1" s="1"/>
  <c r="S3824" i="1"/>
  <c r="S3825" i="1"/>
  <c r="S3826" i="1"/>
  <c r="S3827" i="1"/>
  <c r="T3827" i="1" s="1"/>
  <c r="S3828" i="1"/>
  <c r="S3829" i="1"/>
  <c r="U3829" i="1" s="1"/>
  <c r="S3830" i="1"/>
  <c r="S3831" i="1"/>
  <c r="T3831" i="1" s="1"/>
  <c r="S3832" i="1"/>
  <c r="S3833" i="1"/>
  <c r="S3834" i="1"/>
  <c r="S3835" i="1"/>
  <c r="T3835" i="1" s="1"/>
  <c r="S3836" i="1"/>
  <c r="S3837" i="1"/>
  <c r="S3838" i="1"/>
  <c r="S3839" i="1"/>
  <c r="T3839" i="1" s="1"/>
  <c r="S3840" i="1"/>
  <c r="S3841" i="1"/>
  <c r="S3842" i="1"/>
  <c r="S3843" i="1"/>
  <c r="T3843" i="1" s="1"/>
  <c r="S3844" i="1"/>
  <c r="S3845" i="1"/>
  <c r="U3845" i="1" s="1"/>
  <c r="S3846" i="1"/>
  <c r="S3847" i="1"/>
  <c r="T3847" i="1" s="1"/>
  <c r="S3848" i="1"/>
  <c r="S3849" i="1"/>
  <c r="S3850" i="1"/>
  <c r="S3851" i="1"/>
  <c r="T3851" i="1" s="1"/>
  <c r="S3852" i="1"/>
  <c r="S3853" i="1"/>
  <c r="S3854" i="1"/>
  <c r="S3855" i="1"/>
  <c r="T3855" i="1" s="1"/>
  <c r="S3856" i="1"/>
  <c r="S3857" i="1"/>
  <c r="S3858" i="1"/>
  <c r="S3859" i="1"/>
  <c r="T3859" i="1" s="1"/>
  <c r="S3860" i="1"/>
  <c r="S3861" i="1"/>
  <c r="U3861" i="1" s="1"/>
  <c r="S3862" i="1"/>
  <c r="S3863" i="1"/>
  <c r="T3863" i="1" s="1"/>
  <c r="S3864" i="1"/>
  <c r="S3865" i="1"/>
  <c r="S3866" i="1"/>
  <c r="S3867" i="1"/>
  <c r="T3867" i="1" s="1"/>
  <c r="S3868" i="1"/>
  <c r="S3869" i="1"/>
  <c r="S3870" i="1"/>
  <c r="S3871" i="1"/>
  <c r="T3871" i="1" s="1"/>
  <c r="S3872" i="1"/>
  <c r="S3873" i="1"/>
  <c r="S3874" i="1"/>
  <c r="S3875" i="1"/>
  <c r="T3875" i="1" s="1"/>
  <c r="S3876" i="1"/>
  <c r="S3877" i="1"/>
  <c r="U3877" i="1" s="1"/>
  <c r="S3878" i="1"/>
  <c r="S3879" i="1"/>
  <c r="T3879" i="1" s="1"/>
  <c r="S3880" i="1"/>
  <c r="S3881" i="1"/>
  <c r="S3882" i="1"/>
  <c r="S3883" i="1"/>
  <c r="T3883" i="1" s="1"/>
  <c r="S3884" i="1"/>
  <c r="S3885" i="1"/>
  <c r="S3886" i="1"/>
  <c r="S3887" i="1"/>
  <c r="T3887" i="1" s="1"/>
  <c r="S3888" i="1"/>
  <c r="S3889" i="1"/>
  <c r="S3890" i="1"/>
  <c r="S3891" i="1"/>
  <c r="T3891" i="1" s="1"/>
  <c r="S3892" i="1"/>
  <c r="S3893" i="1"/>
  <c r="U3893" i="1" s="1"/>
  <c r="S3894" i="1"/>
  <c r="S3895" i="1"/>
  <c r="T3895" i="1" s="1"/>
  <c r="S3896" i="1"/>
  <c r="S3897" i="1"/>
  <c r="S3898" i="1"/>
  <c r="S3899" i="1"/>
  <c r="T3899" i="1" s="1"/>
  <c r="S3900" i="1"/>
  <c r="S3901" i="1"/>
  <c r="S3902" i="1"/>
  <c r="S3903" i="1"/>
  <c r="T3903" i="1" s="1"/>
  <c r="S3904" i="1"/>
  <c r="S3905" i="1"/>
  <c r="S3906" i="1"/>
  <c r="S3907" i="1"/>
  <c r="T3907" i="1" s="1"/>
  <c r="S3908" i="1"/>
  <c r="S3909" i="1"/>
  <c r="U3909" i="1" s="1"/>
  <c r="S3910" i="1"/>
  <c r="S3911" i="1"/>
  <c r="T3911" i="1" s="1"/>
  <c r="S3912" i="1"/>
  <c r="S3913" i="1"/>
  <c r="S3914" i="1"/>
  <c r="S3915" i="1"/>
  <c r="T3915" i="1" s="1"/>
  <c r="S3916" i="1"/>
  <c r="S3917" i="1"/>
  <c r="S3918" i="1"/>
  <c r="S3919" i="1"/>
  <c r="T3919" i="1" s="1"/>
  <c r="S3920" i="1"/>
  <c r="S3921" i="1"/>
  <c r="S3922" i="1"/>
  <c r="S3923" i="1"/>
  <c r="T3923" i="1" s="1"/>
  <c r="S3924" i="1"/>
  <c r="S3925" i="1"/>
  <c r="U3925" i="1" s="1"/>
  <c r="S3926" i="1"/>
  <c r="S3927" i="1"/>
  <c r="T3927" i="1" s="1"/>
  <c r="S3928" i="1"/>
  <c r="S3929" i="1"/>
  <c r="S3930" i="1"/>
  <c r="S3931" i="1"/>
  <c r="T3931" i="1" s="1"/>
  <c r="S3932" i="1"/>
  <c r="S3933" i="1"/>
  <c r="S3934" i="1"/>
  <c r="S3935" i="1"/>
  <c r="T3935" i="1" s="1"/>
  <c r="S3936" i="1"/>
  <c r="S3937" i="1"/>
  <c r="S3938" i="1"/>
  <c r="S3939" i="1"/>
  <c r="T3939" i="1" s="1"/>
  <c r="S3940" i="1"/>
  <c r="S3941" i="1"/>
  <c r="U3941" i="1" s="1"/>
  <c r="S3942" i="1"/>
  <c r="S3943" i="1"/>
  <c r="T3943" i="1" s="1"/>
  <c r="S3944" i="1"/>
  <c r="S3945" i="1"/>
  <c r="S3946" i="1"/>
  <c r="S3947" i="1"/>
  <c r="T3947" i="1" s="1"/>
  <c r="S3948" i="1"/>
  <c r="S3949" i="1"/>
  <c r="S3950" i="1"/>
  <c r="S3951" i="1"/>
  <c r="T3951" i="1" s="1"/>
  <c r="S3952" i="1"/>
  <c r="S3953" i="1"/>
  <c r="S3954" i="1"/>
  <c r="S3955" i="1"/>
  <c r="T3955" i="1" s="1"/>
  <c r="S3956" i="1"/>
  <c r="S3957" i="1"/>
  <c r="U3957" i="1" s="1"/>
  <c r="S3958" i="1"/>
  <c r="S3959" i="1"/>
  <c r="T3959" i="1" s="1"/>
  <c r="S3960" i="1"/>
  <c r="S3961" i="1"/>
  <c r="S3962" i="1"/>
  <c r="S3963" i="1"/>
  <c r="T3963" i="1" s="1"/>
  <c r="S3964" i="1"/>
  <c r="S3965" i="1"/>
  <c r="S3966" i="1"/>
  <c r="S3967" i="1"/>
  <c r="T3967" i="1" s="1"/>
  <c r="S3968" i="1"/>
  <c r="S3969" i="1"/>
  <c r="S3970" i="1"/>
  <c r="S3971" i="1"/>
  <c r="T3971" i="1" s="1"/>
  <c r="S3972" i="1"/>
  <c r="S3973" i="1"/>
  <c r="U3973" i="1" s="1"/>
  <c r="S3974" i="1"/>
  <c r="S3975" i="1"/>
  <c r="T3975" i="1" s="1"/>
  <c r="S3976" i="1"/>
  <c r="S3977" i="1"/>
  <c r="S3978" i="1"/>
  <c r="S3979" i="1"/>
  <c r="T3979" i="1" s="1"/>
  <c r="S3980" i="1"/>
  <c r="S3981" i="1"/>
  <c r="S3982" i="1"/>
  <c r="S3983" i="1"/>
  <c r="T3983" i="1" s="1"/>
  <c r="S3984" i="1"/>
  <c r="S3985" i="1"/>
  <c r="S3986" i="1"/>
  <c r="S3987" i="1"/>
  <c r="T3987" i="1" s="1"/>
  <c r="S3988" i="1"/>
  <c r="S3989" i="1"/>
  <c r="U3989" i="1" s="1"/>
  <c r="S3990" i="1"/>
  <c r="S3991" i="1"/>
  <c r="T3991" i="1" s="1"/>
  <c r="S3992" i="1"/>
  <c r="S3993" i="1"/>
  <c r="S3994" i="1"/>
  <c r="S3995" i="1"/>
  <c r="T3995" i="1" s="1"/>
  <c r="S3996" i="1"/>
  <c r="S3997" i="1"/>
  <c r="S3998" i="1"/>
  <c r="S3999" i="1"/>
  <c r="T3999" i="1" s="1"/>
  <c r="S4000" i="1"/>
  <c r="S4001" i="1"/>
  <c r="S4002" i="1"/>
  <c r="S4003" i="1"/>
  <c r="T4003" i="1" s="1"/>
  <c r="S4004" i="1"/>
  <c r="S4005" i="1"/>
  <c r="U4005" i="1" s="1"/>
  <c r="S4006" i="1"/>
  <c r="S4007" i="1"/>
  <c r="T4007" i="1" s="1"/>
  <c r="S4008" i="1"/>
  <c r="S4009" i="1"/>
  <c r="S4010" i="1"/>
  <c r="S4011" i="1"/>
  <c r="T4011" i="1" s="1"/>
  <c r="S4012" i="1"/>
  <c r="S4013" i="1"/>
  <c r="S4014" i="1"/>
  <c r="S4015" i="1"/>
  <c r="T4015" i="1" s="1"/>
  <c r="S4016" i="1"/>
  <c r="S4017" i="1"/>
  <c r="S4018" i="1"/>
  <c r="S4019" i="1"/>
  <c r="T4019" i="1" s="1"/>
  <c r="S4020" i="1"/>
  <c r="S4021" i="1"/>
  <c r="U4021" i="1" s="1"/>
  <c r="S4022" i="1"/>
  <c r="S4023" i="1"/>
  <c r="T4023" i="1" s="1"/>
  <c r="S4024" i="1"/>
  <c r="S4025" i="1"/>
  <c r="S4026" i="1"/>
  <c r="S4027" i="1"/>
  <c r="T4027" i="1" s="1"/>
  <c r="S4028" i="1"/>
  <c r="S4029" i="1"/>
  <c r="S4030" i="1"/>
  <c r="S4031" i="1"/>
  <c r="T4031" i="1" s="1"/>
  <c r="S4032" i="1"/>
  <c r="S4033" i="1"/>
  <c r="S4034" i="1"/>
  <c r="S4035" i="1"/>
  <c r="T4035" i="1" s="1"/>
  <c r="S4036" i="1"/>
  <c r="S4037" i="1"/>
  <c r="U4037" i="1" s="1"/>
  <c r="S4038" i="1"/>
  <c r="S4039" i="1"/>
  <c r="T4039" i="1" s="1"/>
  <c r="S4040" i="1"/>
  <c r="S4041" i="1"/>
  <c r="S4042" i="1"/>
  <c r="S4043" i="1"/>
  <c r="T4043" i="1" s="1"/>
  <c r="S4044" i="1"/>
  <c r="S4045" i="1"/>
  <c r="S4046" i="1"/>
  <c r="S4047" i="1"/>
  <c r="T4047" i="1" s="1"/>
  <c r="S4048" i="1"/>
  <c r="S4049" i="1"/>
  <c r="S4050" i="1"/>
  <c r="S4051" i="1"/>
  <c r="T4051" i="1" s="1"/>
  <c r="S4052" i="1"/>
  <c r="S4053" i="1"/>
  <c r="U4053" i="1" s="1"/>
  <c r="S4054" i="1"/>
  <c r="S4055" i="1"/>
  <c r="T4055" i="1" s="1"/>
  <c r="S4056" i="1"/>
  <c r="S4057" i="1"/>
  <c r="S4058" i="1"/>
  <c r="S4059" i="1"/>
  <c r="T4059" i="1" s="1"/>
  <c r="S4060" i="1"/>
  <c r="S4061" i="1"/>
  <c r="S4062" i="1"/>
  <c r="S4063" i="1"/>
  <c r="T4063" i="1" s="1"/>
  <c r="S4064" i="1"/>
  <c r="S4065" i="1"/>
  <c r="S4066" i="1"/>
  <c r="S4067" i="1"/>
  <c r="T4067" i="1" s="1"/>
  <c r="S4068" i="1"/>
  <c r="S4069" i="1"/>
  <c r="U4069" i="1" s="1"/>
  <c r="S4070" i="1"/>
  <c r="S4071" i="1"/>
  <c r="T4071" i="1" s="1"/>
  <c r="S4072" i="1"/>
  <c r="S4073" i="1"/>
  <c r="S4074" i="1"/>
  <c r="S4075" i="1"/>
  <c r="T4075" i="1" s="1"/>
  <c r="S4076" i="1"/>
  <c r="S4077" i="1"/>
  <c r="S4078" i="1"/>
  <c r="S4079" i="1"/>
  <c r="T4079" i="1" s="1"/>
  <c r="S4080" i="1"/>
  <c r="S4081" i="1"/>
  <c r="S4082" i="1"/>
  <c r="S4083" i="1"/>
  <c r="T4083" i="1" s="1"/>
  <c r="S4084" i="1"/>
  <c r="S4085" i="1"/>
  <c r="U4085" i="1" s="1"/>
  <c r="S4086" i="1"/>
  <c r="S4087" i="1"/>
  <c r="T4087" i="1" s="1"/>
  <c r="S4088" i="1"/>
  <c r="S4089" i="1"/>
  <c r="S4090" i="1"/>
  <c r="S4091" i="1"/>
  <c r="T4091" i="1" s="1"/>
  <c r="S4092" i="1"/>
  <c r="S4093" i="1"/>
  <c r="S4094" i="1"/>
  <c r="S4095" i="1"/>
  <c r="T4095" i="1" s="1"/>
  <c r="S4096" i="1"/>
  <c r="S4097" i="1"/>
  <c r="S4098" i="1"/>
  <c r="S4099" i="1"/>
  <c r="T4099" i="1" s="1"/>
  <c r="S4100" i="1"/>
  <c r="S4101" i="1"/>
  <c r="U4101" i="1" s="1"/>
  <c r="S4102" i="1"/>
  <c r="S4103" i="1"/>
  <c r="T4103" i="1" s="1"/>
  <c r="S4104" i="1"/>
  <c r="S4105" i="1"/>
  <c r="S4106" i="1"/>
  <c r="S4107" i="1"/>
  <c r="T4107" i="1" s="1"/>
  <c r="S4108" i="1"/>
  <c r="S4109" i="1"/>
  <c r="S4110" i="1"/>
  <c r="S4111" i="1"/>
  <c r="T4111" i="1" s="1"/>
  <c r="S4112" i="1"/>
  <c r="S4113" i="1"/>
  <c r="S4114" i="1"/>
  <c r="S4115" i="1"/>
  <c r="T4115" i="1" s="1"/>
  <c r="S2" i="1"/>
  <c r="U2189" i="1" l="1"/>
  <c r="U2053" i="1"/>
  <c r="U1925" i="1"/>
  <c r="U1797" i="1"/>
  <c r="U1669" i="1"/>
  <c r="U1541" i="1"/>
  <c r="U1413" i="1"/>
  <c r="U1285" i="1"/>
  <c r="U1157" i="1"/>
  <c r="U1029" i="1"/>
  <c r="U850" i="1"/>
  <c r="U594" i="1"/>
  <c r="U338" i="1"/>
  <c r="U82" i="1"/>
  <c r="T3365" i="1"/>
  <c r="T2002" i="1"/>
  <c r="U2149" i="1"/>
  <c r="U2021" i="1"/>
  <c r="U1893" i="1"/>
  <c r="U1765" i="1"/>
  <c r="U1637" i="1"/>
  <c r="U1509" i="1"/>
  <c r="U1381" i="1"/>
  <c r="U1253" i="1"/>
  <c r="U1125" i="1"/>
  <c r="U997" i="1"/>
  <c r="U786" i="1"/>
  <c r="U530" i="1"/>
  <c r="U274" i="1"/>
  <c r="U18" i="1"/>
  <c r="T3109" i="1"/>
  <c r="T1746" i="1"/>
  <c r="U2314" i="1"/>
  <c r="U2117" i="1"/>
  <c r="U1989" i="1"/>
  <c r="U1861" i="1"/>
  <c r="U1733" i="1"/>
  <c r="U1605" i="1"/>
  <c r="U1477" i="1"/>
  <c r="U1349" i="1"/>
  <c r="U1221" i="1"/>
  <c r="U1093" i="1"/>
  <c r="U965" i="1"/>
  <c r="U722" i="1"/>
  <c r="U466" i="1"/>
  <c r="U210" i="1"/>
  <c r="T3877" i="1"/>
  <c r="T2685" i="1"/>
  <c r="T1490" i="1"/>
  <c r="U2253" i="1"/>
  <c r="U2085" i="1"/>
  <c r="U1957" i="1"/>
  <c r="U1829" i="1"/>
  <c r="U1701" i="1"/>
  <c r="U1573" i="1"/>
  <c r="U1445" i="1"/>
  <c r="U1317" i="1"/>
  <c r="U1189" i="1"/>
  <c r="U1061" i="1"/>
  <c r="U914" i="1"/>
  <c r="U658" i="1"/>
  <c r="U402" i="1"/>
  <c r="U146" i="1"/>
  <c r="T3621" i="1"/>
  <c r="T2258" i="1"/>
  <c r="T1149" i="1"/>
  <c r="U2301" i="1"/>
  <c r="U2237" i="1"/>
  <c r="U2173" i="1"/>
  <c r="U2141" i="1"/>
  <c r="U2109" i="1"/>
  <c r="U2077" i="1"/>
  <c r="U2045" i="1"/>
  <c r="U2013" i="1"/>
  <c r="U1981" i="1"/>
  <c r="U1949" i="1"/>
  <c r="U1917" i="1"/>
  <c r="U1885" i="1"/>
  <c r="U1853" i="1"/>
  <c r="U1821" i="1"/>
  <c r="U1789" i="1"/>
  <c r="U1757" i="1"/>
  <c r="U1725" i="1"/>
  <c r="U1693" i="1"/>
  <c r="U1661" i="1"/>
  <c r="U1629" i="1"/>
  <c r="U1597" i="1"/>
  <c r="U1565" i="1"/>
  <c r="U1533" i="1"/>
  <c r="U1501" i="1"/>
  <c r="U1469" i="1"/>
  <c r="U1437" i="1"/>
  <c r="U1405" i="1"/>
  <c r="U1373" i="1"/>
  <c r="U1341" i="1"/>
  <c r="U1309" i="1"/>
  <c r="U1277" i="1"/>
  <c r="U1245" i="1"/>
  <c r="U1213" i="1"/>
  <c r="U1181" i="1"/>
  <c r="U1117" i="1"/>
  <c r="U1085" i="1"/>
  <c r="U1053" i="1"/>
  <c r="U1021" i="1"/>
  <c r="U989" i="1"/>
  <c r="U957" i="1"/>
  <c r="U898" i="1"/>
  <c r="U834" i="1"/>
  <c r="U770" i="1"/>
  <c r="U706" i="1"/>
  <c r="U642" i="1"/>
  <c r="U578" i="1"/>
  <c r="U514" i="1"/>
  <c r="U450" i="1"/>
  <c r="U386" i="1"/>
  <c r="U322" i="1"/>
  <c r="U258" i="1"/>
  <c r="U194" i="1"/>
  <c r="U130" i="1"/>
  <c r="U66" i="1"/>
  <c r="T4069" i="1"/>
  <c r="T3813" i="1"/>
  <c r="T3557" i="1"/>
  <c r="T3301" i="1"/>
  <c r="T3045" i="1"/>
  <c r="T2557" i="1"/>
  <c r="T2194" i="1"/>
  <c r="T1938" i="1"/>
  <c r="T1682" i="1"/>
  <c r="T1426" i="1"/>
  <c r="U2285" i="1"/>
  <c r="U2221" i="1"/>
  <c r="U2165" i="1"/>
  <c r="U2133" i="1"/>
  <c r="U2101" i="1"/>
  <c r="U2069" i="1"/>
  <c r="U2037" i="1"/>
  <c r="U2005" i="1"/>
  <c r="U1973" i="1"/>
  <c r="U1941" i="1"/>
  <c r="U1909" i="1"/>
  <c r="U1877" i="1"/>
  <c r="U1845" i="1"/>
  <c r="U1813" i="1"/>
  <c r="U1781" i="1"/>
  <c r="U1749" i="1"/>
  <c r="U1717" i="1"/>
  <c r="U1685" i="1"/>
  <c r="U1653" i="1"/>
  <c r="U1621" i="1"/>
  <c r="U1589" i="1"/>
  <c r="U1557" i="1"/>
  <c r="U1525" i="1"/>
  <c r="U1493" i="1"/>
  <c r="U1461" i="1"/>
  <c r="U1429" i="1"/>
  <c r="U1397" i="1"/>
  <c r="U1365" i="1"/>
  <c r="U1333" i="1"/>
  <c r="U1301" i="1"/>
  <c r="U1269" i="1"/>
  <c r="U1237" i="1"/>
  <c r="U1205" i="1"/>
  <c r="U1173" i="1"/>
  <c r="U1141" i="1"/>
  <c r="U1109" i="1"/>
  <c r="U1077" i="1"/>
  <c r="U1045" i="1"/>
  <c r="U1013" i="1"/>
  <c r="U981" i="1"/>
  <c r="U946" i="1"/>
  <c r="U882" i="1"/>
  <c r="U818" i="1"/>
  <c r="U754" i="1"/>
  <c r="U690" i="1"/>
  <c r="U626" i="1"/>
  <c r="U562" i="1"/>
  <c r="U498" i="1"/>
  <c r="U434" i="1"/>
  <c r="U370" i="1"/>
  <c r="U306" i="1"/>
  <c r="U242" i="1"/>
  <c r="U178" i="1"/>
  <c r="U114" i="1"/>
  <c r="U50" i="1"/>
  <c r="T4005" i="1"/>
  <c r="T3749" i="1"/>
  <c r="T3493" i="1"/>
  <c r="T3237" i="1"/>
  <c r="T2941" i="1"/>
  <c r="T2429" i="1"/>
  <c r="T2130" i="1"/>
  <c r="T1874" i="1"/>
  <c r="T1618" i="1"/>
  <c r="T1362" i="1"/>
  <c r="T809" i="1"/>
  <c r="U2269" i="1"/>
  <c r="U2205" i="1"/>
  <c r="U2157" i="1"/>
  <c r="U2125" i="1"/>
  <c r="U2093" i="1"/>
  <c r="U2061" i="1"/>
  <c r="U2029" i="1"/>
  <c r="U1997" i="1"/>
  <c r="U1965" i="1"/>
  <c r="U1933" i="1"/>
  <c r="U1901" i="1"/>
  <c r="U1869" i="1"/>
  <c r="U1837" i="1"/>
  <c r="U1805" i="1"/>
  <c r="U1773" i="1"/>
  <c r="U1741" i="1"/>
  <c r="U1709" i="1"/>
  <c r="U1677" i="1"/>
  <c r="U1645" i="1"/>
  <c r="U1613" i="1"/>
  <c r="U1581" i="1"/>
  <c r="U1549" i="1"/>
  <c r="U1517" i="1"/>
  <c r="U1485" i="1"/>
  <c r="U1453" i="1"/>
  <c r="U1421" i="1"/>
  <c r="U1389" i="1"/>
  <c r="U1357" i="1"/>
  <c r="U1325" i="1"/>
  <c r="U1293" i="1"/>
  <c r="U1261" i="1"/>
  <c r="U1229" i="1"/>
  <c r="U1197" i="1"/>
  <c r="U1165" i="1"/>
  <c r="U1133" i="1"/>
  <c r="U1101" i="1"/>
  <c r="U1069" i="1"/>
  <c r="U1037" i="1"/>
  <c r="U1005" i="1"/>
  <c r="U973" i="1"/>
  <c r="U930" i="1"/>
  <c r="U866" i="1"/>
  <c r="U802" i="1"/>
  <c r="U738" i="1"/>
  <c r="U674" i="1"/>
  <c r="U610" i="1"/>
  <c r="U546" i="1"/>
  <c r="U482" i="1"/>
  <c r="U418" i="1"/>
  <c r="U354" i="1"/>
  <c r="U290" i="1"/>
  <c r="U226" i="1"/>
  <c r="U162" i="1"/>
  <c r="U98" i="1"/>
  <c r="U34" i="1"/>
  <c r="T3941" i="1"/>
  <c r="T3685" i="1"/>
  <c r="T3429" i="1"/>
  <c r="T3173" i="1"/>
  <c r="T2813" i="1"/>
  <c r="T2322" i="1"/>
  <c r="T2066" i="1"/>
  <c r="T1810" i="1"/>
  <c r="T1554" i="1"/>
  <c r="T553" i="1"/>
  <c r="T4112" i="1"/>
  <c r="U4112" i="1"/>
  <c r="T4096" i="1"/>
  <c r="U4096" i="1"/>
  <c r="T4076" i="1"/>
  <c r="U4076" i="1"/>
  <c r="T4056" i="1"/>
  <c r="U4056" i="1"/>
  <c r="T4040" i="1"/>
  <c r="U4040" i="1"/>
  <c r="T4020" i="1"/>
  <c r="U4020" i="1"/>
  <c r="T4000" i="1"/>
  <c r="U4000" i="1"/>
  <c r="T3972" i="1"/>
  <c r="U3972" i="1"/>
  <c r="T3952" i="1"/>
  <c r="U3952" i="1"/>
  <c r="T3936" i="1"/>
  <c r="U3936" i="1"/>
  <c r="T3920" i="1"/>
  <c r="U3920" i="1"/>
  <c r="T3904" i="1"/>
  <c r="U3904" i="1"/>
  <c r="T3884" i="1"/>
  <c r="U3884" i="1"/>
  <c r="T3868" i="1"/>
  <c r="U3868" i="1"/>
  <c r="T3856" i="1"/>
  <c r="U3856" i="1"/>
  <c r="T3836" i="1"/>
  <c r="U3836" i="1"/>
  <c r="T3812" i="1"/>
  <c r="U3812" i="1"/>
  <c r="T3792" i="1"/>
  <c r="U3792" i="1"/>
  <c r="T3772" i="1"/>
  <c r="U3772" i="1"/>
  <c r="T3756" i="1"/>
  <c r="U3756" i="1"/>
  <c r="T3740" i="1"/>
  <c r="U3740" i="1"/>
  <c r="T3724" i="1"/>
  <c r="U3724" i="1"/>
  <c r="T3708" i="1"/>
  <c r="U3708" i="1"/>
  <c r="T3692" i="1"/>
  <c r="U3692" i="1"/>
  <c r="T3676" i="1"/>
  <c r="U3676" i="1"/>
  <c r="T3660" i="1"/>
  <c r="U3660" i="1"/>
  <c r="T3640" i="1"/>
  <c r="U3640" i="1"/>
  <c r="T3624" i="1"/>
  <c r="U3624" i="1"/>
  <c r="T3608" i="1"/>
  <c r="U3608" i="1"/>
  <c r="T3592" i="1"/>
  <c r="U3592" i="1"/>
  <c r="T3576" i="1"/>
  <c r="U3576" i="1"/>
  <c r="T3560" i="1"/>
  <c r="U3560" i="1"/>
  <c r="T3552" i="1"/>
  <c r="U3552" i="1"/>
  <c r="T3532" i="1"/>
  <c r="U3532" i="1"/>
  <c r="T3520" i="1"/>
  <c r="U3520" i="1"/>
  <c r="T3504" i="1"/>
  <c r="U3504" i="1"/>
  <c r="T3488" i="1"/>
  <c r="U3488" i="1"/>
  <c r="T3468" i="1"/>
  <c r="U3468" i="1"/>
  <c r="T3444" i="1"/>
  <c r="U3444" i="1"/>
  <c r="T3428" i="1"/>
  <c r="U3428" i="1"/>
  <c r="T3392" i="1"/>
  <c r="U3392" i="1"/>
  <c r="T3356" i="1"/>
  <c r="U3356" i="1"/>
  <c r="T3336" i="1"/>
  <c r="U3336" i="1"/>
  <c r="T3312" i="1"/>
  <c r="U3312" i="1"/>
  <c r="T3292" i="1"/>
  <c r="U3292" i="1"/>
  <c r="T3272" i="1"/>
  <c r="U3272" i="1"/>
  <c r="T3244" i="1"/>
  <c r="U3244" i="1"/>
  <c r="T3232" i="1"/>
  <c r="U3232" i="1"/>
  <c r="T3216" i="1"/>
  <c r="U3216" i="1"/>
  <c r="T3184" i="1"/>
  <c r="U3184" i="1"/>
  <c r="T3168" i="1"/>
  <c r="U3168" i="1"/>
  <c r="T3152" i="1"/>
  <c r="U3152" i="1"/>
  <c r="T3128" i="1"/>
  <c r="U3128" i="1"/>
  <c r="T3104" i="1"/>
  <c r="U3104" i="1"/>
  <c r="T3084" i="1"/>
  <c r="U3084" i="1"/>
  <c r="T3056" i="1"/>
  <c r="U3056" i="1"/>
  <c r="T3036" i="1"/>
  <c r="U3036" i="1"/>
  <c r="T3016" i="1"/>
  <c r="U3016" i="1"/>
  <c r="T2976" i="1"/>
  <c r="U2976" i="1"/>
  <c r="T2960" i="1"/>
  <c r="U2960" i="1"/>
  <c r="T2932" i="1"/>
  <c r="U2932" i="1"/>
  <c r="T2908" i="1"/>
  <c r="U2908" i="1"/>
  <c r="T2884" i="1"/>
  <c r="U2884" i="1"/>
  <c r="T2864" i="1"/>
  <c r="U2864" i="1"/>
  <c r="T2848" i="1"/>
  <c r="U2848" i="1"/>
  <c r="T2824" i="1"/>
  <c r="U2824" i="1"/>
  <c r="T2808" i="1"/>
  <c r="U2808" i="1"/>
  <c r="T2800" i="1"/>
  <c r="U2800" i="1"/>
  <c r="T2788" i="1"/>
  <c r="U2788" i="1"/>
  <c r="T2772" i="1"/>
  <c r="U2772" i="1"/>
  <c r="T2752" i="1"/>
  <c r="U2752" i="1"/>
  <c r="T2736" i="1"/>
  <c r="U2736" i="1"/>
  <c r="T2716" i="1"/>
  <c r="U2716" i="1"/>
  <c r="T2704" i="1"/>
  <c r="U2704" i="1"/>
  <c r="T2688" i="1"/>
  <c r="U2688" i="1"/>
  <c r="T2672" i="1"/>
  <c r="U2672" i="1"/>
  <c r="T2656" i="1"/>
  <c r="U2656" i="1"/>
  <c r="T2636" i="1"/>
  <c r="U2636" i="1"/>
  <c r="T2612" i="1"/>
  <c r="U2612" i="1"/>
  <c r="T2588" i="1"/>
  <c r="U2588" i="1"/>
  <c r="T2556" i="1"/>
  <c r="U2556" i="1"/>
  <c r="T2524" i="1"/>
  <c r="U2524" i="1"/>
  <c r="T2508" i="1"/>
  <c r="U2508" i="1"/>
  <c r="T2484" i="1"/>
  <c r="U2484" i="1"/>
  <c r="T2464" i="1"/>
  <c r="U2464" i="1"/>
  <c r="T2444" i="1"/>
  <c r="U2444" i="1"/>
  <c r="T2424" i="1"/>
  <c r="U2424" i="1"/>
  <c r="T2408" i="1"/>
  <c r="U2408" i="1"/>
  <c r="T2392" i="1"/>
  <c r="U2392" i="1"/>
  <c r="T2376" i="1"/>
  <c r="U2376" i="1"/>
  <c r="T2352" i="1"/>
  <c r="U2352" i="1"/>
  <c r="T2336" i="1"/>
  <c r="U2336" i="1"/>
  <c r="T2316" i="1"/>
  <c r="U2316" i="1"/>
  <c r="T2300" i="1"/>
  <c r="U2300" i="1"/>
  <c r="T2280" i="1"/>
  <c r="U2280" i="1"/>
  <c r="T2260" i="1"/>
  <c r="U2260" i="1"/>
  <c r="T2240" i="1"/>
  <c r="U2240" i="1"/>
  <c r="T2220" i="1"/>
  <c r="U2220" i="1"/>
  <c r="T2204" i="1"/>
  <c r="U2204" i="1"/>
  <c r="T2188" i="1"/>
  <c r="U2188" i="1"/>
  <c r="T2176" i="1"/>
  <c r="U2176" i="1"/>
  <c r="T2160" i="1"/>
  <c r="U2160" i="1"/>
  <c r="T2136" i="1"/>
  <c r="U2136" i="1"/>
  <c r="T2116" i="1"/>
  <c r="U2116" i="1"/>
  <c r="T2100" i="1"/>
  <c r="U2100" i="1"/>
  <c r="T2084" i="1"/>
  <c r="U2084" i="1"/>
  <c r="T2064" i="1"/>
  <c r="U2064" i="1"/>
  <c r="T2048" i="1"/>
  <c r="U2048" i="1"/>
  <c r="T2028" i="1"/>
  <c r="U2028" i="1"/>
  <c r="T2012" i="1"/>
  <c r="U2012" i="1"/>
  <c r="T1996" i="1"/>
  <c r="U1996" i="1"/>
  <c r="T1980" i="1"/>
  <c r="U1980" i="1"/>
  <c r="T1956" i="1"/>
  <c r="U1956" i="1"/>
  <c r="T1936" i="1"/>
  <c r="U1936" i="1"/>
  <c r="T1912" i="1"/>
  <c r="U1912" i="1"/>
  <c r="T1888" i="1"/>
  <c r="U1888" i="1"/>
  <c r="T1872" i="1"/>
  <c r="U1872" i="1"/>
  <c r="T1856" i="1"/>
  <c r="U1856" i="1"/>
  <c r="T1836" i="1"/>
  <c r="U1836" i="1"/>
  <c r="T1820" i="1"/>
  <c r="U1820" i="1"/>
  <c r="T1800" i="1"/>
  <c r="U1800" i="1"/>
  <c r="T1776" i="1"/>
  <c r="U1776" i="1"/>
  <c r="T1760" i="1"/>
  <c r="U1760" i="1"/>
  <c r="T1744" i="1"/>
  <c r="U1744" i="1"/>
  <c r="T1728" i="1"/>
  <c r="U1728" i="1"/>
  <c r="T1712" i="1"/>
  <c r="U1712" i="1"/>
  <c r="T1680" i="1"/>
  <c r="U1680" i="1"/>
  <c r="T1660" i="1"/>
  <c r="U1660" i="1"/>
  <c r="T1644" i="1"/>
  <c r="U1644" i="1"/>
  <c r="T1628" i="1"/>
  <c r="U1628" i="1"/>
  <c r="T1612" i="1"/>
  <c r="U1612" i="1"/>
  <c r="T1596" i="1"/>
  <c r="U1596" i="1"/>
  <c r="T1584" i="1"/>
  <c r="U1584" i="1"/>
  <c r="T1564" i="1"/>
  <c r="U1564" i="1"/>
  <c r="T1548" i="1"/>
  <c r="U1548" i="1"/>
  <c r="T1532" i="1"/>
  <c r="U1532" i="1"/>
  <c r="T1512" i="1"/>
  <c r="U1512" i="1"/>
  <c r="T1484" i="1"/>
  <c r="U1484" i="1"/>
  <c r="T1460" i="1"/>
  <c r="U1460" i="1"/>
  <c r="T1444" i="1"/>
  <c r="U1444" i="1"/>
  <c r="T1428" i="1"/>
  <c r="U1428" i="1"/>
  <c r="T1412" i="1"/>
  <c r="U1412" i="1"/>
  <c r="T1400" i="1"/>
  <c r="U1400" i="1"/>
  <c r="T1392" i="1"/>
  <c r="U1392" i="1"/>
  <c r="T1376" i="1"/>
  <c r="U1376" i="1"/>
  <c r="T1368" i="1"/>
  <c r="U1368" i="1"/>
  <c r="T1312" i="1"/>
  <c r="U1312" i="1"/>
  <c r="T2" i="1"/>
  <c r="U2" i="1"/>
  <c r="T4104" i="1"/>
  <c r="U4104" i="1"/>
  <c r="T4088" i="1"/>
  <c r="U4088" i="1"/>
  <c r="T4072" i="1"/>
  <c r="U4072" i="1"/>
  <c r="T4060" i="1"/>
  <c r="U4060" i="1"/>
  <c r="T4048" i="1"/>
  <c r="U4048" i="1"/>
  <c r="T4032" i="1"/>
  <c r="U4032" i="1"/>
  <c r="T4016" i="1"/>
  <c r="U4016" i="1"/>
  <c r="T4004" i="1"/>
  <c r="U4004" i="1"/>
  <c r="T3992" i="1"/>
  <c r="U3992" i="1"/>
  <c r="T3984" i="1"/>
  <c r="U3984" i="1"/>
  <c r="T3968" i="1"/>
  <c r="U3968" i="1"/>
  <c r="T3960" i="1"/>
  <c r="U3960" i="1"/>
  <c r="T3944" i="1"/>
  <c r="U3944" i="1"/>
  <c r="T3924" i="1"/>
  <c r="U3924" i="1"/>
  <c r="T3908" i="1"/>
  <c r="U3908" i="1"/>
  <c r="T3896" i="1"/>
  <c r="U3896" i="1"/>
  <c r="T3880" i="1"/>
  <c r="U3880" i="1"/>
  <c r="T3864" i="1"/>
  <c r="U3864" i="1"/>
  <c r="T3848" i="1"/>
  <c r="U3848" i="1"/>
  <c r="T3832" i="1"/>
  <c r="U3832" i="1"/>
  <c r="T3820" i="1"/>
  <c r="U3820" i="1"/>
  <c r="T3808" i="1"/>
  <c r="U3808" i="1"/>
  <c r="T3800" i="1"/>
  <c r="U3800" i="1"/>
  <c r="T3784" i="1"/>
  <c r="U3784" i="1"/>
  <c r="T3776" i="1"/>
  <c r="U3776" i="1"/>
  <c r="T3760" i="1"/>
  <c r="U3760" i="1"/>
  <c r="T3744" i="1"/>
  <c r="U3744" i="1"/>
  <c r="T3728" i="1"/>
  <c r="U3728" i="1"/>
  <c r="T3712" i="1"/>
  <c r="U3712" i="1"/>
  <c r="T3696" i="1"/>
  <c r="U3696" i="1"/>
  <c r="T3684" i="1"/>
  <c r="U3684" i="1"/>
  <c r="T3668" i="1"/>
  <c r="U3668" i="1"/>
  <c r="T3652" i="1"/>
  <c r="U3652" i="1"/>
  <c r="T3636" i="1"/>
  <c r="U3636" i="1"/>
  <c r="T3628" i="1"/>
  <c r="U3628" i="1"/>
  <c r="T3612" i="1"/>
  <c r="U3612" i="1"/>
  <c r="T3596" i="1"/>
  <c r="U3596" i="1"/>
  <c r="T3580" i="1"/>
  <c r="U3580" i="1"/>
  <c r="T3568" i="1"/>
  <c r="U3568" i="1"/>
  <c r="T3544" i="1"/>
  <c r="U3544" i="1"/>
  <c r="T3528" i="1"/>
  <c r="U3528" i="1"/>
  <c r="T3508" i="1"/>
  <c r="U3508" i="1"/>
  <c r="T3492" i="1"/>
  <c r="U3492" i="1"/>
  <c r="T3476" i="1"/>
  <c r="U3476" i="1"/>
  <c r="T3464" i="1"/>
  <c r="U3464" i="1"/>
  <c r="T3452" i="1"/>
  <c r="U3452" i="1"/>
  <c r="T3432" i="1"/>
  <c r="U3432" i="1"/>
  <c r="T3416" i="1"/>
  <c r="U3416" i="1"/>
  <c r="T3408" i="1"/>
  <c r="U3408" i="1"/>
  <c r="T3400" i="1"/>
  <c r="U3400" i="1"/>
  <c r="T3384" i="1"/>
  <c r="U3384" i="1"/>
  <c r="T3376" i="1"/>
  <c r="U3376" i="1"/>
  <c r="T3368" i="1"/>
  <c r="U3368" i="1"/>
  <c r="T3348" i="1"/>
  <c r="U3348" i="1"/>
  <c r="T3332" i="1"/>
  <c r="U3332" i="1"/>
  <c r="T3320" i="1"/>
  <c r="U3320" i="1"/>
  <c r="T3304" i="1"/>
  <c r="U3304" i="1"/>
  <c r="T3288" i="1"/>
  <c r="U3288" i="1"/>
  <c r="T3276" i="1"/>
  <c r="U3276" i="1"/>
  <c r="T3260" i="1"/>
  <c r="U3260" i="1"/>
  <c r="T3252" i="1"/>
  <c r="U3252" i="1"/>
  <c r="T3236" i="1"/>
  <c r="U3236" i="1"/>
  <c r="T3220" i="1"/>
  <c r="U3220" i="1"/>
  <c r="T3212" i="1"/>
  <c r="U3212" i="1"/>
  <c r="T3196" i="1"/>
  <c r="U3196" i="1"/>
  <c r="T3180" i="1"/>
  <c r="U3180" i="1"/>
  <c r="T3172" i="1"/>
  <c r="U3172" i="1"/>
  <c r="T3156" i="1"/>
  <c r="U3156" i="1"/>
  <c r="T3140" i="1"/>
  <c r="U3140" i="1"/>
  <c r="T3124" i="1"/>
  <c r="U3124" i="1"/>
  <c r="T3112" i="1"/>
  <c r="U3112" i="1"/>
  <c r="T3096" i="1"/>
  <c r="U3096" i="1"/>
  <c r="T3080" i="1"/>
  <c r="U3080" i="1"/>
  <c r="T3072" i="1"/>
  <c r="U3072" i="1"/>
  <c r="T3060" i="1"/>
  <c r="U3060" i="1"/>
  <c r="T3044" i="1"/>
  <c r="U3044" i="1"/>
  <c r="T3028" i="1"/>
  <c r="U3028" i="1"/>
  <c r="T3012" i="1"/>
  <c r="U3012" i="1"/>
  <c r="T3000" i="1"/>
  <c r="U3000" i="1"/>
  <c r="T2992" i="1"/>
  <c r="U2992" i="1"/>
  <c r="T2980" i="1"/>
  <c r="U2980" i="1"/>
  <c r="T2968" i="1"/>
  <c r="U2968" i="1"/>
  <c r="T2952" i="1"/>
  <c r="U2952" i="1"/>
  <c r="T2940" i="1"/>
  <c r="U2940" i="1"/>
  <c r="T2924" i="1"/>
  <c r="U2924" i="1"/>
  <c r="T2916" i="1"/>
  <c r="U2916" i="1"/>
  <c r="T2900" i="1"/>
  <c r="U2900" i="1"/>
  <c r="T2888" i="1"/>
  <c r="U2888" i="1"/>
  <c r="T2872" i="1"/>
  <c r="U2872" i="1"/>
  <c r="T2852" i="1"/>
  <c r="U2852" i="1"/>
  <c r="T2840" i="1"/>
  <c r="U2840" i="1"/>
  <c r="T2832" i="1"/>
  <c r="U2832" i="1"/>
  <c r="T2816" i="1"/>
  <c r="U2816" i="1"/>
  <c r="T2796" i="1"/>
  <c r="U2796" i="1"/>
  <c r="T2780" i="1"/>
  <c r="U2780" i="1"/>
  <c r="T2760" i="1"/>
  <c r="U2760" i="1"/>
  <c r="T2744" i="1"/>
  <c r="U2744" i="1"/>
  <c r="T2728" i="1"/>
  <c r="U2728" i="1"/>
  <c r="T2712" i="1"/>
  <c r="U2712" i="1"/>
  <c r="T2696" i="1"/>
  <c r="U2696" i="1"/>
  <c r="T2676" i="1"/>
  <c r="U2676" i="1"/>
  <c r="T2660" i="1"/>
  <c r="U2660" i="1"/>
  <c r="T2644" i="1"/>
  <c r="U2644" i="1"/>
  <c r="T2628" i="1"/>
  <c r="U2628" i="1"/>
  <c r="T2616" i="1"/>
  <c r="U2616" i="1"/>
  <c r="T2600" i="1"/>
  <c r="U2600" i="1"/>
  <c r="T2592" i="1"/>
  <c r="U2592" i="1"/>
  <c r="T2576" i="1"/>
  <c r="U2576" i="1"/>
  <c r="T2568" i="1"/>
  <c r="U2568" i="1"/>
  <c r="T2552" i="1"/>
  <c r="U2552" i="1"/>
  <c r="T2544" i="1"/>
  <c r="U2544" i="1"/>
  <c r="T2536" i="1"/>
  <c r="U2536" i="1"/>
  <c r="T2520" i="1"/>
  <c r="U2520" i="1"/>
  <c r="T2504" i="1"/>
  <c r="U2504" i="1"/>
  <c r="T2492" i="1"/>
  <c r="U2492" i="1"/>
  <c r="T2480" i="1"/>
  <c r="U2480" i="1"/>
  <c r="T2468" i="1"/>
  <c r="U2468" i="1"/>
  <c r="T2456" i="1"/>
  <c r="U2456" i="1"/>
  <c r="T2440" i="1"/>
  <c r="U2440" i="1"/>
  <c r="T2428" i="1"/>
  <c r="U2428" i="1"/>
  <c r="T2416" i="1"/>
  <c r="U2416" i="1"/>
  <c r="T2404" i="1"/>
  <c r="U2404" i="1"/>
  <c r="T2388" i="1"/>
  <c r="U2388" i="1"/>
  <c r="T2372" i="1"/>
  <c r="U2372" i="1"/>
  <c r="T2360" i="1"/>
  <c r="U2360" i="1"/>
  <c r="T2344" i="1"/>
  <c r="U2344" i="1"/>
  <c r="T2332" i="1"/>
  <c r="U2332" i="1"/>
  <c r="T2320" i="1"/>
  <c r="U2320" i="1"/>
  <c r="T2304" i="1"/>
  <c r="U2304" i="1"/>
  <c r="T2288" i="1"/>
  <c r="U2288" i="1"/>
  <c r="T2272" i="1"/>
  <c r="U2272" i="1"/>
  <c r="T2256" i="1"/>
  <c r="U2256" i="1"/>
  <c r="T2244" i="1"/>
  <c r="U2244" i="1"/>
  <c r="T2228" i="1"/>
  <c r="U2228" i="1"/>
  <c r="T2212" i="1"/>
  <c r="U2212" i="1"/>
  <c r="T2196" i="1"/>
  <c r="U2196" i="1"/>
  <c r="T2184" i="1"/>
  <c r="U2184" i="1"/>
  <c r="T2168" i="1"/>
  <c r="U2168" i="1"/>
  <c r="T2156" i="1"/>
  <c r="U2156" i="1"/>
  <c r="T2140" i="1"/>
  <c r="U2140" i="1"/>
  <c r="T2124" i="1"/>
  <c r="U2124" i="1"/>
  <c r="T2108" i="1"/>
  <c r="U2108" i="1"/>
  <c r="T2092" i="1"/>
  <c r="U2092" i="1"/>
  <c r="T2072" i="1"/>
  <c r="U2072" i="1"/>
  <c r="T2056" i="1"/>
  <c r="U2056" i="1"/>
  <c r="T2036" i="1"/>
  <c r="U2036" i="1"/>
  <c r="T2016" i="1"/>
  <c r="U2016" i="1"/>
  <c r="T2000" i="1"/>
  <c r="U2000" i="1"/>
  <c r="T1988" i="1"/>
  <c r="U1988" i="1"/>
  <c r="T1976" i="1"/>
  <c r="U1976" i="1"/>
  <c r="T1964" i="1"/>
  <c r="U1964" i="1"/>
  <c r="T1944" i="1"/>
  <c r="U1944" i="1"/>
  <c r="T1924" i="1"/>
  <c r="U1924" i="1"/>
  <c r="T1896" i="1"/>
  <c r="U1896" i="1"/>
  <c r="T1880" i="1"/>
  <c r="U1880" i="1"/>
  <c r="T1864" i="1"/>
  <c r="U1864" i="1"/>
  <c r="T1848" i="1"/>
  <c r="U1848" i="1"/>
  <c r="T1832" i="1"/>
  <c r="U1832" i="1"/>
  <c r="T1816" i="1"/>
  <c r="U1816" i="1"/>
  <c r="T1804" i="1"/>
  <c r="U1804" i="1"/>
  <c r="T1792" i="1"/>
  <c r="U1792" i="1"/>
  <c r="T1788" i="1"/>
  <c r="U1788" i="1"/>
  <c r="T1772" i="1"/>
  <c r="U1772" i="1"/>
  <c r="T1752" i="1"/>
  <c r="U1752" i="1"/>
  <c r="T1736" i="1"/>
  <c r="U1736" i="1"/>
  <c r="T1720" i="1"/>
  <c r="U1720" i="1"/>
  <c r="T1704" i="1"/>
  <c r="U1704" i="1"/>
  <c r="T1692" i="1"/>
  <c r="U1692" i="1"/>
  <c r="T1688" i="1"/>
  <c r="U1688" i="1"/>
  <c r="T1672" i="1"/>
  <c r="U1672" i="1"/>
  <c r="T1664" i="1"/>
  <c r="U1664" i="1"/>
  <c r="T1652" i="1"/>
  <c r="U1652" i="1"/>
  <c r="T1636" i="1"/>
  <c r="U1636" i="1"/>
  <c r="T1620" i="1"/>
  <c r="U1620" i="1"/>
  <c r="T1604" i="1"/>
  <c r="U1604" i="1"/>
  <c r="T1588" i="1"/>
  <c r="U1588" i="1"/>
  <c r="T1576" i="1"/>
  <c r="U1576" i="1"/>
  <c r="T1560" i="1"/>
  <c r="U1560" i="1"/>
  <c r="T1540" i="1"/>
  <c r="U1540" i="1"/>
  <c r="T1528" i="1"/>
  <c r="U1528" i="1"/>
  <c r="T1520" i="1"/>
  <c r="U1520" i="1"/>
  <c r="T1504" i="1"/>
  <c r="U1504" i="1"/>
  <c r="T1500" i="1"/>
  <c r="U1500" i="1"/>
  <c r="T1492" i="1"/>
  <c r="U1492" i="1"/>
  <c r="T1480" i="1"/>
  <c r="U1480" i="1"/>
  <c r="T1472" i="1"/>
  <c r="U1472" i="1"/>
  <c r="T1452" i="1"/>
  <c r="U1452" i="1"/>
  <c r="T1436" i="1"/>
  <c r="U1436" i="1"/>
  <c r="T1424" i="1"/>
  <c r="U1424" i="1"/>
  <c r="T1408" i="1"/>
  <c r="U1408" i="1"/>
  <c r="T1384" i="1"/>
  <c r="U1384" i="1"/>
  <c r="T1356" i="1"/>
  <c r="U1356" i="1"/>
  <c r="T1216" i="1"/>
  <c r="U1216" i="1"/>
  <c r="T4100" i="1"/>
  <c r="U4100" i="1"/>
  <c r="T4084" i="1"/>
  <c r="U4084" i="1"/>
  <c r="T4068" i="1"/>
  <c r="U4068" i="1"/>
  <c r="T4052" i="1"/>
  <c r="U4052" i="1"/>
  <c r="T4036" i="1"/>
  <c r="U4036" i="1"/>
  <c r="T4024" i="1"/>
  <c r="U4024" i="1"/>
  <c r="T4012" i="1"/>
  <c r="U4012" i="1"/>
  <c r="T3996" i="1"/>
  <c r="U3996" i="1"/>
  <c r="T3988" i="1"/>
  <c r="U3988" i="1"/>
  <c r="T3976" i="1"/>
  <c r="U3976" i="1"/>
  <c r="T3964" i="1"/>
  <c r="U3964" i="1"/>
  <c r="T3956" i="1"/>
  <c r="U3956" i="1"/>
  <c r="T3940" i="1"/>
  <c r="U3940" i="1"/>
  <c r="T3928" i="1"/>
  <c r="U3928" i="1"/>
  <c r="T3912" i="1"/>
  <c r="U3912" i="1"/>
  <c r="T3892" i="1"/>
  <c r="U3892" i="1"/>
  <c r="T3876" i="1"/>
  <c r="U3876" i="1"/>
  <c r="T3860" i="1"/>
  <c r="U3860" i="1"/>
  <c r="T3844" i="1"/>
  <c r="U3844" i="1"/>
  <c r="T3828" i="1"/>
  <c r="U3828" i="1"/>
  <c r="T3816" i="1"/>
  <c r="U3816" i="1"/>
  <c r="T3804" i="1"/>
  <c r="U3804" i="1"/>
  <c r="T3796" i="1"/>
  <c r="U3796" i="1"/>
  <c r="T3780" i="1"/>
  <c r="U3780" i="1"/>
  <c r="T3764" i="1"/>
  <c r="U3764" i="1"/>
  <c r="T3748" i="1"/>
  <c r="U3748" i="1"/>
  <c r="T3732" i="1"/>
  <c r="U3732" i="1"/>
  <c r="T3716" i="1"/>
  <c r="U3716" i="1"/>
  <c r="T3700" i="1"/>
  <c r="U3700" i="1"/>
  <c r="T3680" i="1"/>
  <c r="U3680" i="1"/>
  <c r="T3664" i="1"/>
  <c r="U3664" i="1"/>
  <c r="T3648" i="1"/>
  <c r="U3648" i="1"/>
  <c r="T3632" i="1"/>
  <c r="U3632" i="1"/>
  <c r="T3616" i="1"/>
  <c r="U3616" i="1"/>
  <c r="T3600" i="1"/>
  <c r="U3600" i="1"/>
  <c r="T3584" i="1"/>
  <c r="U3584" i="1"/>
  <c r="T3564" i="1"/>
  <c r="U3564" i="1"/>
  <c r="T3548" i="1"/>
  <c r="U3548" i="1"/>
  <c r="T3536" i="1"/>
  <c r="U3536" i="1"/>
  <c r="T3516" i="1"/>
  <c r="U3516" i="1"/>
  <c r="T3500" i="1"/>
  <c r="U3500" i="1"/>
  <c r="T3484" i="1"/>
  <c r="U3484" i="1"/>
  <c r="T3472" i="1"/>
  <c r="U3472" i="1"/>
  <c r="T3456" i="1"/>
  <c r="U3456" i="1"/>
  <c r="T3440" i="1"/>
  <c r="U3440" i="1"/>
  <c r="T3436" i="1"/>
  <c r="U3436" i="1"/>
  <c r="T3424" i="1"/>
  <c r="U3424" i="1"/>
  <c r="T3412" i="1"/>
  <c r="U3412" i="1"/>
  <c r="T3404" i="1"/>
  <c r="U3404" i="1"/>
  <c r="T3396" i="1"/>
  <c r="U3396" i="1"/>
  <c r="T3380" i="1"/>
  <c r="U3380" i="1"/>
  <c r="T3372" i="1"/>
  <c r="U3372" i="1"/>
  <c r="T3364" i="1"/>
  <c r="U3364" i="1"/>
  <c r="T3352" i="1"/>
  <c r="U3352" i="1"/>
  <c r="T3340" i="1"/>
  <c r="U3340" i="1"/>
  <c r="T3324" i="1"/>
  <c r="U3324" i="1"/>
  <c r="T3308" i="1"/>
  <c r="U3308" i="1"/>
  <c r="T3300" i="1"/>
  <c r="U3300" i="1"/>
  <c r="T3284" i="1"/>
  <c r="U3284" i="1"/>
  <c r="T3280" i="1"/>
  <c r="U3280" i="1"/>
  <c r="T3264" i="1"/>
  <c r="U3264" i="1"/>
  <c r="T3256" i="1"/>
  <c r="U3256" i="1"/>
  <c r="T3240" i="1"/>
  <c r="U3240" i="1"/>
  <c r="T3224" i="1"/>
  <c r="U3224" i="1"/>
  <c r="T3208" i="1"/>
  <c r="U3208" i="1"/>
  <c r="T3200" i="1"/>
  <c r="U3200" i="1"/>
  <c r="T3188" i="1"/>
  <c r="U3188" i="1"/>
  <c r="T3176" i="1"/>
  <c r="U3176" i="1"/>
  <c r="T3160" i="1"/>
  <c r="U3160" i="1"/>
  <c r="T3144" i="1"/>
  <c r="U3144" i="1"/>
  <c r="T3132" i="1"/>
  <c r="U3132" i="1"/>
  <c r="T3120" i="1"/>
  <c r="U3120" i="1"/>
  <c r="T3108" i="1"/>
  <c r="U3108" i="1"/>
  <c r="T3092" i="1"/>
  <c r="U3092" i="1"/>
  <c r="T3076" i="1"/>
  <c r="U3076" i="1"/>
  <c r="T3064" i="1"/>
  <c r="U3064" i="1"/>
  <c r="T3048" i="1"/>
  <c r="U3048" i="1"/>
  <c r="T3032" i="1"/>
  <c r="U3032" i="1"/>
  <c r="T3020" i="1"/>
  <c r="U3020" i="1"/>
  <c r="T3004" i="1"/>
  <c r="U3004" i="1"/>
  <c r="T2996" i="1"/>
  <c r="U2996" i="1"/>
  <c r="T2988" i="1"/>
  <c r="U2988" i="1"/>
  <c r="T2972" i="1"/>
  <c r="U2972" i="1"/>
  <c r="T2964" i="1"/>
  <c r="U2964" i="1"/>
  <c r="T2956" i="1"/>
  <c r="U2956" i="1"/>
  <c r="T2944" i="1"/>
  <c r="U2944" i="1"/>
  <c r="T2928" i="1"/>
  <c r="U2928" i="1"/>
  <c r="T2912" i="1"/>
  <c r="U2912" i="1"/>
  <c r="T2892" i="1"/>
  <c r="U2892" i="1"/>
  <c r="T2876" i="1"/>
  <c r="U2876" i="1"/>
  <c r="T2868" i="1"/>
  <c r="U2868" i="1"/>
  <c r="T2856" i="1"/>
  <c r="U2856" i="1"/>
  <c r="T2836" i="1"/>
  <c r="U2836" i="1"/>
  <c r="T2820" i="1"/>
  <c r="U2820" i="1"/>
  <c r="T2804" i="1"/>
  <c r="U2804" i="1"/>
  <c r="T2784" i="1"/>
  <c r="U2784" i="1"/>
  <c r="T2764" i="1"/>
  <c r="U2764" i="1"/>
  <c r="T2748" i="1"/>
  <c r="U2748" i="1"/>
  <c r="T2732" i="1"/>
  <c r="U2732" i="1"/>
  <c r="T2724" i="1"/>
  <c r="U2724" i="1"/>
  <c r="T2708" i="1"/>
  <c r="U2708" i="1"/>
  <c r="T2692" i="1"/>
  <c r="U2692" i="1"/>
  <c r="T2680" i="1"/>
  <c r="U2680" i="1"/>
  <c r="T2664" i="1"/>
  <c r="U2664" i="1"/>
  <c r="T2648" i="1"/>
  <c r="U2648" i="1"/>
  <c r="T2632" i="1"/>
  <c r="U2632" i="1"/>
  <c r="T2620" i="1"/>
  <c r="U2620" i="1"/>
  <c r="T2608" i="1"/>
  <c r="U2608" i="1"/>
  <c r="T2596" i="1"/>
  <c r="U2596" i="1"/>
  <c r="T2580" i="1"/>
  <c r="U2580" i="1"/>
  <c r="T2572" i="1"/>
  <c r="U2572" i="1"/>
  <c r="T2560" i="1"/>
  <c r="U2560" i="1"/>
  <c r="T2548" i="1"/>
  <c r="U2548" i="1"/>
  <c r="T2540" i="1"/>
  <c r="U2540" i="1"/>
  <c r="T2528" i="1"/>
  <c r="U2528" i="1"/>
  <c r="T2516" i="1"/>
  <c r="U2516" i="1"/>
  <c r="T2500" i="1"/>
  <c r="U2500" i="1"/>
  <c r="T2488" i="1"/>
  <c r="U2488" i="1"/>
  <c r="T2472" i="1"/>
  <c r="U2472" i="1"/>
  <c r="T2460" i="1"/>
  <c r="U2460" i="1"/>
  <c r="T2448" i="1"/>
  <c r="U2448" i="1"/>
  <c r="T2432" i="1"/>
  <c r="U2432" i="1"/>
  <c r="T2412" i="1"/>
  <c r="U2412" i="1"/>
  <c r="T2396" i="1"/>
  <c r="U2396" i="1"/>
  <c r="T2384" i="1"/>
  <c r="U2384" i="1"/>
  <c r="T2368" i="1"/>
  <c r="U2368" i="1"/>
  <c r="T2356" i="1"/>
  <c r="U2356" i="1"/>
  <c r="T2340" i="1"/>
  <c r="U2340" i="1"/>
  <c r="T2324" i="1"/>
  <c r="U2324" i="1"/>
  <c r="T2308" i="1"/>
  <c r="U2308" i="1"/>
  <c r="T2292" i="1"/>
  <c r="U2292" i="1"/>
  <c r="T2276" i="1"/>
  <c r="U2276" i="1"/>
  <c r="T2264" i="1"/>
  <c r="U2264" i="1"/>
  <c r="T2252" i="1"/>
  <c r="U2252" i="1"/>
  <c r="T2236" i="1"/>
  <c r="U2236" i="1"/>
  <c r="T2216" i="1"/>
  <c r="U2216" i="1"/>
  <c r="T2200" i="1"/>
  <c r="U2200" i="1"/>
  <c r="T2180" i="1"/>
  <c r="U2180" i="1"/>
  <c r="T2164" i="1"/>
  <c r="U2164" i="1"/>
  <c r="T2148" i="1"/>
  <c r="U2148" i="1"/>
  <c r="T2132" i="1"/>
  <c r="U2132" i="1"/>
  <c r="T2120" i="1"/>
  <c r="U2120" i="1"/>
  <c r="T2104" i="1"/>
  <c r="U2104" i="1"/>
  <c r="T2088" i="1"/>
  <c r="U2088" i="1"/>
  <c r="T2076" i="1"/>
  <c r="U2076" i="1"/>
  <c r="T2060" i="1"/>
  <c r="U2060" i="1"/>
  <c r="T2044" i="1"/>
  <c r="U2044" i="1"/>
  <c r="T2024" i="1"/>
  <c r="U2024" i="1"/>
  <c r="T2004" i="1"/>
  <c r="U2004" i="1"/>
  <c r="T1984" i="1"/>
  <c r="U1984" i="1"/>
  <c r="T1968" i="1"/>
  <c r="U1968" i="1"/>
  <c r="T1960" i="1"/>
  <c r="U1960" i="1"/>
  <c r="T1948" i="1"/>
  <c r="U1948" i="1"/>
  <c r="T1940" i="1"/>
  <c r="U1940" i="1"/>
  <c r="T1928" i="1"/>
  <c r="U1928" i="1"/>
  <c r="T1920" i="1"/>
  <c r="U1920" i="1"/>
  <c r="T1908" i="1"/>
  <c r="U1908" i="1"/>
  <c r="T1900" i="1"/>
  <c r="U1900" i="1"/>
  <c r="T1884" i="1"/>
  <c r="U1884" i="1"/>
  <c r="T1868" i="1"/>
  <c r="U1868" i="1"/>
  <c r="T1852" i="1"/>
  <c r="U1852" i="1"/>
  <c r="T1840" i="1"/>
  <c r="U1840" i="1"/>
  <c r="T1824" i="1"/>
  <c r="U1824" i="1"/>
  <c r="T1812" i="1"/>
  <c r="U1812" i="1"/>
  <c r="T1796" i="1"/>
  <c r="U1796" i="1"/>
  <c r="T1784" i="1"/>
  <c r="U1784" i="1"/>
  <c r="T1768" i="1"/>
  <c r="U1768" i="1"/>
  <c r="T1748" i="1"/>
  <c r="U1748" i="1"/>
  <c r="T1732" i="1"/>
  <c r="U1732" i="1"/>
  <c r="T1716" i="1"/>
  <c r="U1716" i="1"/>
  <c r="T1708" i="1"/>
  <c r="U1708" i="1"/>
  <c r="T1696" i="1"/>
  <c r="U1696" i="1"/>
  <c r="T1684" i="1"/>
  <c r="U1684" i="1"/>
  <c r="T1668" i="1"/>
  <c r="U1668" i="1"/>
  <c r="T1648" i="1"/>
  <c r="U1648" i="1"/>
  <c r="T1632" i="1"/>
  <c r="U1632" i="1"/>
  <c r="T1616" i="1"/>
  <c r="U1616" i="1"/>
  <c r="T1608" i="1"/>
  <c r="U1608" i="1"/>
  <c r="T1592" i="1"/>
  <c r="U1592" i="1"/>
  <c r="T1572" i="1"/>
  <c r="U1572" i="1"/>
  <c r="T1556" i="1"/>
  <c r="U1556" i="1"/>
  <c r="T1544" i="1"/>
  <c r="U1544" i="1"/>
  <c r="T1524" i="1"/>
  <c r="U1524" i="1"/>
  <c r="T1508" i="1"/>
  <c r="U1508" i="1"/>
  <c r="T1496" i="1"/>
  <c r="U1496" i="1"/>
  <c r="T1476" i="1"/>
  <c r="U1476" i="1"/>
  <c r="T1468" i="1"/>
  <c r="U1468" i="1"/>
  <c r="T1456" i="1"/>
  <c r="U1456" i="1"/>
  <c r="T1440" i="1"/>
  <c r="U1440" i="1"/>
  <c r="T1420" i="1"/>
  <c r="U1420" i="1"/>
  <c r="T1404" i="1"/>
  <c r="U1404" i="1"/>
  <c r="T1388" i="1"/>
  <c r="U1388" i="1"/>
  <c r="T1352" i="1"/>
  <c r="U1352" i="1"/>
  <c r="T1212" i="1"/>
  <c r="U1212" i="1"/>
  <c r="T4108" i="1"/>
  <c r="U4108" i="1"/>
  <c r="T4092" i="1"/>
  <c r="U4092" i="1"/>
  <c r="T4080" i="1"/>
  <c r="U4080" i="1"/>
  <c r="T4064" i="1"/>
  <c r="U4064" i="1"/>
  <c r="T4044" i="1"/>
  <c r="U4044" i="1"/>
  <c r="T4028" i="1"/>
  <c r="U4028" i="1"/>
  <c r="T4008" i="1"/>
  <c r="U4008" i="1"/>
  <c r="T3980" i="1"/>
  <c r="U3980" i="1"/>
  <c r="T3948" i="1"/>
  <c r="U3948" i="1"/>
  <c r="T3932" i="1"/>
  <c r="U3932" i="1"/>
  <c r="T3916" i="1"/>
  <c r="U3916" i="1"/>
  <c r="T3900" i="1"/>
  <c r="U3900" i="1"/>
  <c r="T3888" i="1"/>
  <c r="U3888" i="1"/>
  <c r="T3872" i="1"/>
  <c r="U3872" i="1"/>
  <c r="T3852" i="1"/>
  <c r="U3852" i="1"/>
  <c r="T3840" i="1"/>
  <c r="U3840" i="1"/>
  <c r="T3824" i="1"/>
  <c r="U3824" i="1"/>
  <c r="T3788" i="1"/>
  <c r="U3788" i="1"/>
  <c r="T3768" i="1"/>
  <c r="U3768" i="1"/>
  <c r="T3752" i="1"/>
  <c r="U3752" i="1"/>
  <c r="T3736" i="1"/>
  <c r="U3736" i="1"/>
  <c r="T3720" i="1"/>
  <c r="U3720" i="1"/>
  <c r="T3704" i="1"/>
  <c r="U3704" i="1"/>
  <c r="T3688" i="1"/>
  <c r="U3688" i="1"/>
  <c r="T3672" i="1"/>
  <c r="U3672" i="1"/>
  <c r="T3656" i="1"/>
  <c r="U3656" i="1"/>
  <c r="T3644" i="1"/>
  <c r="U3644" i="1"/>
  <c r="T3620" i="1"/>
  <c r="U3620" i="1"/>
  <c r="T3604" i="1"/>
  <c r="U3604" i="1"/>
  <c r="T3588" i="1"/>
  <c r="U3588" i="1"/>
  <c r="T3572" i="1"/>
  <c r="U3572" i="1"/>
  <c r="T3556" i="1"/>
  <c r="U3556" i="1"/>
  <c r="T3540" i="1"/>
  <c r="U3540" i="1"/>
  <c r="T3524" i="1"/>
  <c r="U3524" i="1"/>
  <c r="T3512" i="1"/>
  <c r="U3512" i="1"/>
  <c r="T3496" i="1"/>
  <c r="U3496" i="1"/>
  <c r="T3480" i="1"/>
  <c r="U3480" i="1"/>
  <c r="T3460" i="1"/>
  <c r="U3460" i="1"/>
  <c r="T3448" i="1"/>
  <c r="U3448" i="1"/>
  <c r="T3420" i="1"/>
  <c r="U3420" i="1"/>
  <c r="T3388" i="1"/>
  <c r="U3388" i="1"/>
  <c r="T3360" i="1"/>
  <c r="U3360" i="1"/>
  <c r="T3344" i="1"/>
  <c r="U3344" i="1"/>
  <c r="T3328" i="1"/>
  <c r="U3328" i="1"/>
  <c r="T3316" i="1"/>
  <c r="U3316" i="1"/>
  <c r="T3296" i="1"/>
  <c r="U3296" i="1"/>
  <c r="T3268" i="1"/>
  <c r="U3268" i="1"/>
  <c r="T3248" i="1"/>
  <c r="U3248" i="1"/>
  <c r="T3228" i="1"/>
  <c r="U3228" i="1"/>
  <c r="T3204" i="1"/>
  <c r="U3204" i="1"/>
  <c r="T3192" i="1"/>
  <c r="U3192" i="1"/>
  <c r="T3164" i="1"/>
  <c r="U3164" i="1"/>
  <c r="T3148" i="1"/>
  <c r="U3148" i="1"/>
  <c r="T3136" i="1"/>
  <c r="U3136" i="1"/>
  <c r="T3116" i="1"/>
  <c r="U3116" i="1"/>
  <c r="T3100" i="1"/>
  <c r="U3100" i="1"/>
  <c r="T3088" i="1"/>
  <c r="U3088" i="1"/>
  <c r="T3068" i="1"/>
  <c r="U3068" i="1"/>
  <c r="T3052" i="1"/>
  <c r="U3052" i="1"/>
  <c r="T3040" i="1"/>
  <c r="U3040" i="1"/>
  <c r="T3024" i="1"/>
  <c r="U3024" i="1"/>
  <c r="T3008" i="1"/>
  <c r="U3008" i="1"/>
  <c r="T2984" i="1"/>
  <c r="U2984" i="1"/>
  <c r="T2948" i="1"/>
  <c r="U2948" i="1"/>
  <c r="T2936" i="1"/>
  <c r="U2936" i="1"/>
  <c r="T2920" i="1"/>
  <c r="U2920" i="1"/>
  <c r="T2904" i="1"/>
  <c r="U2904" i="1"/>
  <c r="T2896" i="1"/>
  <c r="U2896" i="1"/>
  <c r="T2880" i="1"/>
  <c r="U2880" i="1"/>
  <c r="T2860" i="1"/>
  <c r="U2860" i="1"/>
  <c r="T2844" i="1"/>
  <c r="U2844" i="1"/>
  <c r="T2828" i="1"/>
  <c r="U2828" i="1"/>
  <c r="T2812" i="1"/>
  <c r="U2812" i="1"/>
  <c r="T2792" i="1"/>
  <c r="U2792" i="1"/>
  <c r="T2776" i="1"/>
  <c r="U2776" i="1"/>
  <c r="T2768" i="1"/>
  <c r="U2768" i="1"/>
  <c r="T2756" i="1"/>
  <c r="U2756" i="1"/>
  <c r="T2740" i="1"/>
  <c r="U2740" i="1"/>
  <c r="T2720" i="1"/>
  <c r="U2720" i="1"/>
  <c r="T2700" i="1"/>
  <c r="U2700" i="1"/>
  <c r="T2684" i="1"/>
  <c r="U2684" i="1"/>
  <c r="T2668" i="1"/>
  <c r="U2668" i="1"/>
  <c r="T2652" i="1"/>
  <c r="U2652" i="1"/>
  <c r="T2640" i="1"/>
  <c r="U2640" i="1"/>
  <c r="T2624" i="1"/>
  <c r="U2624" i="1"/>
  <c r="T2604" i="1"/>
  <c r="U2604" i="1"/>
  <c r="T2584" i="1"/>
  <c r="U2584" i="1"/>
  <c r="T2564" i="1"/>
  <c r="U2564" i="1"/>
  <c r="T2532" i="1"/>
  <c r="U2532" i="1"/>
  <c r="T2512" i="1"/>
  <c r="U2512" i="1"/>
  <c r="T2496" i="1"/>
  <c r="U2496" i="1"/>
  <c r="T2476" i="1"/>
  <c r="U2476" i="1"/>
  <c r="T2452" i="1"/>
  <c r="U2452" i="1"/>
  <c r="T2436" i="1"/>
  <c r="U2436" i="1"/>
  <c r="T2420" i="1"/>
  <c r="U2420" i="1"/>
  <c r="T2400" i="1"/>
  <c r="U2400" i="1"/>
  <c r="T2380" i="1"/>
  <c r="U2380" i="1"/>
  <c r="T2364" i="1"/>
  <c r="U2364" i="1"/>
  <c r="T2348" i="1"/>
  <c r="U2348" i="1"/>
  <c r="T2328" i="1"/>
  <c r="U2328" i="1"/>
  <c r="T2312" i="1"/>
  <c r="U2312" i="1"/>
  <c r="T2296" i="1"/>
  <c r="U2296" i="1"/>
  <c r="T2284" i="1"/>
  <c r="U2284" i="1"/>
  <c r="T2268" i="1"/>
  <c r="U2268" i="1"/>
  <c r="T2248" i="1"/>
  <c r="U2248" i="1"/>
  <c r="T2232" i="1"/>
  <c r="U2232" i="1"/>
  <c r="T2224" i="1"/>
  <c r="U2224" i="1"/>
  <c r="T2208" i="1"/>
  <c r="U2208" i="1"/>
  <c r="T2192" i="1"/>
  <c r="U2192" i="1"/>
  <c r="T2172" i="1"/>
  <c r="U2172" i="1"/>
  <c r="T2152" i="1"/>
  <c r="U2152" i="1"/>
  <c r="T2144" i="1"/>
  <c r="U2144" i="1"/>
  <c r="T2128" i="1"/>
  <c r="U2128" i="1"/>
  <c r="T2112" i="1"/>
  <c r="U2112" i="1"/>
  <c r="T2096" i="1"/>
  <c r="U2096" i="1"/>
  <c r="T2080" i="1"/>
  <c r="U2080" i="1"/>
  <c r="T2068" i="1"/>
  <c r="U2068" i="1"/>
  <c r="T2052" i="1"/>
  <c r="U2052" i="1"/>
  <c r="T2040" i="1"/>
  <c r="U2040" i="1"/>
  <c r="T2032" i="1"/>
  <c r="U2032" i="1"/>
  <c r="T2020" i="1"/>
  <c r="U2020" i="1"/>
  <c r="T2008" i="1"/>
  <c r="U2008" i="1"/>
  <c r="T1992" i="1"/>
  <c r="U1992" i="1"/>
  <c r="T1972" i="1"/>
  <c r="U1972" i="1"/>
  <c r="T1952" i="1"/>
  <c r="U1952" i="1"/>
  <c r="T1932" i="1"/>
  <c r="U1932" i="1"/>
  <c r="T1916" i="1"/>
  <c r="U1916" i="1"/>
  <c r="T1904" i="1"/>
  <c r="U1904" i="1"/>
  <c r="T1892" i="1"/>
  <c r="U1892" i="1"/>
  <c r="T1876" i="1"/>
  <c r="U1876" i="1"/>
  <c r="T1860" i="1"/>
  <c r="U1860" i="1"/>
  <c r="T1844" i="1"/>
  <c r="U1844" i="1"/>
  <c r="T1828" i="1"/>
  <c r="U1828" i="1"/>
  <c r="T1808" i="1"/>
  <c r="U1808" i="1"/>
  <c r="T1780" i="1"/>
  <c r="U1780" i="1"/>
  <c r="T1764" i="1"/>
  <c r="U1764" i="1"/>
  <c r="T1756" i="1"/>
  <c r="U1756" i="1"/>
  <c r="T1740" i="1"/>
  <c r="U1740" i="1"/>
  <c r="T1724" i="1"/>
  <c r="U1724" i="1"/>
  <c r="T1700" i="1"/>
  <c r="U1700" i="1"/>
  <c r="T1676" i="1"/>
  <c r="U1676" i="1"/>
  <c r="T1656" i="1"/>
  <c r="U1656" i="1"/>
  <c r="T1640" i="1"/>
  <c r="U1640" i="1"/>
  <c r="T1624" i="1"/>
  <c r="U1624" i="1"/>
  <c r="T1600" i="1"/>
  <c r="U1600" i="1"/>
  <c r="T1580" i="1"/>
  <c r="U1580" i="1"/>
  <c r="T1568" i="1"/>
  <c r="U1568" i="1"/>
  <c r="T1552" i="1"/>
  <c r="U1552" i="1"/>
  <c r="T1536" i="1"/>
  <c r="U1536" i="1"/>
  <c r="T1516" i="1"/>
  <c r="U1516" i="1"/>
  <c r="T1488" i="1"/>
  <c r="U1488" i="1"/>
  <c r="T1464" i="1"/>
  <c r="U1464" i="1"/>
  <c r="T1448" i="1"/>
  <c r="U1448" i="1"/>
  <c r="T1432" i="1"/>
  <c r="U1432" i="1"/>
  <c r="T1416" i="1"/>
  <c r="U1416" i="1"/>
  <c r="T1396" i="1"/>
  <c r="U1396" i="1"/>
  <c r="T1380" i="1"/>
  <c r="U1380" i="1"/>
  <c r="T1372" i="1"/>
  <c r="U1372" i="1"/>
  <c r="T1364" i="1"/>
  <c r="U1364" i="1"/>
  <c r="T1360" i="1"/>
  <c r="U1360" i="1"/>
  <c r="T1348" i="1"/>
  <c r="U1348" i="1"/>
  <c r="T1344" i="1"/>
  <c r="U1344" i="1"/>
  <c r="T1340" i="1"/>
  <c r="U1340" i="1"/>
  <c r="T1336" i="1"/>
  <c r="U1336" i="1"/>
  <c r="T1332" i="1"/>
  <c r="U1332" i="1"/>
  <c r="T1328" i="1"/>
  <c r="U1328" i="1"/>
  <c r="T1324" i="1"/>
  <c r="U1324" i="1"/>
  <c r="T1320" i="1"/>
  <c r="U1320" i="1"/>
  <c r="T1316" i="1"/>
  <c r="U1316" i="1"/>
  <c r="T1204" i="1"/>
  <c r="U1204" i="1"/>
  <c r="T1308" i="1"/>
  <c r="U1308" i="1"/>
  <c r="T1304" i="1"/>
  <c r="U1304" i="1"/>
  <c r="T1300" i="1"/>
  <c r="U1300" i="1"/>
  <c r="T1296" i="1"/>
  <c r="U1296" i="1"/>
  <c r="T1292" i="1"/>
  <c r="U1292" i="1"/>
  <c r="T1288" i="1"/>
  <c r="U1288" i="1"/>
  <c r="T1284" i="1"/>
  <c r="U1284" i="1"/>
  <c r="T1280" i="1"/>
  <c r="U1280" i="1"/>
  <c r="T1276" i="1"/>
  <c r="U1276" i="1"/>
  <c r="T1272" i="1"/>
  <c r="U1272" i="1"/>
  <c r="T1268" i="1"/>
  <c r="U1268" i="1"/>
  <c r="T1264" i="1"/>
  <c r="U1264" i="1"/>
  <c r="T1260" i="1"/>
  <c r="U1260" i="1"/>
  <c r="T1256" i="1"/>
  <c r="U1256" i="1"/>
  <c r="T1252" i="1"/>
  <c r="U1252" i="1"/>
  <c r="T1248" i="1"/>
  <c r="U1248" i="1"/>
  <c r="T1244" i="1"/>
  <c r="U1244" i="1"/>
  <c r="T1240" i="1"/>
  <c r="U1240" i="1"/>
  <c r="T1236" i="1"/>
  <c r="U1236" i="1"/>
  <c r="T1232" i="1"/>
  <c r="U1232" i="1"/>
  <c r="T1228" i="1"/>
  <c r="U1228" i="1"/>
  <c r="T1224" i="1"/>
  <c r="U1224" i="1"/>
  <c r="T1220" i="1"/>
  <c r="U1220" i="1"/>
  <c r="T1208" i="1"/>
  <c r="U1208" i="1"/>
  <c r="T1200" i="1"/>
  <c r="U1200" i="1"/>
  <c r="T1196" i="1"/>
  <c r="U1196" i="1"/>
  <c r="T1192" i="1"/>
  <c r="U1192" i="1"/>
  <c r="T1188" i="1"/>
  <c r="U1188" i="1"/>
  <c r="T1184" i="1"/>
  <c r="U1184" i="1"/>
  <c r="T1180" i="1"/>
  <c r="U1180" i="1"/>
  <c r="T1176" i="1"/>
  <c r="U1176" i="1"/>
  <c r="T1172" i="1"/>
  <c r="U1172" i="1"/>
  <c r="T1168" i="1"/>
  <c r="U1168" i="1"/>
  <c r="T1164" i="1"/>
  <c r="U1164" i="1"/>
  <c r="T1160" i="1"/>
  <c r="U1160" i="1"/>
  <c r="T1156" i="1"/>
  <c r="U1156" i="1"/>
  <c r="T1152" i="1"/>
  <c r="U1152" i="1"/>
  <c r="T1148" i="1"/>
  <c r="U1148" i="1"/>
  <c r="T1144" i="1"/>
  <c r="U1144" i="1"/>
  <c r="T1140" i="1"/>
  <c r="U1140" i="1"/>
  <c r="T1136" i="1"/>
  <c r="U1136" i="1"/>
  <c r="T1132" i="1"/>
  <c r="U1132" i="1"/>
  <c r="T1128" i="1"/>
  <c r="U1128" i="1"/>
  <c r="T1124" i="1"/>
  <c r="U1124" i="1"/>
  <c r="T1120" i="1"/>
  <c r="U1120" i="1"/>
  <c r="T1116" i="1"/>
  <c r="U1116" i="1"/>
  <c r="T1112" i="1"/>
  <c r="U1112" i="1"/>
  <c r="T1108" i="1"/>
  <c r="U1108" i="1"/>
  <c r="T1104" i="1"/>
  <c r="U1104" i="1"/>
  <c r="T1100" i="1"/>
  <c r="U1100" i="1"/>
  <c r="T1096" i="1"/>
  <c r="U1096" i="1"/>
  <c r="T1092" i="1"/>
  <c r="U1092" i="1"/>
  <c r="T1088" i="1"/>
  <c r="U1088" i="1"/>
  <c r="T1084" i="1"/>
  <c r="U1084" i="1"/>
  <c r="T1080" i="1"/>
  <c r="U1080" i="1"/>
  <c r="T1076" i="1"/>
  <c r="U1076" i="1"/>
  <c r="T1072" i="1"/>
  <c r="U1072" i="1"/>
  <c r="T1068" i="1"/>
  <c r="U1068" i="1"/>
  <c r="T1064" i="1"/>
  <c r="U1064" i="1"/>
  <c r="T1060" i="1"/>
  <c r="U1060" i="1"/>
  <c r="T1056" i="1"/>
  <c r="U1056" i="1"/>
  <c r="T1052" i="1"/>
  <c r="U1052" i="1"/>
  <c r="T1048" i="1"/>
  <c r="U1048" i="1"/>
  <c r="T1044" i="1"/>
  <c r="U1044" i="1"/>
  <c r="T1040" i="1"/>
  <c r="U1040" i="1"/>
  <c r="T1036" i="1"/>
  <c r="U1036" i="1"/>
  <c r="T1032" i="1"/>
  <c r="U1032" i="1"/>
  <c r="T1028" i="1"/>
  <c r="U1028" i="1"/>
  <c r="T1024" i="1"/>
  <c r="U1024" i="1"/>
  <c r="T1020" i="1"/>
  <c r="U1020" i="1"/>
  <c r="T1016" i="1"/>
  <c r="U1016" i="1"/>
  <c r="T1012" i="1"/>
  <c r="U1012" i="1"/>
  <c r="T1008" i="1"/>
  <c r="U1008" i="1"/>
  <c r="T1004" i="1"/>
  <c r="U1004" i="1"/>
  <c r="T1000" i="1"/>
  <c r="U1000" i="1"/>
  <c r="T996" i="1"/>
  <c r="U996" i="1"/>
  <c r="T992" i="1"/>
  <c r="U992" i="1"/>
  <c r="T988" i="1"/>
  <c r="U988" i="1"/>
  <c r="T984" i="1"/>
  <c r="U984" i="1"/>
  <c r="T980" i="1"/>
  <c r="U980" i="1"/>
  <c r="T976" i="1"/>
  <c r="U976" i="1"/>
  <c r="T972" i="1"/>
  <c r="U972" i="1"/>
  <c r="T968" i="1"/>
  <c r="U968" i="1"/>
  <c r="T964" i="1"/>
  <c r="U964" i="1"/>
  <c r="T960" i="1"/>
  <c r="U960" i="1"/>
  <c r="T956" i="1"/>
  <c r="U956" i="1"/>
  <c r="T952" i="1"/>
  <c r="U952" i="1"/>
  <c r="T948" i="1"/>
  <c r="U948" i="1"/>
  <c r="T944" i="1"/>
  <c r="U944" i="1"/>
  <c r="T940" i="1"/>
  <c r="U940" i="1"/>
  <c r="U936" i="1"/>
  <c r="T936" i="1"/>
  <c r="T932" i="1"/>
  <c r="U932" i="1"/>
  <c r="T928" i="1"/>
  <c r="U928" i="1"/>
  <c r="T924" i="1"/>
  <c r="U924" i="1"/>
  <c r="T920" i="1"/>
  <c r="U920" i="1"/>
  <c r="T916" i="1"/>
  <c r="U916" i="1"/>
  <c r="T912" i="1"/>
  <c r="U912" i="1"/>
  <c r="T908" i="1"/>
  <c r="U908" i="1"/>
  <c r="T904" i="1"/>
  <c r="U904" i="1"/>
  <c r="T900" i="1"/>
  <c r="U900" i="1"/>
  <c r="T896" i="1"/>
  <c r="U896" i="1"/>
  <c r="T892" i="1"/>
  <c r="U892" i="1"/>
  <c r="T888" i="1"/>
  <c r="U888" i="1"/>
  <c r="T884" i="1"/>
  <c r="U884" i="1"/>
  <c r="T880" i="1"/>
  <c r="U880" i="1"/>
  <c r="T876" i="1"/>
  <c r="U876" i="1"/>
  <c r="U872" i="1"/>
  <c r="T872" i="1"/>
  <c r="T868" i="1"/>
  <c r="U868" i="1"/>
  <c r="T864" i="1"/>
  <c r="U864" i="1"/>
  <c r="T860" i="1"/>
  <c r="U860" i="1"/>
  <c r="T856" i="1"/>
  <c r="U856" i="1"/>
  <c r="T852" i="1"/>
  <c r="U852" i="1"/>
  <c r="T848" i="1"/>
  <c r="U848" i="1"/>
  <c r="T844" i="1"/>
  <c r="U844" i="1"/>
  <c r="T840" i="1"/>
  <c r="U840" i="1"/>
  <c r="T836" i="1"/>
  <c r="U836" i="1"/>
  <c r="T832" i="1"/>
  <c r="U832" i="1"/>
  <c r="T828" i="1"/>
  <c r="U828" i="1"/>
  <c r="T824" i="1"/>
  <c r="U824" i="1"/>
  <c r="T820" i="1"/>
  <c r="U820" i="1"/>
  <c r="T816" i="1"/>
  <c r="U816" i="1"/>
  <c r="T812" i="1"/>
  <c r="U812" i="1"/>
  <c r="U808" i="1"/>
  <c r="T808" i="1"/>
  <c r="T804" i="1"/>
  <c r="U804" i="1"/>
  <c r="T800" i="1"/>
  <c r="U800" i="1"/>
  <c r="T796" i="1"/>
  <c r="U796" i="1"/>
  <c r="T792" i="1"/>
  <c r="U792" i="1"/>
  <c r="T788" i="1"/>
  <c r="U788" i="1"/>
  <c r="T784" i="1"/>
  <c r="U784" i="1"/>
  <c r="T780" i="1"/>
  <c r="U780" i="1"/>
  <c r="T776" i="1"/>
  <c r="U776" i="1"/>
  <c r="T772" i="1"/>
  <c r="U772" i="1"/>
  <c r="T768" i="1"/>
  <c r="U768" i="1"/>
  <c r="T764" i="1"/>
  <c r="U764" i="1"/>
  <c r="T760" i="1"/>
  <c r="U760" i="1"/>
  <c r="T756" i="1"/>
  <c r="U756" i="1"/>
  <c r="T752" i="1"/>
  <c r="U752" i="1"/>
  <c r="T748" i="1"/>
  <c r="U748" i="1"/>
  <c r="U744" i="1"/>
  <c r="T744" i="1"/>
  <c r="T740" i="1"/>
  <c r="U740" i="1"/>
  <c r="T736" i="1"/>
  <c r="U736" i="1"/>
  <c r="T732" i="1"/>
  <c r="U732" i="1"/>
  <c r="T728" i="1"/>
  <c r="U728" i="1"/>
  <c r="T724" i="1"/>
  <c r="U724" i="1"/>
  <c r="T720" i="1"/>
  <c r="U720" i="1"/>
  <c r="T716" i="1"/>
  <c r="U716" i="1"/>
  <c r="T712" i="1"/>
  <c r="U712" i="1"/>
  <c r="T708" i="1"/>
  <c r="U708" i="1"/>
  <c r="T704" i="1"/>
  <c r="U704" i="1"/>
  <c r="T700" i="1"/>
  <c r="U700" i="1"/>
  <c r="T696" i="1"/>
  <c r="U696" i="1"/>
  <c r="T692" i="1"/>
  <c r="U692" i="1"/>
  <c r="T688" i="1"/>
  <c r="U688" i="1"/>
  <c r="T684" i="1"/>
  <c r="U684" i="1"/>
  <c r="U680" i="1"/>
  <c r="T680" i="1"/>
  <c r="T676" i="1"/>
  <c r="U676" i="1"/>
  <c r="T672" i="1"/>
  <c r="U672" i="1"/>
  <c r="T668" i="1"/>
  <c r="U668" i="1"/>
  <c r="T664" i="1"/>
  <c r="U664" i="1"/>
  <c r="T660" i="1"/>
  <c r="U660" i="1"/>
  <c r="T656" i="1"/>
  <c r="U656" i="1"/>
  <c r="T652" i="1"/>
  <c r="U652" i="1"/>
  <c r="T648" i="1"/>
  <c r="U648" i="1"/>
  <c r="T644" i="1"/>
  <c r="U644" i="1"/>
  <c r="T640" i="1"/>
  <c r="U640" i="1"/>
  <c r="T636" i="1"/>
  <c r="U636" i="1"/>
  <c r="T632" i="1"/>
  <c r="U632" i="1"/>
  <c r="T628" i="1"/>
  <c r="U628" i="1"/>
  <c r="T624" i="1"/>
  <c r="U624" i="1"/>
  <c r="T620" i="1"/>
  <c r="U620" i="1"/>
  <c r="U616" i="1"/>
  <c r="T616" i="1"/>
  <c r="T612" i="1"/>
  <c r="U612" i="1"/>
  <c r="T608" i="1"/>
  <c r="U608" i="1"/>
  <c r="T604" i="1"/>
  <c r="U604" i="1"/>
  <c r="T600" i="1"/>
  <c r="U600" i="1"/>
  <c r="T596" i="1"/>
  <c r="U596" i="1"/>
  <c r="T592" i="1"/>
  <c r="U592" i="1"/>
  <c r="T588" i="1"/>
  <c r="U588" i="1"/>
  <c r="T584" i="1"/>
  <c r="U584" i="1"/>
  <c r="T580" i="1"/>
  <c r="U580" i="1"/>
  <c r="T576" i="1"/>
  <c r="U576" i="1"/>
  <c r="T572" i="1"/>
  <c r="U572" i="1"/>
  <c r="T568" i="1"/>
  <c r="U568" i="1"/>
  <c r="T564" i="1"/>
  <c r="U564" i="1"/>
  <c r="T560" i="1"/>
  <c r="U560" i="1"/>
  <c r="T556" i="1"/>
  <c r="U556" i="1"/>
  <c r="U552" i="1"/>
  <c r="T552" i="1"/>
  <c r="T548" i="1"/>
  <c r="U548" i="1"/>
  <c r="T544" i="1"/>
  <c r="U544" i="1"/>
  <c r="T540" i="1"/>
  <c r="U540" i="1"/>
  <c r="T536" i="1"/>
  <c r="U536" i="1"/>
  <c r="T532" i="1"/>
  <c r="U532" i="1"/>
  <c r="T528" i="1"/>
  <c r="U528" i="1"/>
  <c r="T524" i="1"/>
  <c r="U524" i="1"/>
  <c r="T520" i="1"/>
  <c r="U520" i="1"/>
  <c r="T516" i="1"/>
  <c r="U516" i="1"/>
  <c r="T512" i="1"/>
  <c r="U512" i="1"/>
  <c r="T508" i="1"/>
  <c r="U508" i="1"/>
  <c r="T504" i="1"/>
  <c r="U504" i="1"/>
  <c r="T500" i="1"/>
  <c r="U500" i="1"/>
  <c r="T496" i="1"/>
  <c r="U496" i="1"/>
  <c r="T492" i="1"/>
  <c r="U492" i="1"/>
  <c r="U488" i="1"/>
  <c r="T488" i="1"/>
  <c r="T484" i="1"/>
  <c r="U484" i="1"/>
  <c r="T480" i="1"/>
  <c r="U480" i="1"/>
  <c r="T476" i="1"/>
  <c r="U476" i="1"/>
  <c r="T472" i="1"/>
  <c r="U472" i="1"/>
  <c r="T468" i="1"/>
  <c r="U468" i="1"/>
  <c r="T464" i="1"/>
  <c r="U464" i="1"/>
  <c r="T460" i="1"/>
  <c r="U460" i="1"/>
  <c r="T456" i="1"/>
  <c r="U456" i="1"/>
  <c r="T452" i="1"/>
  <c r="U452" i="1"/>
  <c r="T448" i="1"/>
  <c r="U448" i="1"/>
  <c r="T444" i="1"/>
  <c r="U444" i="1"/>
  <c r="T440" i="1"/>
  <c r="U440" i="1"/>
  <c r="T436" i="1"/>
  <c r="U436" i="1"/>
  <c r="T432" i="1"/>
  <c r="U432" i="1"/>
  <c r="T428" i="1"/>
  <c r="U428" i="1"/>
  <c r="T424" i="1"/>
  <c r="U424" i="1"/>
  <c r="T420" i="1"/>
  <c r="U420" i="1"/>
  <c r="T416" i="1"/>
  <c r="U416" i="1"/>
  <c r="T412" i="1"/>
  <c r="U412" i="1"/>
  <c r="T408" i="1"/>
  <c r="U408" i="1"/>
  <c r="T404" i="1"/>
  <c r="U404" i="1"/>
  <c r="T400" i="1"/>
  <c r="U400" i="1"/>
  <c r="T396" i="1"/>
  <c r="U396" i="1"/>
  <c r="T392" i="1"/>
  <c r="U392" i="1"/>
  <c r="T388" i="1"/>
  <c r="U388" i="1"/>
  <c r="T384" i="1"/>
  <c r="U384" i="1"/>
  <c r="T380" i="1"/>
  <c r="U380" i="1"/>
  <c r="T376" i="1"/>
  <c r="U376" i="1"/>
  <c r="T372" i="1"/>
  <c r="U372" i="1"/>
  <c r="T368" i="1"/>
  <c r="U368" i="1"/>
  <c r="T364" i="1"/>
  <c r="U364" i="1"/>
  <c r="T360" i="1"/>
  <c r="U360" i="1"/>
  <c r="T356" i="1"/>
  <c r="U356" i="1"/>
  <c r="T352" i="1"/>
  <c r="U352" i="1"/>
  <c r="T348" i="1"/>
  <c r="U348" i="1"/>
  <c r="T344" i="1"/>
  <c r="U344" i="1"/>
  <c r="T340" i="1"/>
  <c r="U340" i="1"/>
  <c r="T336" i="1"/>
  <c r="U336" i="1"/>
  <c r="T332" i="1"/>
  <c r="U332" i="1"/>
  <c r="T328" i="1"/>
  <c r="U328" i="1"/>
  <c r="T324" i="1"/>
  <c r="U324" i="1"/>
  <c r="T320" i="1"/>
  <c r="U320" i="1"/>
  <c r="T316" i="1"/>
  <c r="U316" i="1"/>
  <c r="T312" i="1"/>
  <c r="U312" i="1"/>
  <c r="T308" i="1"/>
  <c r="U308" i="1"/>
  <c r="T304" i="1"/>
  <c r="U304" i="1"/>
  <c r="T300" i="1"/>
  <c r="U300" i="1"/>
  <c r="T296" i="1"/>
  <c r="U296" i="1"/>
  <c r="T292" i="1"/>
  <c r="U292" i="1"/>
  <c r="T288" i="1"/>
  <c r="U288" i="1"/>
  <c r="T284" i="1"/>
  <c r="U284" i="1"/>
  <c r="T272" i="1"/>
  <c r="U272" i="1"/>
  <c r="T248" i="1"/>
  <c r="U248" i="1"/>
  <c r="U224" i="1"/>
  <c r="T224" i="1"/>
  <c r="T208" i="1"/>
  <c r="U208" i="1"/>
  <c r="T180" i="1"/>
  <c r="U180" i="1"/>
  <c r="T152" i="1"/>
  <c r="U152" i="1"/>
  <c r="T128" i="1"/>
  <c r="U128" i="1"/>
  <c r="T104" i="1"/>
  <c r="U104" i="1"/>
  <c r="T80" i="1"/>
  <c r="U80" i="1"/>
  <c r="T64" i="1"/>
  <c r="U64" i="1"/>
  <c r="T44" i="1"/>
  <c r="U44" i="1"/>
  <c r="T28" i="1"/>
  <c r="U28" i="1"/>
  <c r="T4" i="1"/>
  <c r="U4" i="1"/>
  <c r="T268" i="1"/>
  <c r="U268" i="1"/>
  <c r="T256" i="1"/>
  <c r="U256" i="1"/>
  <c r="T240" i="1"/>
  <c r="U240" i="1"/>
  <c r="T228" i="1"/>
  <c r="U228" i="1"/>
  <c r="T212" i="1"/>
  <c r="U212" i="1"/>
  <c r="T196" i="1"/>
  <c r="U196" i="1"/>
  <c r="T188" i="1"/>
  <c r="U188" i="1"/>
  <c r="T172" i="1"/>
  <c r="U172" i="1"/>
  <c r="T164" i="1"/>
  <c r="U164" i="1"/>
  <c r="T148" i="1"/>
  <c r="U148" i="1"/>
  <c r="T136" i="1"/>
  <c r="U136" i="1"/>
  <c r="T120" i="1"/>
  <c r="U120" i="1"/>
  <c r="T108" i="1"/>
  <c r="U108" i="1"/>
  <c r="T92" i="1"/>
  <c r="U92" i="1"/>
  <c r="T76" i="1"/>
  <c r="U76" i="1"/>
  <c r="T60" i="1"/>
  <c r="U60" i="1"/>
  <c r="T48" i="1"/>
  <c r="U48" i="1"/>
  <c r="T32" i="1"/>
  <c r="U32" i="1"/>
  <c r="T12" i="1"/>
  <c r="U12" i="1"/>
  <c r="T2315" i="1"/>
  <c r="U2315" i="1"/>
  <c r="T2299" i="1"/>
  <c r="U2299" i="1"/>
  <c r="T2247" i="1"/>
  <c r="U2247" i="1"/>
  <c r="T2239" i="1"/>
  <c r="U2239" i="1"/>
  <c r="U2227" i="1"/>
  <c r="T2227" i="1"/>
  <c r="T2215" i="1"/>
  <c r="U2215" i="1"/>
  <c r="T2207" i="1"/>
  <c r="U2207" i="1"/>
  <c r="T2199" i="1"/>
  <c r="U2199" i="1"/>
  <c r="T2179" i="1"/>
  <c r="U2179" i="1"/>
  <c r="U2163" i="1"/>
  <c r="T2163" i="1"/>
  <c r="T2127" i="1"/>
  <c r="U2127" i="1"/>
  <c r="T2115" i="1"/>
  <c r="U2115" i="1"/>
  <c r="T2107" i="1"/>
  <c r="U2107" i="1"/>
  <c r="T2095" i="1"/>
  <c r="U2095" i="1"/>
  <c r="T2087" i="1"/>
  <c r="U2087" i="1"/>
  <c r="T2075" i="1"/>
  <c r="U2075" i="1"/>
  <c r="T2063" i="1"/>
  <c r="U2063" i="1"/>
  <c r="T2055" i="1"/>
  <c r="U2055" i="1"/>
  <c r="T2039" i="1"/>
  <c r="U2039" i="1"/>
  <c r="T2023" i="1"/>
  <c r="U2023" i="1"/>
  <c r="T2015" i="1"/>
  <c r="U2015" i="1"/>
  <c r="T2007" i="1"/>
  <c r="U2007" i="1"/>
  <c r="T1995" i="1"/>
  <c r="U1995" i="1"/>
  <c r="T1983" i="1"/>
  <c r="U1983" i="1"/>
  <c r="T1967" i="1"/>
  <c r="U1967" i="1"/>
  <c r="T1955" i="1"/>
  <c r="U1955" i="1"/>
  <c r="T1947" i="1"/>
  <c r="U1947" i="1"/>
  <c r="T1935" i="1"/>
  <c r="U1935" i="1"/>
  <c r="T1923" i="1"/>
  <c r="U1923" i="1"/>
  <c r="T1911" i="1"/>
  <c r="U1911" i="1"/>
  <c r="T1903" i="1"/>
  <c r="U1903" i="1"/>
  <c r="T1895" i="1"/>
  <c r="U1895" i="1"/>
  <c r="T1887" i="1"/>
  <c r="U1887" i="1"/>
  <c r="T1883" i="1"/>
  <c r="U1883" i="1"/>
  <c r="T1871" i="1"/>
  <c r="U1871" i="1"/>
  <c r="T1859" i="1"/>
  <c r="U1859" i="1"/>
  <c r="T1847" i="1"/>
  <c r="U1847" i="1"/>
  <c r="T1831" i="1"/>
  <c r="U1831" i="1"/>
  <c r="T1823" i="1"/>
  <c r="U1823" i="1"/>
  <c r="T1815" i="1"/>
  <c r="U1815" i="1"/>
  <c r="T1807" i="1"/>
  <c r="U1807" i="1"/>
  <c r="T1795" i="1"/>
  <c r="U1795" i="1"/>
  <c r="T1787" i="1"/>
  <c r="U1787" i="1"/>
  <c r="T1775" i="1"/>
  <c r="U1775" i="1"/>
  <c r="T1767" i="1"/>
  <c r="U1767" i="1"/>
  <c r="T1759" i="1"/>
  <c r="U1759" i="1"/>
  <c r="T1751" i="1"/>
  <c r="U1751" i="1"/>
  <c r="T1739" i="1"/>
  <c r="U1739" i="1"/>
  <c r="T1727" i="1"/>
  <c r="U1727" i="1"/>
  <c r="U1715" i="1"/>
  <c r="T1715" i="1"/>
  <c r="T1703" i="1"/>
  <c r="U1703" i="1"/>
  <c r="T1695" i="1"/>
  <c r="U1695" i="1"/>
  <c r="T1691" i="1"/>
  <c r="U1691" i="1"/>
  <c r="T1679" i="1"/>
  <c r="U1679" i="1"/>
  <c r="T1667" i="1"/>
  <c r="U1667" i="1"/>
  <c r="T1655" i="1"/>
  <c r="U1655" i="1"/>
  <c r="T1643" i="1"/>
  <c r="U1643" i="1"/>
  <c r="T1635" i="1"/>
  <c r="U1635" i="1"/>
  <c r="T1631" i="1"/>
  <c r="U1631" i="1"/>
  <c r="T1623" i="1"/>
  <c r="U1623" i="1"/>
  <c r="T1615" i="1"/>
  <c r="U1615" i="1"/>
  <c r="T1603" i="1"/>
  <c r="U1603" i="1"/>
  <c r="T1591" i="1"/>
  <c r="U1591" i="1"/>
  <c r="T1575" i="1"/>
  <c r="U1575" i="1"/>
  <c r="T1563" i="1"/>
  <c r="U1563" i="1"/>
  <c r="T1551" i="1"/>
  <c r="U1551" i="1"/>
  <c r="T1543" i="1"/>
  <c r="U1543" i="1"/>
  <c r="T1531" i="1"/>
  <c r="U1531" i="1"/>
  <c r="T1519" i="1"/>
  <c r="U1519" i="1"/>
  <c r="T1507" i="1"/>
  <c r="U1507" i="1"/>
  <c r="T1499" i="1"/>
  <c r="U1499" i="1"/>
  <c r="T1495" i="1"/>
  <c r="U1495" i="1"/>
  <c r="T1487" i="1"/>
  <c r="U1487" i="1"/>
  <c r="T1475" i="1"/>
  <c r="U1475" i="1"/>
  <c r="U1459" i="1"/>
  <c r="T1459" i="1"/>
  <c r="T1447" i="1"/>
  <c r="U1447" i="1"/>
  <c r="T1439" i="1"/>
  <c r="U1439" i="1"/>
  <c r="T1435" i="1"/>
  <c r="U1435" i="1"/>
  <c r="T1423" i="1"/>
  <c r="U1423" i="1"/>
  <c r="T1411" i="1"/>
  <c r="U1411" i="1"/>
  <c r="T1403" i="1"/>
  <c r="U1403" i="1"/>
  <c r="T1391" i="1"/>
  <c r="U1391" i="1"/>
  <c r="T1379" i="1"/>
  <c r="U1379" i="1"/>
  <c r="T1371" i="1"/>
  <c r="U1371" i="1"/>
  <c r="T1367" i="1"/>
  <c r="U1367" i="1"/>
  <c r="T1355" i="1"/>
  <c r="U1355" i="1"/>
  <c r="T1347" i="1"/>
  <c r="U1347" i="1"/>
  <c r="U1331" i="1"/>
  <c r="T1331" i="1"/>
  <c r="T1315" i="1"/>
  <c r="U1315" i="1"/>
  <c r="T1311" i="1"/>
  <c r="U1311" i="1"/>
  <c r="T1299" i="1"/>
  <c r="U1299" i="1"/>
  <c r="T1287" i="1"/>
  <c r="U1287" i="1"/>
  <c r="T1275" i="1"/>
  <c r="U1275" i="1"/>
  <c r="T1259" i="1"/>
  <c r="U1259" i="1"/>
  <c r="T1247" i="1"/>
  <c r="U1247" i="1"/>
  <c r="T1235" i="1"/>
  <c r="U1235" i="1"/>
  <c r="T1223" i="1"/>
  <c r="U1223" i="1"/>
  <c r="T1211" i="1"/>
  <c r="U1211" i="1"/>
  <c r="T1195" i="1"/>
  <c r="U1195" i="1"/>
  <c r="T1183" i="1"/>
  <c r="U1183" i="1"/>
  <c r="T1175" i="1"/>
  <c r="U1175" i="1"/>
  <c r="T1163" i="1"/>
  <c r="U1163" i="1"/>
  <c r="T1151" i="1"/>
  <c r="U1151" i="1"/>
  <c r="T1139" i="1"/>
  <c r="U1139" i="1"/>
  <c r="T1131" i="1"/>
  <c r="U1131" i="1"/>
  <c r="T1119" i="1"/>
  <c r="U1119" i="1"/>
  <c r="T1107" i="1"/>
  <c r="U1107" i="1"/>
  <c r="T1095" i="1"/>
  <c r="U1095" i="1"/>
  <c r="T1083" i="1"/>
  <c r="U1083" i="1"/>
  <c r="T1071" i="1"/>
  <c r="U1071" i="1"/>
  <c r="T1059" i="1"/>
  <c r="U1059" i="1"/>
  <c r="T1047" i="1"/>
  <c r="U1047" i="1"/>
  <c r="T1035" i="1"/>
  <c r="U1035" i="1"/>
  <c r="T1023" i="1"/>
  <c r="U1023" i="1"/>
  <c r="T1011" i="1"/>
  <c r="U1011" i="1"/>
  <c r="T999" i="1"/>
  <c r="U999" i="1"/>
  <c r="T991" i="1"/>
  <c r="U991" i="1"/>
  <c r="T983" i="1"/>
  <c r="U983" i="1"/>
  <c r="T975" i="1"/>
  <c r="U975" i="1"/>
  <c r="T971" i="1"/>
  <c r="U971" i="1"/>
  <c r="T963" i="1"/>
  <c r="U963" i="1"/>
  <c r="T959" i="1"/>
  <c r="U959" i="1"/>
  <c r="T955" i="1"/>
  <c r="U955" i="1"/>
  <c r="T951" i="1"/>
  <c r="U951" i="1"/>
  <c r="T943" i="1"/>
  <c r="U943" i="1"/>
  <c r="T935" i="1"/>
  <c r="U935" i="1"/>
  <c r="T911" i="1"/>
  <c r="U911" i="1"/>
  <c r="T903" i="1"/>
  <c r="U903" i="1"/>
  <c r="T895" i="1"/>
  <c r="U895" i="1"/>
  <c r="T887" i="1"/>
  <c r="U887" i="1"/>
  <c r="T863" i="1"/>
  <c r="U863" i="1"/>
  <c r="T859" i="1"/>
  <c r="U859" i="1"/>
  <c r="T855" i="1"/>
  <c r="U855" i="1"/>
  <c r="T847" i="1"/>
  <c r="U847" i="1"/>
  <c r="T767" i="1"/>
  <c r="U767" i="1"/>
  <c r="T763" i="1"/>
  <c r="U763" i="1"/>
  <c r="T759" i="1"/>
  <c r="U759" i="1"/>
  <c r="T731" i="1"/>
  <c r="U731" i="1"/>
  <c r="T727" i="1"/>
  <c r="U727" i="1"/>
  <c r="T719" i="1"/>
  <c r="U719" i="1"/>
  <c r="T715" i="1"/>
  <c r="U715" i="1"/>
  <c r="T711" i="1"/>
  <c r="U711" i="1"/>
  <c r="T667" i="1"/>
  <c r="U667" i="1"/>
  <c r="T663" i="1"/>
  <c r="U663" i="1"/>
  <c r="T603" i="1"/>
  <c r="U603" i="1"/>
  <c r="T599" i="1"/>
  <c r="U599" i="1"/>
  <c r="T591" i="1"/>
  <c r="U591" i="1"/>
  <c r="T587" i="1"/>
  <c r="U587" i="1"/>
  <c r="T583" i="1"/>
  <c r="U583" i="1"/>
  <c r="T575" i="1"/>
  <c r="U575" i="1"/>
  <c r="T571" i="1"/>
  <c r="U571" i="1"/>
  <c r="T567" i="1"/>
  <c r="U567" i="1"/>
  <c r="T555" i="1"/>
  <c r="U555" i="1"/>
  <c r="T495" i="1"/>
  <c r="U495" i="1"/>
  <c r="T491" i="1"/>
  <c r="U491" i="1"/>
  <c r="T487" i="1"/>
  <c r="U487" i="1"/>
  <c r="T463" i="1"/>
  <c r="U463" i="1"/>
  <c r="T459" i="1"/>
  <c r="U459" i="1"/>
  <c r="T455" i="1"/>
  <c r="U455" i="1"/>
  <c r="T411" i="1"/>
  <c r="U411" i="1"/>
  <c r="T407" i="1"/>
  <c r="U407" i="1"/>
  <c r="T399" i="1"/>
  <c r="U399" i="1"/>
  <c r="T395" i="1"/>
  <c r="U395" i="1"/>
  <c r="T391" i="1"/>
  <c r="U391" i="1"/>
  <c r="T351" i="1"/>
  <c r="U351" i="1"/>
  <c r="T343" i="1"/>
  <c r="U343" i="1"/>
  <c r="T335" i="1"/>
  <c r="U335" i="1"/>
  <c r="T331" i="1"/>
  <c r="U331" i="1"/>
  <c r="T327" i="1"/>
  <c r="U327" i="1"/>
  <c r="T319" i="1"/>
  <c r="U319" i="1"/>
  <c r="T311" i="1"/>
  <c r="U311" i="1"/>
  <c r="T287" i="1"/>
  <c r="U287" i="1"/>
  <c r="T283" i="1"/>
  <c r="U283" i="1"/>
  <c r="T279" i="1"/>
  <c r="U279" i="1"/>
  <c r="T239" i="1"/>
  <c r="U239" i="1"/>
  <c r="T235" i="1"/>
  <c r="U235" i="1"/>
  <c r="T231" i="1"/>
  <c r="U231" i="1"/>
  <c r="T191" i="1"/>
  <c r="U191" i="1"/>
  <c r="T187" i="1"/>
  <c r="U187" i="1"/>
  <c r="T183" i="1"/>
  <c r="U183" i="1"/>
  <c r="T175" i="1"/>
  <c r="U175" i="1"/>
  <c r="T171" i="1"/>
  <c r="U171" i="1"/>
  <c r="T167" i="1"/>
  <c r="U167" i="1"/>
  <c r="T159" i="1"/>
  <c r="U159" i="1"/>
  <c r="T143" i="1"/>
  <c r="U143" i="1"/>
  <c r="T139" i="1"/>
  <c r="U139" i="1"/>
  <c r="T135" i="1"/>
  <c r="U135" i="1"/>
  <c r="T111" i="1"/>
  <c r="U111" i="1"/>
  <c r="T107" i="1"/>
  <c r="U107" i="1"/>
  <c r="T103" i="1"/>
  <c r="U103" i="1"/>
  <c r="T79" i="1"/>
  <c r="U79" i="1"/>
  <c r="T75" i="1"/>
  <c r="U75" i="1"/>
  <c r="T71" i="1"/>
  <c r="U71" i="1"/>
  <c r="T47" i="1"/>
  <c r="U47" i="1"/>
  <c r="T43" i="1"/>
  <c r="U43" i="1"/>
  <c r="T39" i="1"/>
  <c r="U39" i="1"/>
  <c r="T15" i="1"/>
  <c r="U15" i="1"/>
  <c r="T11" i="1"/>
  <c r="U11" i="1"/>
  <c r="T7" i="1"/>
  <c r="U7" i="1"/>
  <c r="U4115" i="1"/>
  <c r="U4099" i="1"/>
  <c r="U4083" i="1"/>
  <c r="U4075" i="1"/>
  <c r="U4059" i="1"/>
  <c r="U4043" i="1"/>
  <c r="U4027" i="1"/>
  <c r="U4011" i="1"/>
  <c r="U3995" i="1"/>
  <c r="U3971" i="1"/>
  <c r="U3955" i="1"/>
  <c r="U3939" i="1"/>
  <c r="U3923" i="1"/>
  <c r="U3907" i="1"/>
  <c r="U3891" i="1"/>
  <c r="U3875" i="1"/>
  <c r="U3859" i="1"/>
  <c r="U3827" i="1"/>
  <c r="U3811" i="1"/>
  <c r="U3795" i="1"/>
  <c r="U3787" i="1"/>
  <c r="U3763" i="1"/>
  <c r="U3739" i="1"/>
  <c r="U3715" i="1"/>
  <c r="U3699" i="1"/>
  <c r="U3683" i="1"/>
  <c r="U3667" i="1"/>
  <c r="U3659" i="1"/>
  <c r="U3643" i="1"/>
  <c r="U3627" i="1"/>
  <c r="U3611" i="1"/>
  <c r="U3595" i="1"/>
  <c r="U3571" i="1"/>
  <c r="U3555" i="1"/>
  <c r="U3539" i="1"/>
  <c r="U3523" i="1"/>
  <c r="U3507" i="1"/>
  <c r="U3491" i="1"/>
  <c r="U3483" i="1"/>
  <c r="U3467" i="1"/>
  <c r="U3451" i="1"/>
  <c r="U3435" i="1"/>
  <c r="U3419" i="1"/>
  <c r="U3403" i="1"/>
  <c r="U3387" i="1"/>
  <c r="U3371" i="1"/>
  <c r="U3355" i="1"/>
  <c r="U3339" i="1"/>
  <c r="U3323" i="1"/>
  <c r="U3307" i="1"/>
  <c r="U3291" i="1"/>
  <c r="U3275" i="1"/>
  <c r="U3259" i="1"/>
  <c r="U3243" i="1"/>
  <c r="U3219" i="1"/>
  <c r="U3203" i="1"/>
  <c r="U3195" i="1"/>
  <c r="U3179" i="1"/>
  <c r="U3163" i="1"/>
  <c r="U3147" i="1"/>
  <c r="U3131" i="1"/>
  <c r="U3115" i="1"/>
  <c r="U3091" i="1"/>
  <c r="U3075" i="1"/>
  <c r="U3059" i="1"/>
  <c r="U3051" i="1"/>
  <c r="U3035" i="1"/>
  <c r="U3019" i="1"/>
  <c r="U3003" i="1"/>
  <c r="U2987" i="1"/>
  <c r="U2971" i="1"/>
  <c r="U2955" i="1"/>
  <c r="U2939" i="1"/>
  <c r="U2923" i="1"/>
  <c r="U2899" i="1"/>
  <c r="U2891" i="1"/>
  <c r="U2875" i="1"/>
  <c r="U2859" i="1"/>
  <c r="U2843" i="1"/>
  <c r="U2827" i="1"/>
  <c r="U2811" i="1"/>
  <c r="U2787" i="1"/>
  <c r="U2771" i="1"/>
  <c r="U2755" i="1"/>
  <c r="U2739" i="1"/>
  <c r="U2723" i="1"/>
  <c r="U2707" i="1"/>
  <c r="U2691" i="1"/>
  <c r="U2683" i="1"/>
  <c r="U2667" i="1"/>
  <c r="U2651" i="1"/>
  <c r="U2635" i="1"/>
  <c r="U2619" i="1"/>
  <c r="U2595" i="1"/>
  <c r="U2587" i="1"/>
  <c r="U2571" i="1"/>
  <c r="U2555" i="1"/>
  <c r="U2531" i="1"/>
  <c r="U2515" i="1"/>
  <c r="U2499" i="1"/>
  <c r="U2483" i="1"/>
  <c r="U2467" i="1"/>
  <c r="U2459" i="1"/>
  <c r="U2443" i="1"/>
  <c r="U2419" i="1"/>
  <c r="U2403" i="1"/>
  <c r="U2387" i="1"/>
  <c r="U2379" i="1"/>
  <c r="U2363" i="1"/>
  <c r="U2339" i="1"/>
  <c r="U899" i="1"/>
  <c r="U867" i="1"/>
  <c r="U803" i="1"/>
  <c r="U739" i="1"/>
  <c r="U675" i="1"/>
  <c r="U611" i="1"/>
  <c r="U547" i="1"/>
  <c r="U515" i="1"/>
  <c r="U451" i="1"/>
  <c r="U419" i="1"/>
  <c r="U387" i="1"/>
  <c r="U355" i="1"/>
  <c r="U323" i="1"/>
  <c r="U291" i="1"/>
  <c r="U259" i="1"/>
  <c r="U227" i="1"/>
  <c r="U195" i="1"/>
  <c r="U163" i="1"/>
  <c r="U131" i="1"/>
  <c r="U99" i="1"/>
  <c r="U67" i="1"/>
  <c r="U35" i="1"/>
  <c r="U3" i="1"/>
  <c r="T4053" i="1"/>
  <c r="T3989" i="1"/>
  <c r="T3925" i="1"/>
  <c r="T3861" i="1"/>
  <c r="T3797" i="1"/>
  <c r="T3733" i="1"/>
  <c r="T3669" i="1"/>
  <c r="T3605" i="1"/>
  <c r="T3541" i="1"/>
  <c r="T3477" i="1"/>
  <c r="T3413" i="1"/>
  <c r="T3349" i="1"/>
  <c r="T3285" i="1"/>
  <c r="T3221" i="1"/>
  <c r="T3157" i="1"/>
  <c r="T3093" i="1"/>
  <c r="T3029" i="1"/>
  <c r="T2909" i="1"/>
  <c r="T2781" i="1"/>
  <c r="T2653" i="1"/>
  <c r="T2525" i="1"/>
  <c r="T2397" i="1"/>
  <c r="T2259" i="1"/>
  <c r="T2131" i="1"/>
  <c r="T2003" i="1"/>
  <c r="T1875" i="1"/>
  <c r="T1747" i="1"/>
  <c r="T1619" i="1"/>
  <c r="T1491" i="1"/>
  <c r="T1363" i="1"/>
  <c r="T280" i="1"/>
  <c r="U280" i="1"/>
  <c r="T264" i="1"/>
  <c r="U264" i="1"/>
  <c r="T252" i="1"/>
  <c r="U252" i="1"/>
  <c r="T236" i="1"/>
  <c r="U236" i="1"/>
  <c r="T216" i="1"/>
  <c r="U216" i="1"/>
  <c r="T200" i="1"/>
  <c r="U200" i="1"/>
  <c r="T184" i="1"/>
  <c r="U184" i="1"/>
  <c r="T156" i="1"/>
  <c r="U156" i="1"/>
  <c r="T140" i="1"/>
  <c r="U140" i="1"/>
  <c r="T124" i="1"/>
  <c r="U124" i="1"/>
  <c r="T112" i="1"/>
  <c r="U112" i="1"/>
  <c r="T96" i="1"/>
  <c r="U96" i="1"/>
  <c r="T84" i="1"/>
  <c r="U84" i="1"/>
  <c r="T68" i="1"/>
  <c r="U68" i="1"/>
  <c r="T52" i="1"/>
  <c r="U52" i="1"/>
  <c r="T36" i="1"/>
  <c r="U36" i="1"/>
  <c r="T24" i="1"/>
  <c r="U24" i="1"/>
  <c r="T16" i="1"/>
  <c r="U16" i="1"/>
  <c r="T2303" i="1"/>
  <c r="U2303" i="1"/>
  <c r="U2291" i="1"/>
  <c r="T2291" i="1"/>
  <c r="T2283" i="1"/>
  <c r="U2283" i="1"/>
  <c r="T2275" i="1"/>
  <c r="U2275" i="1"/>
  <c r="T2267" i="1"/>
  <c r="U2267" i="1"/>
  <c r="T2251" i="1"/>
  <c r="U2251" i="1"/>
  <c r="T2235" i="1"/>
  <c r="U2235" i="1"/>
  <c r="T2219" i="1"/>
  <c r="U2219" i="1"/>
  <c r="T2187" i="1"/>
  <c r="U2187" i="1"/>
  <c r="T2175" i="1"/>
  <c r="U2175" i="1"/>
  <c r="T2167" i="1"/>
  <c r="U2167" i="1"/>
  <c r="T2155" i="1"/>
  <c r="U2155" i="1"/>
  <c r="T2151" i="1"/>
  <c r="U2151" i="1"/>
  <c r="T2143" i="1"/>
  <c r="U2143" i="1"/>
  <c r="T2135" i="1"/>
  <c r="U2135" i="1"/>
  <c r="T2123" i="1"/>
  <c r="U2123" i="1"/>
  <c r="T2111" i="1"/>
  <c r="U2111" i="1"/>
  <c r="T2103" i="1"/>
  <c r="U2103" i="1"/>
  <c r="T2091" i="1"/>
  <c r="U2091" i="1"/>
  <c r="T2083" i="1"/>
  <c r="U2083" i="1"/>
  <c r="T2079" i="1"/>
  <c r="U2079" i="1"/>
  <c r="T2071" i="1"/>
  <c r="U2071" i="1"/>
  <c r="T2059" i="1"/>
  <c r="U2059" i="1"/>
  <c r="T2047" i="1"/>
  <c r="U2047" i="1"/>
  <c r="T2043" i="1"/>
  <c r="U2043" i="1"/>
  <c r="T2031" i="1"/>
  <c r="U2031" i="1"/>
  <c r="T1991" i="1"/>
  <c r="U1991" i="1"/>
  <c r="T1975" i="1"/>
  <c r="U1975" i="1"/>
  <c r="T1963" i="1"/>
  <c r="U1963" i="1"/>
  <c r="T1927" i="1"/>
  <c r="U1927" i="1"/>
  <c r="T1915" i="1"/>
  <c r="U1915" i="1"/>
  <c r="T1899" i="1"/>
  <c r="U1899" i="1"/>
  <c r="T1863" i="1"/>
  <c r="U1863" i="1"/>
  <c r="T1851" i="1"/>
  <c r="U1851" i="1"/>
  <c r="T1835" i="1"/>
  <c r="U1835" i="1"/>
  <c r="T1799" i="1"/>
  <c r="U1799" i="1"/>
  <c r="T1791" i="1"/>
  <c r="U1791" i="1"/>
  <c r="U1779" i="1"/>
  <c r="T1779" i="1"/>
  <c r="T1771" i="1"/>
  <c r="U1771" i="1"/>
  <c r="T1763" i="1"/>
  <c r="U1763" i="1"/>
  <c r="T1755" i="1"/>
  <c r="U1755" i="1"/>
  <c r="T1743" i="1"/>
  <c r="U1743" i="1"/>
  <c r="T1731" i="1"/>
  <c r="U1731" i="1"/>
  <c r="T1719" i="1"/>
  <c r="U1719" i="1"/>
  <c r="T1707" i="1"/>
  <c r="U1707" i="1"/>
  <c r="T1671" i="1"/>
  <c r="U1671" i="1"/>
  <c r="T1659" i="1"/>
  <c r="U1659" i="1"/>
  <c r="T1647" i="1"/>
  <c r="U1647" i="1"/>
  <c r="T1611" i="1"/>
  <c r="U1611" i="1"/>
  <c r="T1599" i="1"/>
  <c r="U1599" i="1"/>
  <c r="U1587" i="1"/>
  <c r="T1587" i="1"/>
  <c r="T1579" i="1"/>
  <c r="U1579" i="1"/>
  <c r="T1547" i="1"/>
  <c r="U1547" i="1"/>
  <c r="T1535" i="1"/>
  <c r="U1535" i="1"/>
  <c r="U1523" i="1"/>
  <c r="T1523" i="1"/>
  <c r="T1511" i="1"/>
  <c r="U1511" i="1"/>
  <c r="T1483" i="1"/>
  <c r="U1483" i="1"/>
  <c r="T1471" i="1"/>
  <c r="U1471" i="1"/>
  <c r="T1463" i="1"/>
  <c r="U1463" i="1"/>
  <c r="T1451" i="1"/>
  <c r="U1451" i="1"/>
  <c r="T1419" i="1"/>
  <c r="U1419" i="1"/>
  <c r="T1407" i="1"/>
  <c r="U1407" i="1"/>
  <c r="U1395" i="1"/>
  <c r="T1395" i="1"/>
  <c r="T1383" i="1"/>
  <c r="U1383" i="1"/>
  <c r="T1351" i="1"/>
  <c r="U1351" i="1"/>
  <c r="T1343" i="1"/>
  <c r="U1343" i="1"/>
  <c r="T1335" i="1"/>
  <c r="U1335" i="1"/>
  <c r="T1327" i="1"/>
  <c r="U1327" i="1"/>
  <c r="T1319" i="1"/>
  <c r="U1319" i="1"/>
  <c r="T1307" i="1"/>
  <c r="U1307" i="1"/>
  <c r="T1295" i="1"/>
  <c r="U1295" i="1"/>
  <c r="T1283" i="1"/>
  <c r="U1283" i="1"/>
  <c r="T1271" i="1"/>
  <c r="U1271" i="1"/>
  <c r="T1263" i="1"/>
  <c r="U1263" i="1"/>
  <c r="T1251" i="1"/>
  <c r="U1251" i="1"/>
  <c r="T1243" i="1"/>
  <c r="U1243" i="1"/>
  <c r="T1231" i="1"/>
  <c r="U1231" i="1"/>
  <c r="T1219" i="1"/>
  <c r="U1219" i="1"/>
  <c r="T1207" i="1"/>
  <c r="U1207" i="1"/>
  <c r="T1199" i="1"/>
  <c r="U1199" i="1"/>
  <c r="T1187" i="1"/>
  <c r="U1187" i="1"/>
  <c r="T1179" i="1"/>
  <c r="U1179" i="1"/>
  <c r="T1167" i="1"/>
  <c r="U1167" i="1"/>
  <c r="T1155" i="1"/>
  <c r="U1155" i="1"/>
  <c r="T1143" i="1"/>
  <c r="U1143" i="1"/>
  <c r="T1135" i="1"/>
  <c r="U1135" i="1"/>
  <c r="T1123" i="1"/>
  <c r="U1123" i="1"/>
  <c r="T1111" i="1"/>
  <c r="U1111" i="1"/>
  <c r="T1099" i="1"/>
  <c r="U1099" i="1"/>
  <c r="T1087" i="1"/>
  <c r="U1087" i="1"/>
  <c r="T1075" i="1"/>
  <c r="U1075" i="1"/>
  <c r="T1067" i="1"/>
  <c r="U1067" i="1"/>
  <c r="T1051" i="1"/>
  <c r="U1051" i="1"/>
  <c r="T1039" i="1"/>
  <c r="U1039" i="1"/>
  <c r="T1027" i="1"/>
  <c r="U1027" i="1"/>
  <c r="T1015" i="1"/>
  <c r="U1015" i="1"/>
  <c r="T1007" i="1"/>
  <c r="U1007" i="1"/>
  <c r="T995" i="1"/>
  <c r="U995" i="1"/>
  <c r="T987" i="1"/>
  <c r="U987" i="1"/>
  <c r="T979" i="1"/>
  <c r="U979" i="1"/>
  <c r="T939" i="1"/>
  <c r="U939" i="1"/>
  <c r="T927" i="1"/>
  <c r="U927" i="1"/>
  <c r="T923" i="1"/>
  <c r="U923" i="1"/>
  <c r="T919" i="1"/>
  <c r="U919" i="1"/>
  <c r="T907" i="1"/>
  <c r="U907" i="1"/>
  <c r="T879" i="1"/>
  <c r="U879" i="1"/>
  <c r="T871" i="1"/>
  <c r="U871" i="1"/>
  <c r="T827" i="1"/>
  <c r="U827" i="1"/>
  <c r="T823" i="1"/>
  <c r="U823" i="1"/>
  <c r="T799" i="1"/>
  <c r="U799" i="1"/>
  <c r="T795" i="1"/>
  <c r="U795" i="1"/>
  <c r="T791" i="1"/>
  <c r="U791" i="1"/>
  <c r="T783" i="1"/>
  <c r="U783" i="1"/>
  <c r="T779" i="1"/>
  <c r="U779" i="1"/>
  <c r="T775" i="1"/>
  <c r="U775" i="1"/>
  <c r="T751" i="1"/>
  <c r="U751" i="1"/>
  <c r="T747" i="1"/>
  <c r="U747" i="1"/>
  <c r="T743" i="1"/>
  <c r="U743" i="1"/>
  <c r="T735" i="1"/>
  <c r="U735" i="1"/>
  <c r="T687" i="1"/>
  <c r="U687" i="1"/>
  <c r="T683" i="1"/>
  <c r="U683" i="1"/>
  <c r="T679" i="1"/>
  <c r="U679" i="1"/>
  <c r="T671" i="1"/>
  <c r="U671" i="1"/>
  <c r="T639" i="1"/>
  <c r="U639" i="1"/>
  <c r="T635" i="1"/>
  <c r="U635" i="1"/>
  <c r="T631" i="1"/>
  <c r="U631" i="1"/>
  <c r="T539" i="1"/>
  <c r="U539" i="1"/>
  <c r="T535" i="1"/>
  <c r="U535" i="1"/>
  <c r="T527" i="1"/>
  <c r="U527" i="1"/>
  <c r="T523" i="1"/>
  <c r="U523" i="1"/>
  <c r="T519" i="1"/>
  <c r="U519" i="1"/>
  <c r="T479" i="1"/>
  <c r="U479" i="1"/>
  <c r="T475" i="1"/>
  <c r="U475" i="1"/>
  <c r="T471" i="1"/>
  <c r="U471" i="1"/>
  <c r="T431" i="1"/>
  <c r="U431" i="1"/>
  <c r="T427" i="1"/>
  <c r="U427" i="1"/>
  <c r="T423" i="1"/>
  <c r="U423" i="1"/>
  <c r="T415" i="1"/>
  <c r="U415" i="1"/>
  <c r="U383" i="1"/>
  <c r="T383" i="1"/>
  <c r="T379" i="1"/>
  <c r="U379" i="1"/>
  <c r="T375" i="1"/>
  <c r="U375" i="1"/>
  <c r="T367" i="1"/>
  <c r="U367" i="1"/>
  <c r="T363" i="1"/>
  <c r="U363" i="1"/>
  <c r="T359" i="1"/>
  <c r="U359" i="1"/>
  <c r="T315" i="1"/>
  <c r="U315" i="1"/>
  <c r="T303" i="1"/>
  <c r="U303" i="1"/>
  <c r="T299" i="1"/>
  <c r="U299" i="1"/>
  <c r="T295" i="1"/>
  <c r="U295" i="1"/>
  <c r="T271" i="1"/>
  <c r="U271" i="1"/>
  <c r="T267" i="1"/>
  <c r="U267" i="1"/>
  <c r="T263" i="1"/>
  <c r="U263" i="1"/>
  <c r="T255" i="1"/>
  <c r="U255" i="1"/>
  <c r="T251" i="1"/>
  <c r="U251" i="1"/>
  <c r="T247" i="1"/>
  <c r="U247" i="1"/>
  <c r="T223" i="1"/>
  <c r="U223" i="1"/>
  <c r="T219" i="1"/>
  <c r="U219" i="1"/>
  <c r="T215" i="1"/>
  <c r="U215" i="1"/>
  <c r="T207" i="1"/>
  <c r="U207" i="1"/>
  <c r="T203" i="1"/>
  <c r="U203" i="1"/>
  <c r="T199" i="1"/>
  <c r="U199" i="1"/>
  <c r="T155" i="1"/>
  <c r="U155" i="1"/>
  <c r="T151" i="1"/>
  <c r="U151" i="1"/>
  <c r="T127" i="1"/>
  <c r="U127" i="1"/>
  <c r="T123" i="1"/>
  <c r="U123" i="1"/>
  <c r="T119" i="1"/>
  <c r="U119" i="1"/>
  <c r="T95" i="1"/>
  <c r="U95" i="1"/>
  <c r="T91" i="1"/>
  <c r="U91" i="1"/>
  <c r="T87" i="1"/>
  <c r="U87" i="1"/>
  <c r="T63" i="1"/>
  <c r="U63" i="1"/>
  <c r="T59" i="1"/>
  <c r="U59" i="1"/>
  <c r="T55" i="1"/>
  <c r="U55" i="1"/>
  <c r="T31" i="1"/>
  <c r="U31" i="1"/>
  <c r="T27" i="1"/>
  <c r="U27" i="1"/>
  <c r="T23" i="1"/>
  <c r="U23" i="1"/>
  <c r="U4107" i="1"/>
  <c r="U4091" i="1"/>
  <c r="U4067" i="1"/>
  <c r="U4051" i="1"/>
  <c r="U4035" i="1"/>
  <c r="U4019" i="1"/>
  <c r="U4003" i="1"/>
  <c r="U3987" i="1"/>
  <c r="U3979" i="1"/>
  <c r="U3963" i="1"/>
  <c r="U3947" i="1"/>
  <c r="U3931" i="1"/>
  <c r="U3915" i="1"/>
  <c r="U3899" i="1"/>
  <c r="U3883" i="1"/>
  <c r="U3867" i="1"/>
  <c r="U3851" i="1"/>
  <c r="U3843" i="1"/>
  <c r="U3835" i="1"/>
  <c r="U3819" i="1"/>
  <c r="U3803" i="1"/>
  <c r="U3779" i="1"/>
  <c r="U3771" i="1"/>
  <c r="U3755" i="1"/>
  <c r="U3747" i="1"/>
  <c r="U3731" i="1"/>
  <c r="U3723" i="1"/>
  <c r="U3707" i="1"/>
  <c r="U3691" i="1"/>
  <c r="U3675" i="1"/>
  <c r="U3651" i="1"/>
  <c r="U3635" i="1"/>
  <c r="U3619" i="1"/>
  <c r="U3603" i="1"/>
  <c r="U3587" i="1"/>
  <c r="U3579" i="1"/>
  <c r="U3563" i="1"/>
  <c r="U3547" i="1"/>
  <c r="U3531" i="1"/>
  <c r="U3515" i="1"/>
  <c r="U3499" i="1"/>
  <c r="U3475" i="1"/>
  <c r="U3459" i="1"/>
  <c r="U3443" i="1"/>
  <c r="U3427" i="1"/>
  <c r="U3411" i="1"/>
  <c r="U3395" i="1"/>
  <c r="U3379" i="1"/>
  <c r="U3363" i="1"/>
  <c r="U3347" i="1"/>
  <c r="U3331" i="1"/>
  <c r="U3315" i="1"/>
  <c r="U3299" i="1"/>
  <c r="U3283" i="1"/>
  <c r="U3267" i="1"/>
  <c r="U3251" i="1"/>
  <c r="U3235" i="1"/>
  <c r="U3227" i="1"/>
  <c r="U3211" i="1"/>
  <c r="U3187" i="1"/>
  <c r="U3171" i="1"/>
  <c r="U3155" i="1"/>
  <c r="U3139" i="1"/>
  <c r="U3123" i="1"/>
  <c r="U3107" i="1"/>
  <c r="U3099" i="1"/>
  <c r="U3083" i="1"/>
  <c r="U3067" i="1"/>
  <c r="U3043" i="1"/>
  <c r="U3027" i="1"/>
  <c r="U3011" i="1"/>
  <c r="U2995" i="1"/>
  <c r="U2979" i="1"/>
  <c r="U2963" i="1"/>
  <c r="U2947" i="1"/>
  <c r="U2931" i="1"/>
  <c r="U2915" i="1"/>
  <c r="U2907" i="1"/>
  <c r="U2883" i="1"/>
  <c r="U2867" i="1"/>
  <c r="U2851" i="1"/>
  <c r="U2835" i="1"/>
  <c r="U2819" i="1"/>
  <c r="U2803" i="1"/>
  <c r="U2795" i="1"/>
  <c r="U2779" i="1"/>
  <c r="U2763" i="1"/>
  <c r="U2747" i="1"/>
  <c r="U2731" i="1"/>
  <c r="U2715" i="1"/>
  <c r="U2699" i="1"/>
  <c r="U2675" i="1"/>
  <c r="U2659" i="1"/>
  <c r="U2643" i="1"/>
  <c r="U2627" i="1"/>
  <c r="U2611" i="1"/>
  <c r="U2603" i="1"/>
  <c r="U2579" i="1"/>
  <c r="U2563" i="1"/>
  <c r="U2547" i="1"/>
  <c r="U2539" i="1"/>
  <c r="U2523" i="1"/>
  <c r="U2507" i="1"/>
  <c r="U2491" i="1"/>
  <c r="U2475" i="1"/>
  <c r="U2451" i="1"/>
  <c r="U2435" i="1"/>
  <c r="U2427" i="1"/>
  <c r="U2411" i="1"/>
  <c r="U2395" i="1"/>
  <c r="U2371" i="1"/>
  <c r="U2355" i="1"/>
  <c r="U2347" i="1"/>
  <c r="U2331" i="1"/>
  <c r="U2323" i="1"/>
  <c r="U931" i="1"/>
  <c r="U835" i="1"/>
  <c r="U771" i="1"/>
  <c r="U707" i="1"/>
  <c r="U643" i="1"/>
  <c r="U579" i="1"/>
  <c r="U483" i="1"/>
  <c r="T4114" i="1"/>
  <c r="U4114" i="1"/>
  <c r="T4110" i="1"/>
  <c r="U4110" i="1"/>
  <c r="T4106" i="1"/>
  <c r="U4106" i="1"/>
  <c r="T4102" i="1"/>
  <c r="U4102" i="1"/>
  <c r="T4098" i="1"/>
  <c r="U4098" i="1"/>
  <c r="T4094" i="1"/>
  <c r="U4094" i="1"/>
  <c r="T4090" i="1"/>
  <c r="U4090" i="1"/>
  <c r="T4086" i="1"/>
  <c r="U4086" i="1"/>
  <c r="T4082" i="1"/>
  <c r="U4082" i="1"/>
  <c r="T4078" i="1"/>
  <c r="U4078" i="1"/>
  <c r="T4074" i="1"/>
  <c r="U4074" i="1"/>
  <c r="T4070" i="1"/>
  <c r="U4070" i="1"/>
  <c r="T4066" i="1"/>
  <c r="U4066" i="1"/>
  <c r="T4062" i="1"/>
  <c r="U4062" i="1"/>
  <c r="T4058" i="1"/>
  <c r="U4058" i="1"/>
  <c r="T4054" i="1"/>
  <c r="U4054" i="1"/>
  <c r="T4050" i="1"/>
  <c r="U4050" i="1"/>
  <c r="T4046" i="1"/>
  <c r="U4046" i="1"/>
  <c r="T4042" i="1"/>
  <c r="U4042" i="1"/>
  <c r="T4038" i="1"/>
  <c r="U4038" i="1"/>
  <c r="T4034" i="1"/>
  <c r="U4034" i="1"/>
  <c r="T4030" i="1"/>
  <c r="U4030" i="1"/>
  <c r="T4026" i="1"/>
  <c r="U4026" i="1"/>
  <c r="T4022" i="1"/>
  <c r="U4022" i="1"/>
  <c r="T4018" i="1"/>
  <c r="U4018" i="1"/>
  <c r="T4014" i="1"/>
  <c r="U4014" i="1"/>
  <c r="T4010" i="1"/>
  <c r="U4010" i="1"/>
  <c r="T4006" i="1"/>
  <c r="U4006" i="1"/>
  <c r="T4002" i="1"/>
  <c r="U4002" i="1"/>
  <c r="T3998" i="1"/>
  <c r="U3998" i="1"/>
  <c r="T3994" i="1"/>
  <c r="U3994" i="1"/>
  <c r="T3990" i="1"/>
  <c r="U3990" i="1"/>
  <c r="T3986" i="1"/>
  <c r="U3986" i="1"/>
  <c r="T3982" i="1"/>
  <c r="U3982" i="1"/>
  <c r="T3978" i="1"/>
  <c r="U3978" i="1"/>
  <c r="T3974" i="1"/>
  <c r="U3974" i="1"/>
  <c r="T3970" i="1"/>
  <c r="U3970" i="1"/>
  <c r="T3966" i="1"/>
  <c r="U3966" i="1"/>
  <c r="T3962" i="1"/>
  <c r="U3962" i="1"/>
  <c r="T3958" i="1"/>
  <c r="U3958" i="1"/>
  <c r="T3954" i="1"/>
  <c r="U3954" i="1"/>
  <c r="T3950" i="1"/>
  <c r="U3950" i="1"/>
  <c r="T3946" i="1"/>
  <c r="U3946" i="1"/>
  <c r="T3942" i="1"/>
  <c r="U3942" i="1"/>
  <c r="T3938" i="1"/>
  <c r="U3938" i="1"/>
  <c r="T3934" i="1"/>
  <c r="U3934" i="1"/>
  <c r="T3930" i="1"/>
  <c r="U3930" i="1"/>
  <c r="T3926" i="1"/>
  <c r="U3926" i="1"/>
  <c r="T3922" i="1"/>
  <c r="U3922" i="1"/>
  <c r="T3918" i="1"/>
  <c r="U3918" i="1"/>
  <c r="T3914" i="1"/>
  <c r="U3914" i="1"/>
  <c r="T3910" i="1"/>
  <c r="U3910" i="1"/>
  <c r="T3906" i="1"/>
  <c r="U3906" i="1"/>
  <c r="T3902" i="1"/>
  <c r="U3902" i="1"/>
  <c r="T3898" i="1"/>
  <c r="U3898" i="1"/>
  <c r="T3894" i="1"/>
  <c r="U3894" i="1"/>
  <c r="T3890" i="1"/>
  <c r="U3890" i="1"/>
  <c r="T3886" i="1"/>
  <c r="U3886" i="1"/>
  <c r="T3882" i="1"/>
  <c r="U3882" i="1"/>
  <c r="T3878" i="1"/>
  <c r="U3878" i="1"/>
  <c r="T3874" i="1"/>
  <c r="U3874" i="1"/>
  <c r="T3870" i="1"/>
  <c r="U3870" i="1"/>
  <c r="T3866" i="1"/>
  <c r="U3866" i="1"/>
  <c r="T3862" i="1"/>
  <c r="U3862" i="1"/>
  <c r="T3858" i="1"/>
  <c r="U3858" i="1"/>
  <c r="T3854" i="1"/>
  <c r="U3854" i="1"/>
  <c r="T3850" i="1"/>
  <c r="U3850" i="1"/>
  <c r="T3846" i="1"/>
  <c r="U3846" i="1"/>
  <c r="T3842" i="1"/>
  <c r="U3842" i="1"/>
  <c r="T3838" i="1"/>
  <c r="U3838" i="1"/>
  <c r="T3834" i="1"/>
  <c r="U3834" i="1"/>
  <c r="T3830" i="1"/>
  <c r="U3830" i="1"/>
  <c r="T3826" i="1"/>
  <c r="U3826" i="1"/>
  <c r="T3822" i="1"/>
  <c r="U3822" i="1"/>
  <c r="T3818" i="1"/>
  <c r="U3818" i="1"/>
  <c r="T3814" i="1"/>
  <c r="U3814" i="1"/>
  <c r="T3810" i="1"/>
  <c r="U3810" i="1"/>
  <c r="T3806" i="1"/>
  <c r="U3806" i="1"/>
  <c r="T3802" i="1"/>
  <c r="U3802" i="1"/>
  <c r="T3798" i="1"/>
  <c r="U3798" i="1"/>
  <c r="T3794" i="1"/>
  <c r="U3794" i="1"/>
  <c r="T3790" i="1"/>
  <c r="U3790" i="1"/>
  <c r="T3786" i="1"/>
  <c r="U3786" i="1"/>
  <c r="T3782" i="1"/>
  <c r="U3782" i="1"/>
  <c r="T3778" i="1"/>
  <c r="U3778" i="1"/>
  <c r="T3774" i="1"/>
  <c r="U3774" i="1"/>
  <c r="T3770" i="1"/>
  <c r="U3770" i="1"/>
  <c r="T3766" i="1"/>
  <c r="U3766" i="1"/>
  <c r="T3762" i="1"/>
  <c r="U3762" i="1"/>
  <c r="T3758" i="1"/>
  <c r="U3758" i="1"/>
  <c r="T3754" i="1"/>
  <c r="U3754" i="1"/>
  <c r="T3750" i="1"/>
  <c r="U3750" i="1"/>
  <c r="T3746" i="1"/>
  <c r="U3746" i="1"/>
  <c r="T3742" i="1"/>
  <c r="U3742" i="1"/>
  <c r="T3738" i="1"/>
  <c r="U3738" i="1"/>
  <c r="T3734" i="1"/>
  <c r="U3734" i="1"/>
  <c r="T3730" i="1"/>
  <c r="U3730" i="1"/>
  <c r="T3726" i="1"/>
  <c r="U3726" i="1"/>
  <c r="T3722" i="1"/>
  <c r="U3722" i="1"/>
  <c r="T3718" i="1"/>
  <c r="U3718" i="1"/>
  <c r="T3714" i="1"/>
  <c r="U3714" i="1"/>
  <c r="T3710" i="1"/>
  <c r="U3710" i="1"/>
  <c r="T3706" i="1"/>
  <c r="U3706" i="1"/>
  <c r="T3702" i="1"/>
  <c r="U3702" i="1"/>
  <c r="T3698" i="1"/>
  <c r="U3698" i="1"/>
  <c r="T3694" i="1"/>
  <c r="U3694" i="1"/>
  <c r="T3690" i="1"/>
  <c r="U3690" i="1"/>
  <c r="T3686" i="1"/>
  <c r="U3686" i="1"/>
  <c r="T3682" i="1"/>
  <c r="U3682" i="1"/>
  <c r="T3678" i="1"/>
  <c r="U3678" i="1"/>
  <c r="T3674" i="1"/>
  <c r="U3674" i="1"/>
  <c r="T3670" i="1"/>
  <c r="U3670" i="1"/>
  <c r="T3666" i="1"/>
  <c r="U3666" i="1"/>
  <c r="T3662" i="1"/>
  <c r="U3662" i="1"/>
  <c r="T3658" i="1"/>
  <c r="U3658" i="1"/>
  <c r="T3654" i="1"/>
  <c r="U3654" i="1"/>
  <c r="T3650" i="1"/>
  <c r="U3650" i="1"/>
  <c r="T3646" i="1"/>
  <c r="U3646" i="1"/>
  <c r="T3642" i="1"/>
  <c r="U3642" i="1"/>
  <c r="T3638" i="1"/>
  <c r="U3638" i="1"/>
  <c r="T3634" i="1"/>
  <c r="U3634" i="1"/>
  <c r="T3630" i="1"/>
  <c r="U3630" i="1"/>
  <c r="T3626" i="1"/>
  <c r="U3626" i="1"/>
  <c r="T3622" i="1"/>
  <c r="U3622" i="1"/>
  <c r="T3618" i="1"/>
  <c r="U3618" i="1"/>
  <c r="T3614" i="1"/>
  <c r="U3614" i="1"/>
  <c r="T3610" i="1"/>
  <c r="U3610" i="1"/>
  <c r="T3606" i="1"/>
  <c r="U3606" i="1"/>
  <c r="T3602" i="1"/>
  <c r="U3602" i="1"/>
  <c r="T3598" i="1"/>
  <c r="U3598" i="1"/>
  <c r="T3594" i="1"/>
  <c r="U3594" i="1"/>
  <c r="T3590" i="1"/>
  <c r="U3590" i="1"/>
  <c r="T3586" i="1"/>
  <c r="U3586" i="1"/>
  <c r="T3582" i="1"/>
  <c r="U3582" i="1"/>
  <c r="T3578" i="1"/>
  <c r="U3578" i="1"/>
  <c r="T3574" i="1"/>
  <c r="U3574" i="1"/>
  <c r="T3570" i="1"/>
  <c r="U3570" i="1"/>
  <c r="T3566" i="1"/>
  <c r="U3566" i="1"/>
  <c r="T3562" i="1"/>
  <c r="U3562" i="1"/>
  <c r="T3558" i="1"/>
  <c r="U3558" i="1"/>
  <c r="T3554" i="1"/>
  <c r="U3554" i="1"/>
  <c r="T3550" i="1"/>
  <c r="U3550" i="1"/>
  <c r="T3546" i="1"/>
  <c r="U3546" i="1"/>
  <c r="T3542" i="1"/>
  <c r="U3542" i="1"/>
  <c r="T3538" i="1"/>
  <c r="U3538" i="1"/>
  <c r="T3534" i="1"/>
  <c r="U3534" i="1"/>
  <c r="T3530" i="1"/>
  <c r="U3530" i="1"/>
  <c r="T3526" i="1"/>
  <c r="U3526" i="1"/>
  <c r="T3522" i="1"/>
  <c r="U3522" i="1"/>
  <c r="T3518" i="1"/>
  <c r="U3518" i="1"/>
  <c r="T3514" i="1"/>
  <c r="U3514" i="1"/>
  <c r="T3510" i="1"/>
  <c r="U3510" i="1"/>
  <c r="T3506" i="1"/>
  <c r="U3506" i="1"/>
  <c r="T3502" i="1"/>
  <c r="U3502" i="1"/>
  <c r="T3498" i="1"/>
  <c r="U3498" i="1"/>
  <c r="T3494" i="1"/>
  <c r="U3494" i="1"/>
  <c r="T3490" i="1"/>
  <c r="U3490" i="1"/>
  <c r="T3486" i="1"/>
  <c r="U3486" i="1"/>
  <c r="T3482" i="1"/>
  <c r="U3482" i="1"/>
  <c r="T3478" i="1"/>
  <c r="U3478" i="1"/>
  <c r="T3474" i="1"/>
  <c r="U3474" i="1"/>
  <c r="T3470" i="1"/>
  <c r="U3470" i="1"/>
  <c r="T3466" i="1"/>
  <c r="U3466" i="1"/>
  <c r="T3462" i="1"/>
  <c r="U3462" i="1"/>
  <c r="T3458" i="1"/>
  <c r="U3458" i="1"/>
  <c r="T3454" i="1"/>
  <c r="U3454" i="1"/>
  <c r="T3450" i="1"/>
  <c r="U3450" i="1"/>
  <c r="T3446" i="1"/>
  <c r="U3446" i="1"/>
  <c r="T3442" i="1"/>
  <c r="U3442" i="1"/>
  <c r="T3438" i="1"/>
  <c r="U3438" i="1"/>
  <c r="T3434" i="1"/>
  <c r="U3434" i="1"/>
  <c r="T3430" i="1"/>
  <c r="U3430" i="1"/>
  <c r="T3426" i="1"/>
  <c r="U3426" i="1"/>
  <c r="T3422" i="1"/>
  <c r="U3422" i="1"/>
  <c r="T3418" i="1"/>
  <c r="U3418" i="1"/>
  <c r="T3414" i="1"/>
  <c r="U3414" i="1"/>
  <c r="T3410" i="1"/>
  <c r="U3410" i="1"/>
  <c r="T3406" i="1"/>
  <c r="U3406" i="1"/>
  <c r="T3402" i="1"/>
  <c r="U3402" i="1"/>
  <c r="T3398" i="1"/>
  <c r="U3398" i="1"/>
  <c r="T3394" i="1"/>
  <c r="U3394" i="1"/>
  <c r="T3390" i="1"/>
  <c r="U3390" i="1"/>
  <c r="T3386" i="1"/>
  <c r="U3386" i="1"/>
  <c r="T3382" i="1"/>
  <c r="U3382" i="1"/>
  <c r="T3378" i="1"/>
  <c r="U3378" i="1"/>
  <c r="T3374" i="1"/>
  <c r="U3374" i="1"/>
  <c r="T3370" i="1"/>
  <c r="U3370" i="1"/>
  <c r="T3366" i="1"/>
  <c r="U3366" i="1"/>
  <c r="T3362" i="1"/>
  <c r="U3362" i="1"/>
  <c r="T3358" i="1"/>
  <c r="U3358" i="1"/>
  <c r="T3354" i="1"/>
  <c r="U3354" i="1"/>
  <c r="T3350" i="1"/>
  <c r="U3350" i="1"/>
  <c r="T3346" i="1"/>
  <c r="U3346" i="1"/>
  <c r="T3342" i="1"/>
  <c r="U3342" i="1"/>
  <c r="T3338" i="1"/>
  <c r="U3338" i="1"/>
  <c r="T3334" i="1"/>
  <c r="U3334" i="1"/>
  <c r="T3330" i="1"/>
  <c r="U3330" i="1"/>
  <c r="T3326" i="1"/>
  <c r="U3326" i="1"/>
  <c r="T3322" i="1"/>
  <c r="U3322" i="1"/>
  <c r="T3318" i="1"/>
  <c r="U3318" i="1"/>
  <c r="T3314" i="1"/>
  <c r="U3314" i="1"/>
  <c r="T3310" i="1"/>
  <c r="U3310" i="1"/>
  <c r="T3306" i="1"/>
  <c r="U3306" i="1"/>
  <c r="T3302" i="1"/>
  <c r="U3302" i="1"/>
  <c r="T3298" i="1"/>
  <c r="U3298" i="1"/>
  <c r="T3294" i="1"/>
  <c r="U3294" i="1"/>
  <c r="T3290" i="1"/>
  <c r="U3290" i="1"/>
  <c r="T3286" i="1"/>
  <c r="U3286" i="1"/>
  <c r="T3282" i="1"/>
  <c r="U3282" i="1"/>
  <c r="T3278" i="1"/>
  <c r="U3278" i="1"/>
  <c r="T3274" i="1"/>
  <c r="U3274" i="1"/>
  <c r="T3270" i="1"/>
  <c r="U3270" i="1"/>
  <c r="T3266" i="1"/>
  <c r="U3266" i="1"/>
  <c r="T3262" i="1"/>
  <c r="U3262" i="1"/>
  <c r="T3258" i="1"/>
  <c r="U3258" i="1"/>
  <c r="T3254" i="1"/>
  <c r="U3254" i="1"/>
  <c r="T3250" i="1"/>
  <c r="U3250" i="1"/>
  <c r="T3246" i="1"/>
  <c r="U3246" i="1"/>
  <c r="T3242" i="1"/>
  <c r="U3242" i="1"/>
  <c r="T3238" i="1"/>
  <c r="U3238" i="1"/>
  <c r="T3234" i="1"/>
  <c r="U3234" i="1"/>
  <c r="T3230" i="1"/>
  <c r="U3230" i="1"/>
  <c r="T3226" i="1"/>
  <c r="U3226" i="1"/>
  <c r="T3222" i="1"/>
  <c r="U3222" i="1"/>
  <c r="T3218" i="1"/>
  <c r="U3218" i="1"/>
  <c r="T3214" i="1"/>
  <c r="U3214" i="1"/>
  <c r="T3210" i="1"/>
  <c r="U3210" i="1"/>
  <c r="T3206" i="1"/>
  <c r="U3206" i="1"/>
  <c r="T3202" i="1"/>
  <c r="U3202" i="1"/>
  <c r="T3198" i="1"/>
  <c r="U3198" i="1"/>
  <c r="T3194" i="1"/>
  <c r="U3194" i="1"/>
  <c r="T3190" i="1"/>
  <c r="U3190" i="1"/>
  <c r="T3186" i="1"/>
  <c r="U3186" i="1"/>
  <c r="T3182" i="1"/>
  <c r="U3182" i="1"/>
  <c r="T3178" i="1"/>
  <c r="U3178" i="1"/>
  <c r="T3174" i="1"/>
  <c r="U3174" i="1"/>
  <c r="T3170" i="1"/>
  <c r="U3170" i="1"/>
  <c r="T3166" i="1"/>
  <c r="U3166" i="1"/>
  <c r="T3162" i="1"/>
  <c r="U3162" i="1"/>
  <c r="T3158" i="1"/>
  <c r="U3158" i="1"/>
  <c r="T3154" i="1"/>
  <c r="U3154" i="1"/>
  <c r="T3150" i="1"/>
  <c r="U3150" i="1"/>
  <c r="T3146" i="1"/>
  <c r="U3146" i="1"/>
  <c r="T3142" i="1"/>
  <c r="U3142" i="1"/>
  <c r="T3138" i="1"/>
  <c r="U3138" i="1"/>
  <c r="T3134" i="1"/>
  <c r="U3134" i="1"/>
  <c r="T3130" i="1"/>
  <c r="U3130" i="1"/>
  <c r="T3126" i="1"/>
  <c r="U3126" i="1"/>
  <c r="T3122" i="1"/>
  <c r="U3122" i="1"/>
  <c r="T3118" i="1"/>
  <c r="U3118" i="1"/>
  <c r="T3114" i="1"/>
  <c r="U3114" i="1"/>
  <c r="T3110" i="1"/>
  <c r="U3110" i="1"/>
  <c r="T3106" i="1"/>
  <c r="U3106" i="1"/>
  <c r="T3102" i="1"/>
  <c r="U3102" i="1"/>
  <c r="T3098" i="1"/>
  <c r="U3098" i="1"/>
  <c r="T3094" i="1"/>
  <c r="U3094" i="1"/>
  <c r="T3090" i="1"/>
  <c r="U3090" i="1"/>
  <c r="T3086" i="1"/>
  <c r="U3086" i="1"/>
  <c r="T3082" i="1"/>
  <c r="U3082" i="1"/>
  <c r="T3078" i="1"/>
  <c r="U3078" i="1"/>
  <c r="T3074" i="1"/>
  <c r="U3074" i="1"/>
  <c r="T3070" i="1"/>
  <c r="U3070" i="1"/>
  <c r="T3066" i="1"/>
  <c r="U3066" i="1"/>
  <c r="T3062" i="1"/>
  <c r="U3062" i="1"/>
  <c r="T3058" i="1"/>
  <c r="U3058" i="1"/>
  <c r="T3054" i="1"/>
  <c r="U3054" i="1"/>
  <c r="T3050" i="1"/>
  <c r="U3050" i="1"/>
  <c r="T3046" i="1"/>
  <c r="U3046" i="1"/>
  <c r="T3042" i="1"/>
  <c r="U3042" i="1"/>
  <c r="T3038" i="1"/>
  <c r="U3038" i="1"/>
  <c r="T3034" i="1"/>
  <c r="U3034" i="1"/>
  <c r="T3030" i="1"/>
  <c r="U3030" i="1"/>
  <c r="T3026" i="1"/>
  <c r="U3026" i="1"/>
  <c r="T3022" i="1"/>
  <c r="U3022" i="1"/>
  <c r="T3018" i="1"/>
  <c r="U3018" i="1"/>
  <c r="T3014" i="1"/>
  <c r="U3014" i="1"/>
  <c r="T3010" i="1"/>
  <c r="U3010" i="1"/>
  <c r="T3006" i="1"/>
  <c r="U3006" i="1"/>
  <c r="T3002" i="1"/>
  <c r="U3002" i="1"/>
  <c r="T2998" i="1"/>
  <c r="U2998" i="1"/>
  <c r="T2994" i="1"/>
  <c r="U2994" i="1"/>
  <c r="T2990" i="1"/>
  <c r="U2990" i="1"/>
  <c r="T2986" i="1"/>
  <c r="U2986" i="1"/>
  <c r="T2982" i="1"/>
  <c r="U2982" i="1"/>
  <c r="T2978" i="1"/>
  <c r="U2978" i="1"/>
  <c r="T2974" i="1"/>
  <c r="U2974" i="1"/>
  <c r="T2970" i="1"/>
  <c r="U2970" i="1"/>
  <c r="T2966" i="1"/>
  <c r="U2966" i="1"/>
  <c r="T2962" i="1"/>
  <c r="U2962" i="1"/>
  <c r="T2958" i="1"/>
  <c r="U2958" i="1"/>
  <c r="T2954" i="1"/>
  <c r="U2954" i="1"/>
  <c r="T2950" i="1"/>
  <c r="U2950" i="1"/>
  <c r="T2946" i="1"/>
  <c r="U2946" i="1"/>
  <c r="T2942" i="1"/>
  <c r="U2942" i="1"/>
  <c r="T2938" i="1"/>
  <c r="U2938" i="1"/>
  <c r="T2934" i="1"/>
  <c r="U2934" i="1"/>
  <c r="T2930" i="1"/>
  <c r="U2930" i="1"/>
  <c r="T2926" i="1"/>
  <c r="U2926" i="1"/>
  <c r="T2922" i="1"/>
  <c r="U2922" i="1"/>
  <c r="T2918" i="1"/>
  <c r="U2918" i="1"/>
  <c r="T2914" i="1"/>
  <c r="U2914" i="1"/>
  <c r="T2910" i="1"/>
  <c r="U2910" i="1"/>
  <c r="T2906" i="1"/>
  <c r="U2906" i="1"/>
  <c r="T2902" i="1"/>
  <c r="U2902" i="1"/>
  <c r="T2898" i="1"/>
  <c r="U2898" i="1"/>
  <c r="T2894" i="1"/>
  <c r="U2894" i="1"/>
  <c r="T2890" i="1"/>
  <c r="U2890" i="1"/>
  <c r="T2886" i="1"/>
  <c r="U2886" i="1"/>
  <c r="T2882" i="1"/>
  <c r="U2882" i="1"/>
  <c r="T2878" i="1"/>
  <c r="U2878" i="1"/>
  <c r="T2874" i="1"/>
  <c r="U2874" i="1"/>
  <c r="T2870" i="1"/>
  <c r="U2870" i="1"/>
  <c r="U2309" i="1"/>
  <c r="U2293" i="1"/>
  <c r="U2277" i="1"/>
  <c r="U2261" i="1"/>
  <c r="U2245" i="1"/>
  <c r="U2229" i="1"/>
  <c r="U2213" i="1"/>
  <c r="U2197" i="1"/>
  <c r="U2181" i="1"/>
  <c r="T4101" i="1"/>
  <c r="T4037" i="1"/>
  <c r="T3973" i="1"/>
  <c r="T3909" i="1"/>
  <c r="T3845" i="1"/>
  <c r="T3781" i="1"/>
  <c r="T3717" i="1"/>
  <c r="T3653" i="1"/>
  <c r="T3589" i="1"/>
  <c r="T3525" i="1"/>
  <c r="T3461" i="1"/>
  <c r="T3397" i="1"/>
  <c r="T3333" i="1"/>
  <c r="T3269" i="1"/>
  <c r="T3205" i="1"/>
  <c r="T3141" i="1"/>
  <c r="T3077" i="1"/>
  <c r="T3005" i="1"/>
  <c r="T2877" i="1"/>
  <c r="T2749" i="1"/>
  <c r="T2621" i="1"/>
  <c r="T2493" i="1"/>
  <c r="T2365" i="1"/>
  <c r="T276" i="1"/>
  <c r="U276" i="1"/>
  <c r="T260" i="1"/>
  <c r="U260" i="1"/>
  <c r="T244" i="1"/>
  <c r="U244" i="1"/>
  <c r="T232" i="1"/>
  <c r="U232" i="1"/>
  <c r="T220" i="1"/>
  <c r="U220" i="1"/>
  <c r="T204" i="1"/>
  <c r="U204" i="1"/>
  <c r="T192" i="1"/>
  <c r="U192" i="1"/>
  <c r="T176" i="1"/>
  <c r="U176" i="1"/>
  <c r="T168" i="1"/>
  <c r="U168" i="1"/>
  <c r="T160" i="1"/>
  <c r="U160" i="1"/>
  <c r="T144" i="1"/>
  <c r="U144" i="1"/>
  <c r="T132" i="1"/>
  <c r="U132" i="1"/>
  <c r="T116" i="1"/>
  <c r="U116" i="1"/>
  <c r="T100" i="1"/>
  <c r="U100" i="1"/>
  <c r="T88" i="1"/>
  <c r="U88" i="1"/>
  <c r="T72" i="1"/>
  <c r="U72" i="1"/>
  <c r="T56" i="1"/>
  <c r="U56" i="1"/>
  <c r="T40" i="1"/>
  <c r="U40" i="1"/>
  <c r="T20" i="1"/>
  <c r="U20" i="1"/>
  <c r="T8" i="1"/>
  <c r="U8" i="1"/>
  <c r="T2311" i="1"/>
  <c r="U2311" i="1"/>
  <c r="T2307" i="1"/>
  <c r="U2307" i="1"/>
  <c r="T2295" i="1"/>
  <c r="U2295" i="1"/>
  <c r="T2287" i="1"/>
  <c r="U2287" i="1"/>
  <c r="T2279" i="1"/>
  <c r="U2279" i="1"/>
  <c r="T2271" i="1"/>
  <c r="U2271" i="1"/>
  <c r="T2263" i="1"/>
  <c r="U2263" i="1"/>
  <c r="T2255" i="1"/>
  <c r="U2255" i="1"/>
  <c r="T2243" i="1"/>
  <c r="U2243" i="1"/>
  <c r="T2231" i="1"/>
  <c r="U2231" i="1"/>
  <c r="T2223" i="1"/>
  <c r="U2223" i="1"/>
  <c r="T2211" i="1"/>
  <c r="U2211" i="1"/>
  <c r="T2203" i="1"/>
  <c r="U2203" i="1"/>
  <c r="T2191" i="1"/>
  <c r="U2191" i="1"/>
  <c r="T2183" i="1"/>
  <c r="U2183" i="1"/>
  <c r="T2171" i="1"/>
  <c r="U2171" i="1"/>
  <c r="T2159" i="1"/>
  <c r="U2159" i="1"/>
  <c r="T2147" i="1"/>
  <c r="U2147" i="1"/>
  <c r="T2139" i="1"/>
  <c r="U2139" i="1"/>
  <c r="T2119" i="1"/>
  <c r="U2119" i="1"/>
  <c r="U2099" i="1"/>
  <c r="T2099" i="1"/>
  <c r="T2051" i="1"/>
  <c r="U2051" i="1"/>
  <c r="U2035" i="1"/>
  <c r="T2035" i="1"/>
  <c r="T2027" i="1"/>
  <c r="U2027" i="1"/>
  <c r="T2019" i="1"/>
  <c r="U2019" i="1"/>
  <c r="T2011" i="1"/>
  <c r="U2011" i="1"/>
  <c r="T1999" i="1"/>
  <c r="U1999" i="1"/>
  <c r="T1987" i="1"/>
  <c r="U1987" i="1"/>
  <c r="T1979" i="1"/>
  <c r="U1979" i="1"/>
  <c r="U1971" i="1"/>
  <c r="T1971" i="1"/>
  <c r="T1959" i="1"/>
  <c r="U1959" i="1"/>
  <c r="T1951" i="1"/>
  <c r="U1951" i="1"/>
  <c r="T1943" i="1"/>
  <c r="U1943" i="1"/>
  <c r="T1931" i="1"/>
  <c r="U1931" i="1"/>
  <c r="T1919" i="1"/>
  <c r="U1919" i="1"/>
  <c r="U1907" i="1"/>
  <c r="T1907" i="1"/>
  <c r="T1891" i="1"/>
  <c r="U1891" i="1"/>
  <c r="T1879" i="1"/>
  <c r="U1879" i="1"/>
  <c r="T1867" i="1"/>
  <c r="U1867" i="1"/>
  <c r="T1855" i="1"/>
  <c r="U1855" i="1"/>
  <c r="U1843" i="1"/>
  <c r="T1843" i="1"/>
  <c r="T1839" i="1"/>
  <c r="U1839" i="1"/>
  <c r="T1827" i="1"/>
  <c r="U1827" i="1"/>
  <c r="T1819" i="1"/>
  <c r="U1819" i="1"/>
  <c r="T1803" i="1"/>
  <c r="U1803" i="1"/>
  <c r="T1783" i="1"/>
  <c r="U1783" i="1"/>
  <c r="T1735" i="1"/>
  <c r="U1735" i="1"/>
  <c r="T1723" i="1"/>
  <c r="U1723" i="1"/>
  <c r="T1711" i="1"/>
  <c r="U1711" i="1"/>
  <c r="T1699" i="1"/>
  <c r="U1699" i="1"/>
  <c r="T1687" i="1"/>
  <c r="U1687" i="1"/>
  <c r="T1675" i="1"/>
  <c r="U1675" i="1"/>
  <c r="T1663" i="1"/>
  <c r="U1663" i="1"/>
  <c r="U1651" i="1"/>
  <c r="T1651" i="1"/>
  <c r="T1639" i="1"/>
  <c r="U1639" i="1"/>
  <c r="T1627" i="1"/>
  <c r="U1627" i="1"/>
  <c r="T1607" i="1"/>
  <c r="U1607" i="1"/>
  <c r="T1595" i="1"/>
  <c r="U1595" i="1"/>
  <c r="T1583" i="1"/>
  <c r="U1583" i="1"/>
  <c r="T1571" i="1"/>
  <c r="U1571" i="1"/>
  <c r="T1567" i="1"/>
  <c r="U1567" i="1"/>
  <c r="T1559" i="1"/>
  <c r="U1559" i="1"/>
  <c r="T1539" i="1"/>
  <c r="U1539" i="1"/>
  <c r="T1527" i="1"/>
  <c r="U1527" i="1"/>
  <c r="T1515" i="1"/>
  <c r="U1515" i="1"/>
  <c r="T1503" i="1"/>
  <c r="U1503" i="1"/>
  <c r="T1479" i="1"/>
  <c r="U1479" i="1"/>
  <c r="T1467" i="1"/>
  <c r="U1467" i="1"/>
  <c r="T1455" i="1"/>
  <c r="U1455" i="1"/>
  <c r="T1443" i="1"/>
  <c r="U1443" i="1"/>
  <c r="T1431" i="1"/>
  <c r="U1431" i="1"/>
  <c r="T1415" i="1"/>
  <c r="U1415" i="1"/>
  <c r="T1399" i="1"/>
  <c r="U1399" i="1"/>
  <c r="T1387" i="1"/>
  <c r="U1387" i="1"/>
  <c r="T1375" i="1"/>
  <c r="U1375" i="1"/>
  <c r="T1359" i="1"/>
  <c r="U1359" i="1"/>
  <c r="T1339" i="1"/>
  <c r="U1339" i="1"/>
  <c r="T1323" i="1"/>
  <c r="U1323" i="1"/>
  <c r="T1303" i="1"/>
  <c r="U1303" i="1"/>
  <c r="T1291" i="1"/>
  <c r="U1291" i="1"/>
  <c r="T1279" i="1"/>
  <c r="U1279" i="1"/>
  <c r="T1267" i="1"/>
  <c r="U1267" i="1"/>
  <c r="T1255" i="1"/>
  <c r="U1255" i="1"/>
  <c r="T1239" i="1"/>
  <c r="U1239" i="1"/>
  <c r="T1227" i="1"/>
  <c r="U1227" i="1"/>
  <c r="T1215" i="1"/>
  <c r="U1215" i="1"/>
  <c r="T1203" i="1"/>
  <c r="U1203" i="1"/>
  <c r="T1191" i="1"/>
  <c r="U1191" i="1"/>
  <c r="T1171" i="1"/>
  <c r="U1171" i="1"/>
  <c r="T1159" i="1"/>
  <c r="U1159" i="1"/>
  <c r="T1147" i="1"/>
  <c r="U1147" i="1"/>
  <c r="T1127" i="1"/>
  <c r="U1127" i="1"/>
  <c r="T1115" i="1"/>
  <c r="U1115" i="1"/>
  <c r="T1103" i="1"/>
  <c r="U1103" i="1"/>
  <c r="T1091" i="1"/>
  <c r="U1091" i="1"/>
  <c r="T1079" i="1"/>
  <c r="U1079" i="1"/>
  <c r="T1063" i="1"/>
  <c r="U1063" i="1"/>
  <c r="T1055" i="1"/>
  <c r="U1055" i="1"/>
  <c r="T1043" i="1"/>
  <c r="U1043" i="1"/>
  <c r="T1031" i="1"/>
  <c r="U1031" i="1"/>
  <c r="T1019" i="1"/>
  <c r="U1019" i="1"/>
  <c r="T1003" i="1"/>
  <c r="U1003" i="1"/>
  <c r="T967" i="1"/>
  <c r="U967" i="1"/>
  <c r="T891" i="1"/>
  <c r="U891" i="1"/>
  <c r="T875" i="1"/>
  <c r="U875" i="1"/>
  <c r="T843" i="1"/>
  <c r="U843" i="1"/>
  <c r="T839" i="1"/>
  <c r="U839" i="1"/>
  <c r="T831" i="1"/>
  <c r="U831" i="1"/>
  <c r="T815" i="1"/>
  <c r="U815" i="1"/>
  <c r="T811" i="1"/>
  <c r="U811" i="1"/>
  <c r="T807" i="1"/>
  <c r="U807" i="1"/>
  <c r="T703" i="1"/>
  <c r="U703" i="1"/>
  <c r="T699" i="1"/>
  <c r="U699" i="1"/>
  <c r="T695" i="1"/>
  <c r="U695" i="1"/>
  <c r="T655" i="1"/>
  <c r="U655" i="1"/>
  <c r="T651" i="1"/>
  <c r="U651" i="1"/>
  <c r="T647" i="1"/>
  <c r="U647" i="1"/>
  <c r="T623" i="1"/>
  <c r="U623" i="1"/>
  <c r="T619" i="1"/>
  <c r="U619" i="1"/>
  <c r="T615" i="1"/>
  <c r="U615" i="1"/>
  <c r="T607" i="1"/>
  <c r="U607" i="1"/>
  <c r="T559" i="1"/>
  <c r="U559" i="1"/>
  <c r="T551" i="1"/>
  <c r="U551" i="1"/>
  <c r="T543" i="1"/>
  <c r="U543" i="1"/>
  <c r="T511" i="1"/>
  <c r="U511" i="1"/>
  <c r="T507" i="1"/>
  <c r="U507" i="1"/>
  <c r="T503" i="1"/>
  <c r="U503" i="1"/>
  <c r="T447" i="1"/>
  <c r="U447" i="1"/>
  <c r="T443" i="1"/>
  <c r="U443" i="1"/>
  <c r="T439" i="1"/>
  <c r="U439" i="1"/>
  <c r="T347" i="1"/>
  <c r="U347" i="1"/>
  <c r="T4113" i="1"/>
  <c r="U4113" i="1"/>
  <c r="U4109" i="1"/>
  <c r="T4109" i="1"/>
  <c r="T4105" i="1"/>
  <c r="U4105" i="1"/>
  <c r="T4097" i="1"/>
  <c r="U4097" i="1"/>
  <c r="U4093" i="1"/>
  <c r="T4093" i="1"/>
  <c r="T4089" i="1"/>
  <c r="U4089" i="1"/>
  <c r="T4081" i="1"/>
  <c r="U4081" i="1"/>
  <c r="U4077" i="1"/>
  <c r="T4077" i="1"/>
  <c r="T4073" i="1"/>
  <c r="U4073" i="1"/>
  <c r="T4065" i="1"/>
  <c r="U4065" i="1"/>
  <c r="U4061" i="1"/>
  <c r="T4061" i="1"/>
  <c r="T4057" i="1"/>
  <c r="U4057" i="1"/>
  <c r="T4049" i="1"/>
  <c r="U4049" i="1"/>
  <c r="U4045" i="1"/>
  <c r="T4045" i="1"/>
  <c r="T4041" i="1"/>
  <c r="U4041" i="1"/>
  <c r="T4033" i="1"/>
  <c r="U4033" i="1"/>
  <c r="U4029" i="1"/>
  <c r="T4029" i="1"/>
  <c r="T4025" i="1"/>
  <c r="U4025" i="1"/>
  <c r="T4017" i="1"/>
  <c r="U4017" i="1"/>
  <c r="U4013" i="1"/>
  <c r="T4013" i="1"/>
  <c r="T4009" i="1"/>
  <c r="U4009" i="1"/>
  <c r="T4001" i="1"/>
  <c r="U4001" i="1"/>
  <c r="U3997" i="1"/>
  <c r="T3997" i="1"/>
  <c r="T3993" i="1"/>
  <c r="U3993" i="1"/>
  <c r="T3985" i="1"/>
  <c r="U3985" i="1"/>
  <c r="U3981" i="1"/>
  <c r="T3981" i="1"/>
  <c r="T3977" i="1"/>
  <c r="U3977" i="1"/>
  <c r="T3969" i="1"/>
  <c r="U3969" i="1"/>
  <c r="U3965" i="1"/>
  <c r="T3965" i="1"/>
  <c r="T3961" i="1"/>
  <c r="U3961" i="1"/>
  <c r="T3953" i="1"/>
  <c r="U3953" i="1"/>
  <c r="U3949" i="1"/>
  <c r="T3949" i="1"/>
  <c r="T3945" i="1"/>
  <c r="U3945" i="1"/>
  <c r="T3937" i="1"/>
  <c r="U3937" i="1"/>
  <c r="U3933" i="1"/>
  <c r="T3933" i="1"/>
  <c r="T3929" i="1"/>
  <c r="U3929" i="1"/>
  <c r="T3921" i="1"/>
  <c r="U3921" i="1"/>
  <c r="U3917" i="1"/>
  <c r="T3917" i="1"/>
  <c r="T3913" i="1"/>
  <c r="U3913" i="1"/>
  <c r="T3905" i="1"/>
  <c r="U3905" i="1"/>
  <c r="U3901" i="1"/>
  <c r="T3901" i="1"/>
  <c r="T3897" i="1"/>
  <c r="U3897" i="1"/>
  <c r="T3889" i="1"/>
  <c r="U3889" i="1"/>
  <c r="U3885" i="1"/>
  <c r="T3885" i="1"/>
  <c r="T3881" i="1"/>
  <c r="U3881" i="1"/>
  <c r="T3873" i="1"/>
  <c r="U3873" i="1"/>
  <c r="U3869" i="1"/>
  <c r="T3869" i="1"/>
  <c r="T3865" i="1"/>
  <c r="U3865" i="1"/>
  <c r="T3857" i="1"/>
  <c r="U3857" i="1"/>
  <c r="U3853" i="1"/>
  <c r="T3853" i="1"/>
  <c r="T3849" i="1"/>
  <c r="U3849" i="1"/>
  <c r="T3841" i="1"/>
  <c r="U3841" i="1"/>
  <c r="U3837" i="1"/>
  <c r="T3837" i="1"/>
  <c r="T3833" i="1"/>
  <c r="U3833" i="1"/>
  <c r="T3825" i="1"/>
  <c r="U3825" i="1"/>
  <c r="U3821" i="1"/>
  <c r="T3821" i="1"/>
  <c r="T3817" i="1"/>
  <c r="U3817" i="1"/>
  <c r="T3809" i="1"/>
  <c r="U3809" i="1"/>
  <c r="U3805" i="1"/>
  <c r="T3805" i="1"/>
  <c r="T3801" i="1"/>
  <c r="U3801" i="1"/>
  <c r="T3793" i="1"/>
  <c r="U3793" i="1"/>
  <c r="U3789" i="1"/>
  <c r="T3789" i="1"/>
  <c r="T3785" i="1"/>
  <c r="U3785" i="1"/>
  <c r="T3777" i="1"/>
  <c r="U3777" i="1"/>
  <c r="U3773" i="1"/>
  <c r="T3773" i="1"/>
  <c r="T3769" i="1"/>
  <c r="U3769" i="1"/>
  <c r="T3761" i="1"/>
  <c r="U3761" i="1"/>
  <c r="U3757" i="1"/>
  <c r="T3757" i="1"/>
  <c r="T3753" i="1"/>
  <c r="U3753" i="1"/>
  <c r="T3745" i="1"/>
  <c r="U3745" i="1"/>
  <c r="U3741" i="1"/>
  <c r="T3741" i="1"/>
  <c r="T3737" i="1"/>
  <c r="U3737" i="1"/>
  <c r="T3729" i="1"/>
  <c r="U3729" i="1"/>
  <c r="U3725" i="1"/>
  <c r="T3725" i="1"/>
  <c r="T3721" i="1"/>
  <c r="U3721" i="1"/>
  <c r="T3713" i="1"/>
  <c r="U3713" i="1"/>
  <c r="U3709" i="1"/>
  <c r="T3709" i="1"/>
  <c r="T3705" i="1"/>
  <c r="U3705" i="1"/>
  <c r="T3697" i="1"/>
  <c r="U3697" i="1"/>
  <c r="U3693" i="1"/>
  <c r="T3693" i="1"/>
  <c r="T3689" i="1"/>
  <c r="U3689" i="1"/>
  <c r="T3681" i="1"/>
  <c r="U3681" i="1"/>
  <c r="U3677" i="1"/>
  <c r="T3677" i="1"/>
  <c r="T3673" i="1"/>
  <c r="U3673" i="1"/>
  <c r="T3665" i="1"/>
  <c r="U3665" i="1"/>
  <c r="U3661" i="1"/>
  <c r="T3661" i="1"/>
  <c r="T3657" i="1"/>
  <c r="U3657" i="1"/>
  <c r="T3649" i="1"/>
  <c r="U3649" i="1"/>
  <c r="U3645" i="1"/>
  <c r="T3645" i="1"/>
  <c r="T3641" i="1"/>
  <c r="U3641" i="1"/>
  <c r="T3633" i="1"/>
  <c r="U3633" i="1"/>
  <c r="U3629" i="1"/>
  <c r="T3629" i="1"/>
  <c r="T3625" i="1"/>
  <c r="U3625" i="1"/>
  <c r="T3617" i="1"/>
  <c r="U3617" i="1"/>
  <c r="U3613" i="1"/>
  <c r="T3613" i="1"/>
  <c r="T3609" i="1"/>
  <c r="U3609" i="1"/>
  <c r="T3601" i="1"/>
  <c r="U3601" i="1"/>
  <c r="U3597" i="1"/>
  <c r="T3597" i="1"/>
  <c r="T3593" i="1"/>
  <c r="U3593" i="1"/>
  <c r="T3585" i="1"/>
  <c r="U3585" i="1"/>
  <c r="U3581" i="1"/>
  <c r="T3581" i="1"/>
  <c r="T3577" i="1"/>
  <c r="U3577" i="1"/>
  <c r="T3569" i="1"/>
  <c r="U3569" i="1"/>
  <c r="U3565" i="1"/>
  <c r="T3565" i="1"/>
  <c r="T3561" i="1"/>
  <c r="U3561" i="1"/>
  <c r="T3553" i="1"/>
  <c r="U3553" i="1"/>
  <c r="U3549" i="1"/>
  <c r="T3549" i="1"/>
  <c r="T3545" i="1"/>
  <c r="U3545" i="1"/>
  <c r="T3537" i="1"/>
  <c r="U3537" i="1"/>
  <c r="U3533" i="1"/>
  <c r="T3533" i="1"/>
  <c r="T3529" i="1"/>
  <c r="U3529" i="1"/>
  <c r="T3521" i="1"/>
  <c r="U3521" i="1"/>
  <c r="U3517" i="1"/>
  <c r="T3517" i="1"/>
  <c r="T3513" i="1"/>
  <c r="U3513" i="1"/>
  <c r="T3505" i="1"/>
  <c r="U3505" i="1"/>
  <c r="U3501" i="1"/>
  <c r="T3501" i="1"/>
  <c r="T3497" i="1"/>
  <c r="U3497" i="1"/>
  <c r="T3489" i="1"/>
  <c r="U3489" i="1"/>
  <c r="U3485" i="1"/>
  <c r="T3485" i="1"/>
  <c r="T3481" i="1"/>
  <c r="U3481" i="1"/>
  <c r="T3473" i="1"/>
  <c r="U3473" i="1"/>
  <c r="U3469" i="1"/>
  <c r="T3469" i="1"/>
  <c r="T3465" i="1"/>
  <c r="U3465" i="1"/>
  <c r="T3457" i="1"/>
  <c r="U3457" i="1"/>
  <c r="U3453" i="1"/>
  <c r="T3453" i="1"/>
  <c r="T3449" i="1"/>
  <c r="U3449" i="1"/>
  <c r="T3441" i="1"/>
  <c r="U3441" i="1"/>
  <c r="U3437" i="1"/>
  <c r="T3437" i="1"/>
  <c r="T3433" i="1"/>
  <c r="U3433" i="1"/>
  <c r="T3425" i="1"/>
  <c r="U3425" i="1"/>
  <c r="U3421" i="1"/>
  <c r="T3421" i="1"/>
  <c r="T3417" i="1"/>
  <c r="U3417" i="1"/>
  <c r="T3409" i="1"/>
  <c r="U3409" i="1"/>
  <c r="U3405" i="1"/>
  <c r="T3405" i="1"/>
  <c r="T3401" i="1"/>
  <c r="U3401" i="1"/>
  <c r="T3393" i="1"/>
  <c r="U3393" i="1"/>
  <c r="U3389" i="1"/>
  <c r="T3389" i="1"/>
  <c r="T3385" i="1"/>
  <c r="U3385" i="1"/>
  <c r="T3377" i="1"/>
  <c r="U3377" i="1"/>
  <c r="U3373" i="1"/>
  <c r="T3373" i="1"/>
  <c r="T3369" i="1"/>
  <c r="U3369" i="1"/>
  <c r="T3361" i="1"/>
  <c r="U3361" i="1"/>
  <c r="U3357" i="1"/>
  <c r="T3357" i="1"/>
  <c r="T3353" i="1"/>
  <c r="U3353" i="1"/>
  <c r="T3345" i="1"/>
  <c r="U3345" i="1"/>
  <c r="U3341" i="1"/>
  <c r="T3341" i="1"/>
  <c r="T3337" i="1"/>
  <c r="U3337" i="1"/>
  <c r="T3329" i="1"/>
  <c r="U3329" i="1"/>
  <c r="U3325" i="1"/>
  <c r="T3325" i="1"/>
  <c r="T3321" i="1"/>
  <c r="U3321" i="1"/>
  <c r="T3313" i="1"/>
  <c r="U3313" i="1"/>
  <c r="U3309" i="1"/>
  <c r="T3309" i="1"/>
  <c r="T3305" i="1"/>
  <c r="U3305" i="1"/>
  <c r="T3297" i="1"/>
  <c r="U3297" i="1"/>
  <c r="U3293" i="1"/>
  <c r="T3293" i="1"/>
  <c r="T3289" i="1"/>
  <c r="U3289" i="1"/>
  <c r="T3281" i="1"/>
  <c r="U3281" i="1"/>
  <c r="U3277" i="1"/>
  <c r="T3277" i="1"/>
  <c r="T3273" i="1"/>
  <c r="U3273" i="1"/>
  <c r="T3265" i="1"/>
  <c r="U3265" i="1"/>
  <c r="U3261" i="1"/>
  <c r="T3261" i="1"/>
  <c r="T3257" i="1"/>
  <c r="U3257" i="1"/>
  <c r="T3249" i="1"/>
  <c r="U3249" i="1"/>
  <c r="U3245" i="1"/>
  <c r="T3245" i="1"/>
  <c r="T3241" i="1"/>
  <c r="U3241" i="1"/>
  <c r="T3233" i="1"/>
  <c r="U3233" i="1"/>
  <c r="U3229" i="1"/>
  <c r="T3229" i="1"/>
  <c r="T3225" i="1"/>
  <c r="U3225" i="1"/>
  <c r="T3217" i="1"/>
  <c r="U3217" i="1"/>
  <c r="U3213" i="1"/>
  <c r="T3213" i="1"/>
  <c r="T3209" i="1"/>
  <c r="U3209" i="1"/>
  <c r="T3201" i="1"/>
  <c r="U3201" i="1"/>
  <c r="U3197" i="1"/>
  <c r="T3197" i="1"/>
  <c r="T3193" i="1"/>
  <c r="U3193" i="1"/>
  <c r="T3185" i="1"/>
  <c r="U3185" i="1"/>
  <c r="U3181" i="1"/>
  <c r="T3181" i="1"/>
  <c r="T3177" i="1"/>
  <c r="U3177" i="1"/>
  <c r="T3169" i="1"/>
  <c r="U3169" i="1"/>
  <c r="U3165" i="1"/>
  <c r="T3165" i="1"/>
  <c r="T3161" i="1"/>
  <c r="U3161" i="1"/>
  <c r="T3153" i="1"/>
  <c r="U3153" i="1"/>
  <c r="U3149" i="1"/>
  <c r="T3149" i="1"/>
  <c r="T3145" i="1"/>
  <c r="U3145" i="1"/>
  <c r="T3137" i="1"/>
  <c r="U3137" i="1"/>
  <c r="U3133" i="1"/>
  <c r="T3133" i="1"/>
  <c r="T3129" i="1"/>
  <c r="U3129" i="1"/>
  <c r="T3121" i="1"/>
  <c r="U3121" i="1"/>
  <c r="U3117" i="1"/>
  <c r="T3117" i="1"/>
  <c r="T3113" i="1"/>
  <c r="U3113" i="1"/>
  <c r="T3105" i="1"/>
  <c r="U3105" i="1"/>
  <c r="U3101" i="1"/>
  <c r="T3101" i="1"/>
  <c r="T3097" i="1"/>
  <c r="U3097" i="1"/>
  <c r="T3089" i="1"/>
  <c r="U3089" i="1"/>
  <c r="U3085" i="1"/>
  <c r="T3085" i="1"/>
  <c r="T3081" i="1"/>
  <c r="U3081" i="1"/>
  <c r="T3073" i="1"/>
  <c r="U3073" i="1"/>
  <c r="U3069" i="1"/>
  <c r="T3069" i="1"/>
  <c r="T3065" i="1"/>
  <c r="U3065" i="1"/>
  <c r="T3057" i="1"/>
  <c r="U3057" i="1"/>
  <c r="U3053" i="1"/>
  <c r="T3053" i="1"/>
  <c r="T3049" i="1"/>
  <c r="U3049" i="1"/>
  <c r="T3041" i="1"/>
  <c r="U3041" i="1"/>
  <c r="U3037" i="1"/>
  <c r="T3037" i="1"/>
  <c r="T3033" i="1"/>
  <c r="U3033" i="1"/>
  <c r="T3025" i="1"/>
  <c r="U3025" i="1"/>
  <c r="T3021" i="1"/>
  <c r="U3021" i="1"/>
  <c r="T3017" i="1"/>
  <c r="U3017" i="1"/>
  <c r="T3013" i="1"/>
  <c r="U3013" i="1"/>
  <c r="T3009" i="1"/>
  <c r="U3009" i="1"/>
  <c r="T3001" i="1"/>
  <c r="U3001" i="1"/>
  <c r="T2997" i="1"/>
  <c r="U2997" i="1"/>
  <c r="T2993" i="1"/>
  <c r="U2993" i="1"/>
  <c r="U2989" i="1"/>
  <c r="T2989" i="1"/>
  <c r="T2985" i="1"/>
  <c r="U2985" i="1"/>
  <c r="T2981" i="1"/>
  <c r="U2981" i="1"/>
  <c r="T2977" i="1"/>
  <c r="U2977" i="1"/>
  <c r="T2969" i="1"/>
  <c r="U2969" i="1"/>
  <c r="T2965" i="1"/>
  <c r="U2965" i="1"/>
  <c r="T2961" i="1"/>
  <c r="U2961" i="1"/>
  <c r="U2957" i="1"/>
  <c r="T2957" i="1"/>
  <c r="T2953" i="1"/>
  <c r="U2953" i="1"/>
  <c r="T2949" i="1"/>
  <c r="U2949" i="1"/>
  <c r="T2945" i="1"/>
  <c r="U2945" i="1"/>
  <c r="T2937" i="1"/>
  <c r="U2937" i="1"/>
  <c r="T2933" i="1"/>
  <c r="U2933" i="1"/>
  <c r="T2929" i="1"/>
  <c r="U2929" i="1"/>
  <c r="U2925" i="1"/>
  <c r="T2925" i="1"/>
  <c r="T2921" i="1"/>
  <c r="U2921" i="1"/>
  <c r="T2917" i="1"/>
  <c r="U2917" i="1"/>
  <c r="T2913" i="1"/>
  <c r="U2913" i="1"/>
  <c r="T2905" i="1"/>
  <c r="U2905" i="1"/>
  <c r="T2901" i="1"/>
  <c r="U2901" i="1"/>
  <c r="T2897" i="1"/>
  <c r="U2897" i="1"/>
  <c r="U2893" i="1"/>
  <c r="T2893" i="1"/>
  <c r="T2889" i="1"/>
  <c r="U2889" i="1"/>
  <c r="T2885" i="1"/>
  <c r="U2885" i="1"/>
  <c r="T2881" i="1"/>
  <c r="U2881" i="1"/>
  <c r="T2873" i="1"/>
  <c r="U2873" i="1"/>
  <c r="T2869" i="1"/>
  <c r="U2869" i="1"/>
  <c r="T2865" i="1"/>
  <c r="U2865" i="1"/>
  <c r="U2861" i="1"/>
  <c r="T2861" i="1"/>
  <c r="T2857" i="1"/>
  <c r="U2857" i="1"/>
  <c r="T2853" i="1"/>
  <c r="U2853" i="1"/>
  <c r="T2849" i="1"/>
  <c r="U2849" i="1"/>
  <c r="T2841" i="1"/>
  <c r="U2841" i="1"/>
  <c r="T2837" i="1"/>
  <c r="U2837" i="1"/>
  <c r="T2833" i="1"/>
  <c r="U2833" i="1"/>
  <c r="U2829" i="1"/>
  <c r="T2829" i="1"/>
  <c r="T2825" i="1"/>
  <c r="U2825" i="1"/>
  <c r="T2821" i="1"/>
  <c r="U2821" i="1"/>
  <c r="T2817" i="1"/>
  <c r="U2817" i="1"/>
  <c r="T2809" i="1"/>
  <c r="U2809" i="1"/>
  <c r="T2805" i="1"/>
  <c r="U2805" i="1"/>
  <c r="T2801" i="1"/>
  <c r="U2801" i="1"/>
  <c r="U2797" i="1"/>
  <c r="T2797" i="1"/>
  <c r="T2793" i="1"/>
  <c r="U2793" i="1"/>
  <c r="T2789" i="1"/>
  <c r="U2789" i="1"/>
  <c r="T2785" i="1"/>
  <c r="U2785" i="1"/>
  <c r="T2777" i="1"/>
  <c r="U2777" i="1"/>
  <c r="T2773" i="1"/>
  <c r="U2773" i="1"/>
  <c r="T2769" i="1"/>
  <c r="U2769" i="1"/>
  <c r="U2765" i="1"/>
  <c r="T2765" i="1"/>
  <c r="T2761" i="1"/>
  <c r="U2761" i="1"/>
  <c r="T2757" i="1"/>
  <c r="U2757" i="1"/>
  <c r="T2753" i="1"/>
  <c r="U2753" i="1"/>
  <c r="T2745" i="1"/>
  <c r="U2745" i="1"/>
  <c r="T2741" i="1"/>
  <c r="U2741" i="1"/>
  <c r="T2737" i="1"/>
  <c r="U2737" i="1"/>
  <c r="U2733" i="1"/>
  <c r="T2733" i="1"/>
  <c r="T2729" i="1"/>
  <c r="U2729" i="1"/>
  <c r="T2725" i="1"/>
  <c r="U2725" i="1"/>
  <c r="T2721" i="1"/>
  <c r="U2721" i="1"/>
  <c r="T2713" i="1"/>
  <c r="U2713" i="1"/>
  <c r="T2709" i="1"/>
  <c r="U2709" i="1"/>
  <c r="T2705" i="1"/>
  <c r="U2705" i="1"/>
  <c r="U2701" i="1"/>
  <c r="T2701" i="1"/>
  <c r="T2697" i="1"/>
  <c r="U2697" i="1"/>
  <c r="T2693" i="1"/>
  <c r="U2693" i="1"/>
  <c r="T2689" i="1"/>
  <c r="U2689" i="1"/>
  <c r="T2681" i="1"/>
  <c r="U2681" i="1"/>
  <c r="T2677" i="1"/>
  <c r="U2677" i="1"/>
  <c r="T2673" i="1"/>
  <c r="U2673" i="1"/>
  <c r="U2669" i="1"/>
  <c r="T2669" i="1"/>
  <c r="T2665" i="1"/>
  <c r="U2665" i="1"/>
  <c r="T2661" i="1"/>
  <c r="U2661" i="1"/>
  <c r="T2657" i="1"/>
  <c r="U2657" i="1"/>
  <c r="T2649" i="1"/>
  <c r="U2649" i="1"/>
  <c r="T2645" i="1"/>
  <c r="U2645" i="1"/>
  <c r="T2641" i="1"/>
  <c r="U2641" i="1"/>
  <c r="U2637" i="1"/>
  <c r="T2637" i="1"/>
  <c r="T2633" i="1"/>
  <c r="U2633" i="1"/>
  <c r="T2629" i="1"/>
  <c r="U2629" i="1"/>
  <c r="T2625" i="1"/>
  <c r="U2625" i="1"/>
  <c r="T2617" i="1"/>
  <c r="U2617" i="1"/>
  <c r="T2613" i="1"/>
  <c r="U2613" i="1"/>
  <c r="T2609" i="1"/>
  <c r="U2609" i="1"/>
  <c r="U2605" i="1"/>
  <c r="T2605" i="1"/>
  <c r="T2601" i="1"/>
  <c r="U2601" i="1"/>
  <c r="T2597" i="1"/>
  <c r="U2597" i="1"/>
  <c r="T2593" i="1"/>
  <c r="U2593" i="1"/>
  <c r="T2585" i="1"/>
  <c r="U2585" i="1"/>
  <c r="T2581" i="1"/>
  <c r="U2581" i="1"/>
  <c r="T2577" i="1"/>
  <c r="U2577" i="1"/>
  <c r="U2573" i="1"/>
  <c r="T2573" i="1"/>
  <c r="T2569" i="1"/>
  <c r="U2569" i="1"/>
  <c r="T2565" i="1"/>
  <c r="U2565" i="1"/>
  <c r="T2561" i="1"/>
  <c r="U2561" i="1"/>
  <c r="T2553" i="1"/>
  <c r="U2553" i="1"/>
  <c r="T2549" i="1"/>
  <c r="U2549" i="1"/>
  <c r="T2545" i="1"/>
  <c r="U2545" i="1"/>
  <c r="U2541" i="1"/>
  <c r="T2541" i="1"/>
  <c r="T2537" i="1"/>
  <c r="U2537" i="1"/>
  <c r="T2533" i="1"/>
  <c r="U2533" i="1"/>
  <c r="T2529" i="1"/>
  <c r="U2529" i="1"/>
  <c r="T2521" i="1"/>
  <c r="U2521" i="1"/>
  <c r="T2517" i="1"/>
  <c r="U2517" i="1"/>
  <c r="T2513" i="1"/>
  <c r="U2513" i="1"/>
  <c r="U2509" i="1"/>
  <c r="T2509" i="1"/>
  <c r="T2505" i="1"/>
  <c r="U2505" i="1"/>
  <c r="T2501" i="1"/>
  <c r="U2501" i="1"/>
  <c r="T2497" i="1"/>
  <c r="U2497" i="1"/>
  <c r="T2489" i="1"/>
  <c r="U2489" i="1"/>
  <c r="T2485" i="1"/>
  <c r="U2485" i="1"/>
  <c r="T2481" i="1"/>
  <c r="U2481" i="1"/>
  <c r="U2477" i="1"/>
  <c r="T2477" i="1"/>
  <c r="T2473" i="1"/>
  <c r="U2473" i="1"/>
  <c r="T2469" i="1"/>
  <c r="U2469" i="1"/>
  <c r="T2465" i="1"/>
  <c r="U2465" i="1"/>
  <c r="T2457" i="1"/>
  <c r="U2457" i="1"/>
  <c r="T2453" i="1"/>
  <c r="U2453" i="1"/>
  <c r="T2449" i="1"/>
  <c r="U2449" i="1"/>
  <c r="U2445" i="1"/>
  <c r="T2445" i="1"/>
  <c r="T2441" i="1"/>
  <c r="U2441" i="1"/>
  <c r="T2437" i="1"/>
  <c r="U2437" i="1"/>
  <c r="T2433" i="1"/>
  <c r="U2433" i="1"/>
  <c r="T2425" i="1"/>
  <c r="U2425" i="1"/>
  <c r="T2421" i="1"/>
  <c r="U2421" i="1"/>
  <c r="T2417" i="1"/>
  <c r="U2417" i="1"/>
  <c r="U2413" i="1"/>
  <c r="T2413" i="1"/>
  <c r="T2409" i="1"/>
  <c r="U2409" i="1"/>
  <c r="T2405" i="1"/>
  <c r="U2405" i="1"/>
  <c r="T2401" i="1"/>
  <c r="U2401" i="1"/>
  <c r="T2393" i="1"/>
  <c r="U2393" i="1"/>
  <c r="T2389" i="1"/>
  <c r="U2389" i="1"/>
  <c r="T2385" i="1"/>
  <c r="U2385" i="1"/>
  <c r="U2381" i="1"/>
  <c r="T2381" i="1"/>
  <c r="T2377" i="1"/>
  <c r="U2377" i="1"/>
  <c r="T2373" i="1"/>
  <c r="U2373" i="1"/>
  <c r="T2369" i="1"/>
  <c r="U2369" i="1"/>
  <c r="T2361" i="1"/>
  <c r="U2361" i="1"/>
  <c r="T2357" i="1"/>
  <c r="U2357" i="1"/>
  <c r="T2353" i="1"/>
  <c r="U2353" i="1"/>
  <c r="U2349" i="1"/>
  <c r="T2349" i="1"/>
  <c r="T2345" i="1"/>
  <c r="U2345" i="1"/>
  <c r="T2341" i="1"/>
  <c r="U2341" i="1"/>
  <c r="T2337" i="1"/>
  <c r="U2337" i="1"/>
  <c r="T2333" i="1"/>
  <c r="U2333" i="1"/>
  <c r="T2329" i="1"/>
  <c r="U2329" i="1"/>
  <c r="T2325" i="1"/>
  <c r="U2325" i="1"/>
  <c r="T2321" i="1"/>
  <c r="U2321" i="1"/>
  <c r="T2317" i="1"/>
  <c r="U2317" i="1"/>
  <c r="T2313" i="1"/>
  <c r="U2313" i="1"/>
  <c r="T2305" i="1"/>
  <c r="U2305" i="1"/>
  <c r="T2297" i="1"/>
  <c r="U2297" i="1"/>
  <c r="T2289" i="1"/>
  <c r="U2289" i="1"/>
  <c r="T2281" i="1"/>
  <c r="U2281" i="1"/>
  <c r="T2273" i="1"/>
  <c r="U2273" i="1"/>
  <c r="T2265" i="1"/>
  <c r="U2265" i="1"/>
  <c r="T2257" i="1"/>
  <c r="U2257" i="1"/>
  <c r="T2249" i="1"/>
  <c r="U2249" i="1"/>
  <c r="T2241" i="1"/>
  <c r="U2241" i="1"/>
  <c r="T2233" i="1"/>
  <c r="U2233" i="1"/>
  <c r="T2225" i="1"/>
  <c r="U2225" i="1"/>
  <c r="T2217" i="1"/>
  <c r="U2217" i="1"/>
  <c r="T2209" i="1"/>
  <c r="U2209" i="1"/>
  <c r="T2201" i="1"/>
  <c r="U2201" i="1"/>
  <c r="T2193" i="1"/>
  <c r="U2193" i="1"/>
  <c r="T2185" i="1"/>
  <c r="U2185" i="1"/>
  <c r="T2177" i="1"/>
  <c r="U2177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947" i="1"/>
  <c r="U915" i="1"/>
  <c r="U883" i="1"/>
  <c r="U851" i="1"/>
  <c r="U819" i="1"/>
  <c r="U787" i="1"/>
  <c r="U755" i="1"/>
  <c r="U723" i="1"/>
  <c r="U691" i="1"/>
  <c r="U659" i="1"/>
  <c r="U627" i="1"/>
  <c r="U595" i="1"/>
  <c r="U563" i="1"/>
  <c r="U531" i="1"/>
  <c r="U499" i="1"/>
  <c r="U467" i="1"/>
  <c r="U435" i="1"/>
  <c r="U403" i="1"/>
  <c r="U371" i="1"/>
  <c r="U339" i="1"/>
  <c r="U307" i="1"/>
  <c r="U275" i="1"/>
  <c r="U243" i="1"/>
  <c r="U211" i="1"/>
  <c r="U179" i="1"/>
  <c r="U147" i="1"/>
  <c r="U115" i="1"/>
  <c r="U83" i="1"/>
  <c r="U51" i="1"/>
  <c r="U19" i="1"/>
  <c r="T4085" i="1"/>
  <c r="T4021" i="1"/>
  <c r="T3957" i="1"/>
  <c r="T3893" i="1"/>
  <c r="T3829" i="1"/>
  <c r="T3765" i="1"/>
  <c r="T3701" i="1"/>
  <c r="T3637" i="1"/>
  <c r="T3573" i="1"/>
  <c r="T3509" i="1"/>
  <c r="T3445" i="1"/>
  <c r="T3381" i="1"/>
  <c r="T3317" i="1"/>
  <c r="T3253" i="1"/>
  <c r="T3189" i="1"/>
  <c r="T3125" i="1"/>
  <c r="T3061" i="1"/>
  <c r="T2973" i="1"/>
  <c r="T2845" i="1"/>
  <c r="T2717" i="1"/>
  <c r="T2589" i="1"/>
  <c r="T2461" i="1"/>
  <c r="T2195" i="1"/>
  <c r="T2067" i="1"/>
  <c r="T1939" i="1"/>
  <c r="T1811" i="1"/>
  <c r="T1683" i="1"/>
  <c r="T1555" i="1"/>
  <c r="T1427" i="1"/>
  <c r="T2310" i="1"/>
  <c r="U2310" i="1"/>
  <c r="T2306" i="1"/>
  <c r="U2306" i="1"/>
  <c r="T2302" i="1"/>
  <c r="U2302" i="1"/>
  <c r="T2298" i="1"/>
  <c r="U2298" i="1"/>
  <c r="T2294" i="1"/>
  <c r="U2294" i="1"/>
  <c r="T2286" i="1"/>
  <c r="U2286" i="1"/>
  <c r="T2282" i="1"/>
  <c r="U2282" i="1"/>
  <c r="T2278" i="1"/>
  <c r="U2278" i="1"/>
  <c r="T2274" i="1"/>
  <c r="U2274" i="1"/>
  <c r="T2270" i="1"/>
  <c r="U2270" i="1"/>
  <c r="T2266" i="1"/>
  <c r="U2266" i="1"/>
  <c r="T2262" i="1"/>
  <c r="U2262" i="1"/>
  <c r="T2254" i="1"/>
  <c r="U2254" i="1"/>
  <c r="T2250" i="1"/>
  <c r="U2250" i="1"/>
  <c r="T2246" i="1"/>
  <c r="U2246" i="1"/>
  <c r="T2242" i="1"/>
  <c r="U2242" i="1"/>
  <c r="T2238" i="1"/>
  <c r="U2238" i="1"/>
  <c r="T2234" i="1"/>
  <c r="U2234" i="1"/>
  <c r="T2230" i="1"/>
  <c r="U2230" i="1"/>
  <c r="T2222" i="1"/>
  <c r="U2222" i="1"/>
  <c r="T2218" i="1"/>
  <c r="U2218" i="1"/>
  <c r="T2214" i="1"/>
  <c r="U2214" i="1"/>
  <c r="T2210" i="1"/>
  <c r="U2210" i="1"/>
  <c r="T2206" i="1"/>
  <c r="U2206" i="1"/>
  <c r="T2202" i="1"/>
  <c r="U2202" i="1"/>
  <c r="T2198" i="1"/>
  <c r="U2198" i="1"/>
  <c r="T2190" i="1"/>
  <c r="U2190" i="1"/>
  <c r="T2186" i="1"/>
  <c r="U2186" i="1"/>
  <c r="T2182" i="1"/>
  <c r="U2182" i="1"/>
  <c r="T2178" i="1"/>
  <c r="U2178" i="1"/>
  <c r="T2174" i="1"/>
  <c r="U2174" i="1"/>
  <c r="T2170" i="1"/>
  <c r="U2170" i="1"/>
  <c r="T2166" i="1"/>
  <c r="U2166" i="1"/>
  <c r="T2158" i="1"/>
  <c r="U2158" i="1"/>
  <c r="T2154" i="1"/>
  <c r="U2154" i="1"/>
  <c r="T2150" i="1"/>
  <c r="U2150" i="1"/>
  <c r="T2146" i="1"/>
  <c r="U2146" i="1"/>
  <c r="T2142" i="1"/>
  <c r="U2142" i="1"/>
  <c r="T2138" i="1"/>
  <c r="U2138" i="1"/>
  <c r="T2134" i="1"/>
  <c r="U2134" i="1"/>
  <c r="T2126" i="1"/>
  <c r="U2126" i="1"/>
  <c r="T2122" i="1"/>
  <c r="U2122" i="1"/>
  <c r="T2118" i="1"/>
  <c r="U2118" i="1"/>
  <c r="T2114" i="1"/>
  <c r="U2114" i="1"/>
  <c r="T2110" i="1"/>
  <c r="U2110" i="1"/>
  <c r="T2106" i="1"/>
  <c r="U2106" i="1"/>
  <c r="T2102" i="1"/>
  <c r="U2102" i="1"/>
  <c r="T2094" i="1"/>
  <c r="U2094" i="1"/>
  <c r="T2090" i="1"/>
  <c r="U2090" i="1"/>
  <c r="T2086" i="1"/>
  <c r="U2086" i="1"/>
  <c r="T2082" i="1"/>
  <c r="U2082" i="1"/>
  <c r="T2078" i="1"/>
  <c r="U2078" i="1"/>
  <c r="T2074" i="1"/>
  <c r="U2074" i="1"/>
  <c r="T2070" i="1"/>
  <c r="U2070" i="1"/>
  <c r="T2062" i="1"/>
  <c r="U2062" i="1"/>
  <c r="T2058" i="1"/>
  <c r="U2058" i="1"/>
  <c r="T2054" i="1"/>
  <c r="U2054" i="1"/>
  <c r="T2050" i="1"/>
  <c r="U2050" i="1"/>
  <c r="T2046" i="1"/>
  <c r="U2046" i="1"/>
  <c r="T2042" i="1"/>
  <c r="U2042" i="1"/>
  <c r="T2038" i="1"/>
  <c r="U2038" i="1"/>
  <c r="T2030" i="1"/>
  <c r="U2030" i="1"/>
  <c r="T2026" i="1"/>
  <c r="U2026" i="1"/>
  <c r="T2022" i="1"/>
  <c r="U2022" i="1"/>
  <c r="T2018" i="1"/>
  <c r="U2018" i="1"/>
  <c r="T2014" i="1"/>
  <c r="U2014" i="1"/>
  <c r="T2010" i="1"/>
  <c r="U2010" i="1"/>
  <c r="T2006" i="1"/>
  <c r="U2006" i="1"/>
  <c r="T1998" i="1"/>
  <c r="U1998" i="1"/>
  <c r="T1994" i="1"/>
  <c r="U1994" i="1"/>
  <c r="T1990" i="1"/>
  <c r="U1990" i="1"/>
  <c r="T1986" i="1"/>
  <c r="U1986" i="1"/>
  <c r="T1982" i="1"/>
  <c r="U1982" i="1"/>
  <c r="T1978" i="1"/>
  <c r="U1978" i="1"/>
  <c r="T1974" i="1"/>
  <c r="U1974" i="1"/>
  <c r="T1966" i="1"/>
  <c r="U1966" i="1"/>
  <c r="T1962" i="1"/>
  <c r="U1962" i="1"/>
  <c r="T1958" i="1"/>
  <c r="U1958" i="1"/>
  <c r="T1954" i="1"/>
  <c r="U1954" i="1"/>
  <c r="T1950" i="1"/>
  <c r="U1950" i="1"/>
  <c r="T1946" i="1"/>
  <c r="U1946" i="1"/>
  <c r="T1942" i="1"/>
  <c r="U1942" i="1"/>
  <c r="T1934" i="1"/>
  <c r="U1934" i="1"/>
  <c r="T1930" i="1"/>
  <c r="U1930" i="1"/>
  <c r="T1926" i="1"/>
  <c r="U1926" i="1"/>
  <c r="T1922" i="1"/>
  <c r="U1922" i="1"/>
  <c r="T1918" i="1"/>
  <c r="U1918" i="1"/>
  <c r="T1914" i="1"/>
  <c r="U1914" i="1"/>
  <c r="T1910" i="1"/>
  <c r="U1910" i="1"/>
  <c r="T1902" i="1"/>
  <c r="U1902" i="1"/>
  <c r="T1898" i="1"/>
  <c r="U1898" i="1"/>
  <c r="T1894" i="1"/>
  <c r="U1894" i="1"/>
  <c r="T1890" i="1"/>
  <c r="U1890" i="1"/>
  <c r="T1886" i="1"/>
  <c r="U1886" i="1"/>
  <c r="T1882" i="1"/>
  <c r="U1882" i="1"/>
  <c r="T1878" i="1"/>
  <c r="U1878" i="1"/>
  <c r="T1870" i="1"/>
  <c r="U1870" i="1"/>
  <c r="T1866" i="1"/>
  <c r="U1866" i="1"/>
  <c r="T1862" i="1"/>
  <c r="U1862" i="1"/>
  <c r="T1858" i="1"/>
  <c r="U1858" i="1"/>
  <c r="T1854" i="1"/>
  <c r="U1854" i="1"/>
  <c r="T1850" i="1"/>
  <c r="U1850" i="1"/>
  <c r="T1846" i="1"/>
  <c r="U1846" i="1"/>
  <c r="T1838" i="1"/>
  <c r="U1838" i="1"/>
  <c r="T1834" i="1"/>
  <c r="U1834" i="1"/>
  <c r="T1830" i="1"/>
  <c r="U1830" i="1"/>
  <c r="T1826" i="1"/>
  <c r="U1826" i="1"/>
  <c r="T1822" i="1"/>
  <c r="U1822" i="1"/>
  <c r="T1818" i="1"/>
  <c r="U1818" i="1"/>
  <c r="T1814" i="1"/>
  <c r="U1814" i="1"/>
  <c r="T1806" i="1"/>
  <c r="U1806" i="1"/>
  <c r="T1802" i="1"/>
  <c r="U1802" i="1"/>
  <c r="T1798" i="1"/>
  <c r="U1798" i="1"/>
  <c r="T1794" i="1"/>
  <c r="U1794" i="1"/>
  <c r="T1790" i="1"/>
  <c r="U1790" i="1"/>
  <c r="T1786" i="1"/>
  <c r="U1786" i="1"/>
  <c r="T1782" i="1"/>
  <c r="U1782" i="1"/>
  <c r="T1774" i="1"/>
  <c r="U1774" i="1"/>
  <c r="T1770" i="1"/>
  <c r="U1770" i="1"/>
  <c r="T1766" i="1"/>
  <c r="U1766" i="1"/>
  <c r="T1762" i="1"/>
  <c r="U1762" i="1"/>
  <c r="T1758" i="1"/>
  <c r="U1758" i="1"/>
  <c r="T1754" i="1"/>
  <c r="U1754" i="1"/>
  <c r="T1750" i="1"/>
  <c r="U1750" i="1"/>
  <c r="T1742" i="1"/>
  <c r="U1742" i="1"/>
  <c r="T1738" i="1"/>
  <c r="U1738" i="1"/>
  <c r="T1734" i="1"/>
  <c r="U1734" i="1"/>
  <c r="T1730" i="1"/>
  <c r="U1730" i="1"/>
  <c r="T1726" i="1"/>
  <c r="U1726" i="1"/>
  <c r="T1722" i="1"/>
  <c r="U1722" i="1"/>
  <c r="T1718" i="1"/>
  <c r="U1718" i="1"/>
  <c r="T1710" i="1"/>
  <c r="U1710" i="1"/>
  <c r="T1706" i="1"/>
  <c r="U1706" i="1"/>
  <c r="T1702" i="1"/>
  <c r="U1702" i="1"/>
  <c r="T1698" i="1"/>
  <c r="U1698" i="1"/>
  <c r="T1694" i="1"/>
  <c r="U1694" i="1"/>
  <c r="T1690" i="1"/>
  <c r="U1690" i="1"/>
  <c r="T1686" i="1"/>
  <c r="U1686" i="1"/>
  <c r="T1678" i="1"/>
  <c r="U1678" i="1"/>
  <c r="T1674" i="1"/>
  <c r="U1674" i="1"/>
  <c r="T1670" i="1"/>
  <c r="U1670" i="1"/>
  <c r="T1666" i="1"/>
  <c r="U1666" i="1"/>
  <c r="T1662" i="1"/>
  <c r="U1662" i="1"/>
  <c r="T1658" i="1"/>
  <c r="U1658" i="1"/>
  <c r="T1654" i="1"/>
  <c r="U1654" i="1"/>
  <c r="T1646" i="1"/>
  <c r="U1646" i="1"/>
  <c r="T1642" i="1"/>
  <c r="U1642" i="1"/>
  <c r="T1638" i="1"/>
  <c r="U1638" i="1"/>
  <c r="T1634" i="1"/>
  <c r="U1634" i="1"/>
  <c r="T1630" i="1"/>
  <c r="U1630" i="1"/>
  <c r="T1626" i="1"/>
  <c r="U1626" i="1"/>
  <c r="T1622" i="1"/>
  <c r="U1622" i="1"/>
  <c r="T1614" i="1"/>
  <c r="U1614" i="1"/>
  <c r="T1610" i="1"/>
  <c r="U1610" i="1"/>
  <c r="T1606" i="1"/>
  <c r="U1606" i="1"/>
  <c r="T1602" i="1"/>
  <c r="U1602" i="1"/>
  <c r="T1598" i="1"/>
  <c r="U1598" i="1"/>
  <c r="T1594" i="1"/>
  <c r="U1594" i="1"/>
  <c r="T1590" i="1"/>
  <c r="U1590" i="1"/>
  <c r="T1582" i="1"/>
  <c r="U1582" i="1"/>
  <c r="T1578" i="1"/>
  <c r="U1578" i="1"/>
  <c r="T1574" i="1"/>
  <c r="U1574" i="1"/>
  <c r="T1570" i="1"/>
  <c r="U1570" i="1"/>
  <c r="T1566" i="1"/>
  <c r="U1566" i="1"/>
  <c r="T1562" i="1"/>
  <c r="U1562" i="1"/>
  <c r="T1558" i="1"/>
  <c r="U1558" i="1"/>
  <c r="T1550" i="1"/>
  <c r="U1550" i="1"/>
  <c r="T1546" i="1"/>
  <c r="U1546" i="1"/>
  <c r="T1542" i="1"/>
  <c r="U1542" i="1"/>
  <c r="T1538" i="1"/>
  <c r="U1538" i="1"/>
  <c r="T1534" i="1"/>
  <c r="U1534" i="1"/>
  <c r="T1530" i="1"/>
  <c r="U1530" i="1"/>
  <c r="T1526" i="1"/>
  <c r="U1526" i="1"/>
  <c r="T1518" i="1"/>
  <c r="U1518" i="1"/>
  <c r="T1514" i="1"/>
  <c r="U1514" i="1"/>
  <c r="T1510" i="1"/>
  <c r="U1510" i="1"/>
  <c r="T1506" i="1"/>
  <c r="U1506" i="1"/>
  <c r="T1502" i="1"/>
  <c r="U1502" i="1"/>
  <c r="T1498" i="1"/>
  <c r="U1498" i="1"/>
  <c r="T1494" i="1"/>
  <c r="U1494" i="1"/>
  <c r="T1486" i="1"/>
  <c r="U1486" i="1"/>
  <c r="T1482" i="1"/>
  <c r="U1482" i="1"/>
  <c r="T1478" i="1"/>
  <c r="U1478" i="1"/>
  <c r="T1474" i="1"/>
  <c r="U1474" i="1"/>
  <c r="T1470" i="1"/>
  <c r="U1470" i="1"/>
  <c r="T1466" i="1"/>
  <c r="U1466" i="1"/>
  <c r="T1462" i="1"/>
  <c r="U1462" i="1"/>
  <c r="T1454" i="1"/>
  <c r="U1454" i="1"/>
  <c r="T1450" i="1"/>
  <c r="U1450" i="1"/>
  <c r="T1446" i="1"/>
  <c r="U1446" i="1"/>
  <c r="T1442" i="1"/>
  <c r="U1442" i="1"/>
  <c r="T1438" i="1"/>
  <c r="U1438" i="1"/>
  <c r="T1434" i="1"/>
  <c r="U1434" i="1"/>
  <c r="T1430" i="1"/>
  <c r="U1430" i="1"/>
  <c r="T1422" i="1"/>
  <c r="U1422" i="1"/>
  <c r="T1418" i="1"/>
  <c r="U1418" i="1"/>
  <c r="T1414" i="1"/>
  <c r="U1414" i="1"/>
  <c r="T1410" i="1"/>
  <c r="U1410" i="1"/>
  <c r="T1406" i="1"/>
  <c r="U1406" i="1"/>
  <c r="T1402" i="1"/>
  <c r="U1402" i="1"/>
  <c r="T1398" i="1"/>
  <c r="U1398" i="1"/>
  <c r="T1390" i="1"/>
  <c r="U1390" i="1"/>
  <c r="T1386" i="1"/>
  <c r="U1386" i="1"/>
  <c r="T1382" i="1"/>
  <c r="U1382" i="1"/>
  <c r="T1378" i="1"/>
  <c r="U1378" i="1"/>
  <c r="T1374" i="1"/>
  <c r="U1374" i="1"/>
  <c r="T1370" i="1"/>
  <c r="U1370" i="1"/>
  <c r="T1366" i="1"/>
  <c r="U1366" i="1"/>
  <c r="T1358" i="1"/>
  <c r="U1358" i="1"/>
  <c r="T1354" i="1"/>
  <c r="U1354" i="1"/>
  <c r="T1350" i="1"/>
  <c r="U1350" i="1"/>
  <c r="T1346" i="1"/>
  <c r="U1346" i="1"/>
  <c r="T1342" i="1"/>
  <c r="U1342" i="1"/>
  <c r="T1338" i="1"/>
  <c r="U1338" i="1"/>
  <c r="T1334" i="1"/>
  <c r="U1334" i="1"/>
  <c r="T1326" i="1"/>
  <c r="U1326" i="1"/>
  <c r="T1322" i="1"/>
  <c r="U1322" i="1"/>
  <c r="T1318" i="1"/>
  <c r="U1318" i="1"/>
  <c r="T1314" i="1"/>
  <c r="U1314" i="1"/>
  <c r="T1310" i="1"/>
  <c r="U1310" i="1"/>
  <c r="T1306" i="1"/>
  <c r="U1306" i="1"/>
  <c r="T1302" i="1"/>
  <c r="U1302" i="1"/>
  <c r="T1298" i="1"/>
  <c r="U1298" i="1"/>
  <c r="T1294" i="1"/>
  <c r="U1294" i="1"/>
  <c r="T1290" i="1"/>
  <c r="U1290" i="1"/>
  <c r="T1286" i="1"/>
  <c r="U1286" i="1"/>
  <c r="T1282" i="1"/>
  <c r="U1282" i="1"/>
  <c r="T1278" i="1"/>
  <c r="U1278" i="1"/>
  <c r="T1274" i="1"/>
  <c r="U1274" i="1"/>
  <c r="T1270" i="1"/>
  <c r="U1270" i="1"/>
  <c r="T1266" i="1"/>
  <c r="U1266" i="1"/>
  <c r="T1262" i="1"/>
  <c r="U1262" i="1"/>
  <c r="T1258" i="1"/>
  <c r="U1258" i="1"/>
  <c r="T1254" i="1"/>
  <c r="U1254" i="1"/>
  <c r="T1250" i="1"/>
  <c r="U1250" i="1"/>
  <c r="T1246" i="1"/>
  <c r="U1246" i="1"/>
  <c r="T1242" i="1"/>
  <c r="U1242" i="1"/>
  <c r="T1238" i="1"/>
  <c r="U1238" i="1"/>
  <c r="T1234" i="1"/>
  <c r="U1234" i="1"/>
  <c r="T1230" i="1"/>
  <c r="U1230" i="1"/>
  <c r="T1226" i="1"/>
  <c r="U1226" i="1"/>
  <c r="T1222" i="1"/>
  <c r="U1222" i="1"/>
  <c r="T1218" i="1"/>
  <c r="U1218" i="1"/>
  <c r="T1214" i="1"/>
  <c r="U1214" i="1"/>
  <c r="T1210" i="1"/>
  <c r="U1210" i="1"/>
  <c r="T1206" i="1"/>
  <c r="U1206" i="1"/>
  <c r="T1202" i="1"/>
  <c r="U1202" i="1"/>
  <c r="T1198" i="1"/>
  <c r="U1198" i="1"/>
  <c r="T1194" i="1"/>
  <c r="U1194" i="1"/>
  <c r="T1190" i="1"/>
  <c r="U1190" i="1"/>
  <c r="T1186" i="1"/>
  <c r="U1186" i="1"/>
  <c r="T1182" i="1"/>
  <c r="U1182" i="1"/>
  <c r="T1178" i="1"/>
  <c r="U1178" i="1"/>
  <c r="T1174" i="1"/>
  <c r="U1174" i="1"/>
  <c r="T1170" i="1"/>
  <c r="U1170" i="1"/>
  <c r="T1166" i="1"/>
  <c r="U1166" i="1"/>
  <c r="T1162" i="1"/>
  <c r="U1162" i="1"/>
  <c r="T1158" i="1"/>
  <c r="U1158" i="1"/>
  <c r="T1154" i="1"/>
  <c r="U1154" i="1"/>
  <c r="T1150" i="1"/>
  <c r="U1150" i="1"/>
  <c r="T1146" i="1"/>
  <c r="U1146" i="1"/>
  <c r="T1142" i="1"/>
  <c r="U1142" i="1"/>
  <c r="T1138" i="1"/>
  <c r="U1138" i="1"/>
  <c r="T1134" i="1"/>
  <c r="U1134" i="1"/>
  <c r="T1130" i="1"/>
  <c r="U1130" i="1"/>
  <c r="T1126" i="1"/>
  <c r="U1126" i="1"/>
  <c r="T1122" i="1"/>
  <c r="U1122" i="1"/>
  <c r="T1118" i="1"/>
  <c r="U1118" i="1"/>
  <c r="T1114" i="1"/>
  <c r="U1114" i="1"/>
  <c r="T1110" i="1"/>
  <c r="U1110" i="1"/>
  <c r="T1106" i="1"/>
  <c r="U1106" i="1"/>
  <c r="T1102" i="1"/>
  <c r="U1102" i="1"/>
  <c r="T1098" i="1"/>
  <c r="U1098" i="1"/>
  <c r="T1094" i="1"/>
  <c r="U1094" i="1"/>
  <c r="T1090" i="1"/>
  <c r="U1090" i="1"/>
  <c r="T1086" i="1"/>
  <c r="U1086" i="1"/>
  <c r="T1082" i="1"/>
  <c r="U1082" i="1"/>
  <c r="T1078" i="1"/>
  <c r="U1078" i="1"/>
  <c r="T1074" i="1"/>
  <c r="U1074" i="1"/>
  <c r="T1070" i="1"/>
  <c r="U1070" i="1"/>
  <c r="T1066" i="1"/>
  <c r="U1066" i="1"/>
  <c r="T1062" i="1"/>
  <c r="U1062" i="1"/>
  <c r="T1058" i="1"/>
  <c r="U1058" i="1"/>
  <c r="T1054" i="1"/>
  <c r="U1054" i="1"/>
  <c r="T1050" i="1"/>
  <c r="U1050" i="1"/>
  <c r="T1046" i="1"/>
  <c r="U1046" i="1"/>
  <c r="T1042" i="1"/>
  <c r="U1042" i="1"/>
  <c r="T1038" i="1"/>
  <c r="U1038" i="1"/>
  <c r="T1034" i="1"/>
  <c r="U1034" i="1"/>
  <c r="T1030" i="1"/>
  <c r="U1030" i="1"/>
  <c r="T1026" i="1"/>
  <c r="U1026" i="1"/>
  <c r="T1022" i="1"/>
  <c r="U1022" i="1"/>
  <c r="T1018" i="1"/>
  <c r="U1018" i="1"/>
  <c r="T1014" i="1"/>
  <c r="U1014" i="1"/>
  <c r="T1010" i="1"/>
  <c r="U1010" i="1"/>
  <c r="T1006" i="1"/>
  <c r="U1006" i="1"/>
  <c r="T1002" i="1"/>
  <c r="U1002" i="1"/>
  <c r="T998" i="1"/>
  <c r="U998" i="1"/>
  <c r="T994" i="1"/>
  <c r="U994" i="1"/>
  <c r="T990" i="1"/>
  <c r="U990" i="1"/>
  <c r="T986" i="1"/>
  <c r="U986" i="1"/>
  <c r="T982" i="1"/>
  <c r="U982" i="1"/>
  <c r="T978" i="1"/>
  <c r="U978" i="1"/>
  <c r="T974" i="1"/>
  <c r="U974" i="1"/>
  <c r="T970" i="1"/>
  <c r="U970" i="1"/>
  <c r="T966" i="1"/>
  <c r="U966" i="1"/>
  <c r="T962" i="1"/>
  <c r="U962" i="1"/>
  <c r="T958" i="1"/>
  <c r="U958" i="1"/>
  <c r="T954" i="1"/>
  <c r="U954" i="1"/>
  <c r="T950" i="1"/>
  <c r="U950" i="1"/>
  <c r="T942" i="1"/>
  <c r="U942" i="1"/>
  <c r="T934" i="1"/>
  <c r="U934" i="1"/>
  <c r="T926" i="1"/>
  <c r="U926" i="1"/>
  <c r="T918" i="1"/>
  <c r="U918" i="1"/>
  <c r="T910" i="1"/>
  <c r="U910" i="1"/>
  <c r="T902" i="1"/>
  <c r="U902" i="1"/>
  <c r="T894" i="1"/>
  <c r="U894" i="1"/>
  <c r="T886" i="1"/>
  <c r="U886" i="1"/>
  <c r="T878" i="1"/>
  <c r="U878" i="1"/>
  <c r="T870" i="1"/>
  <c r="U870" i="1"/>
  <c r="T862" i="1"/>
  <c r="U862" i="1"/>
  <c r="T854" i="1"/>
  <c r="U854" i="1"/>
  <c r="T846" i="1"/>
  <c r="U846" i="1"/>
  <c r="T838" i="1"/>
  <c r="U838" i="1"/>
  <c r="T830" i="1"/>
  <c r="U830" i="1"/>
  <c r="T822" i="1"/>
  <c r="U822" i="1"/>
  <c r="T814" i="1"/>
  <c r="U814" i="1"/>
  <c r="T806" i="1"/>
  <c r="U806" i="1"/>
  <c r="T798" i="1"/>
  <c r="U798" i="1"/>
  <c r="T790" i="1"/>
  <c r="U790" i="1"/>
  <c r="T782" i="1"/>
  <c r="U782" i="1"/>
  <c r="T774" i="1"/>
  <c r="U774" i="1"/>
  <c r="T766" i="1"/>
  <c r="U766" i="1"/>
  <c r="T758" i="1"/>
  <c r="U758" i="1"/>
  <c r="T750" i="1"/>
  <c r="U750" i="1"/>
  <c r="T742" i="1"/>
  <c r="U742" i="1"/>
  <c r="T734" i="1"/>
  <c r="U734" i="1"/>
  <c r="T726" i="1"/>
  <c r="U726" i="1"/>
  <c r="T718" i="1"/>
  <c r="U718" i="1"/>
  <c r="T710" i="1"/>
  <c r="U710" i="1"/>
  <c r="T702" i="1"/>
  <c r="U702" i="1"/>
  <c r="T694" i="1"/>
  <c r="U694" i="1"/>
  <c r="T686" i="1"/>
  <c r="U686" i="1"/>
  <c r="T678" i="1"/>
  <c r="U678" i="1"/>
  <c r="T670" i="1"/>
  <c r="U670" i="1"/>
  <c r="T662" i="1"/>
  <c r="U662" i="1"/>
  <c r="T654" i="1"/>
  <c r="U654" i="1"/>
  <c r="T646" i="1"/>
  <c r="U646" i="1"/>
  <c r="T638" i="1"/>
  <c r="U638" i="1"/>
  <c r="T630" i="1"/>
  <c r="U630" i="1"/>
  <c r="T622" i="1"/>
  <c r="U622" i="1"/>
  <c r="T614" i="1"/>
  <c r="U614" i="1"/>
  <c r="T606" i="1"/>
  <c r="U606" i="1"/>
  <c r="T598" i="1"/>
  <c r="U598" i="1"/>
  <c r="T590" i="1"/>
  <c r="U590" i="1"/>
  <c r="T582" i="1"/>
  <c r="U582" i="1"/>
  <c r="T574" i="1"/>
  <c r="U574" i="1"/>
  <c r="T566" i="1"/>
  <c r="U566" i="1"/>
  <c r="T558" i="1"/>
  <c r="U558" i="1"/>
  <c r="T550" i="1"/>
  <c r="U550" i="1"/>
  <c r="T542" i="1"/>
  <c r="U542" i="1"/>
  <c r="T534" i="1"/>
  <c r="U534" i="1"/>
  <c r="T526" i="1"/>
  <c r="U526" i="1"/>
  <c r="T518" i="1"/>
  <c r="U518" i="1"/>
  <c r="T510" i="1"/>
  <c r="U510" i="1"/>
  <c r="T502" i="1"/>
  <c r="U502" i="1"/>
  <c r="T494" i="1"/>
  <c r="U494" i="1"/>
  <c r="T486" i="1"/>
  <c r="U486" i="1"/>
  <c r="T478" i="1"/>
  <c r="U478" i="1"/>
  <c r="T470" i="1"/>
  <c r="U470" i="1"/>
  <c r="T462" i="1"/>
  <c r="U462" i="1"/>
  <c r="T454" i="1"/>
  <c r="U454" i="1"/>
  <c r="T446" i="1"/>
  <c r="U446" i="1"/>
  <c r="T438" i="1"/>
  <c r="U438" i="1"/>
  <c r="T430" i="1"/>
  <c r="U430" i="1"/>
  <c r="T422" i="1"/>
  <c r="U422" i="1"/>
  <c r="T414" i="1"/>
  <c r="U414" i="1"/>
  <c r="T406" i="1"/>
  <c r="U406" i="1"/>
  <c r="T398" i="1"/>
  <c r="U398" i="1"/>
  <c r="T390" i="1"/>
  <c r="U390" i="1"/>
  <c r="T374" i="1"/>
  <c r="U374" i="1"/>
  <c r="T366" i="1"/>
  <c r="U366" i="1"/>
  <c r="T358" i="1"/>
  <c r="U358" i="1"/>
  <c r="T350" i="1"/>
  <c r="U350" i="1"/>
  <c r="T342" i="1"/>
  <c r="U342" i="1"/>
  <c r="T334" i="1"/>
  <c r="U334" i="1"/>
  <c r="T326" i="1"/>
  <c r="U326" i="1"/>
  <c r="T318" i="1"/>
  <c r="U318" i="1"/>
  <c r="T310" i="1"/>
  <c r="U310" i="1"/>
  <c r="T302" i="1"/>
  <c r="U302" i="1"/>
  <c r="T294" i="1"/>
  <c r="U294" i="1"/>
  <c r="T286" i="1"/>
  <c r="U286" i="1"/>
  <c r="T278" i="1"/>
  <c r="U278" i="1"/>
  <c r="T270" i="1"/>
  <c r="U270" i="1"/>
  <c r="T262" i="1"/>
  <c r="U262" i="1"/>
  <c r="T254" i="1"/>
  <c r="U254" i="1"/>
  <c r="T246" i="1"/>
  <c r="U246" i="1"/>
  <c r="T238" i="1"/>
  <c r="U238" i="1"/>
  <c r="T230" i="1"/>
  <c r="U230" i="1"/>
  <c r="T222" i="1"/>
  <c r="U222" i="1"/>
  <c r="T214" i="1"/>
  <c r="U214" i="1"/>
  <c r="T206" i="1"/>
  <c r="U206" i="1"/>
  <c r="T198" i="1"/>
  <c r="U198" i="1"/>
  <c r="T190" i="1"/>
  <c r="U190" i="1"/>
  <c r="T182" i="1"/>
  <c r="U182" i="1"/>
  <c r="T174" i="1"/>
  <c r="U174" i="1"/>
  <c r="T166" i="1"/>
  <c r="U166" i="1"/>
  <c r="T158" i="1"/>
  <c r="U158" i="1"/>
  <c r="T150" i="1"/>
  <c r="U150" i="1"/>
  <c r="T142" i="1"/>
  <c r="U142" i="1"/>
  <c r="T134" i="1"/>
  <c r="U134" i="1"/>
  <c r="T126" i="1"/>
  <c r="U126" i="1"/>
  <c r="T118" i="1"/>
  <c r="U118" i="1"/>
  <c r="T110" i="1"/>
  <c r="U110" i="1"/>
  <c r="T102" i="1"/>
  <c r="U102" i="1"/>
  <c r="T94" i="1"/>
  <c r="U94" i="1"/>
  <c r="T86" i="1"/>
  <c r="U86" i="1"/>
  <c r="T78" i="1"/>
  <c r="U78" i="1"/>
  <c r="T70" i="1"/>
  <c r="U70" i="1"/>
  <c r="T62" i="1"/>
  <c r="U62" i="1"/>
  <c r="T54" i="1"/>
  <c r="U54" i="1"/>
  <c r="T46" i="1"/>
  <c r="U46" i="1"/>
  <c r="T38" i="1"/>
  <c r="U38" i="1"/>
  <c r="T30" i="1"/>
  <c r="U30" i="1"/>
  <c r="T22" i="1"/>
  <c r="U22" i="1"/>
  <c r="T14" i="1"/>
  <c r="U14" i="1"/>
  <c r="T6" i="1"/>
  <c r="U6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18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T937" i="1"/>
  <c r="T681" i="1"/>
  <c r="T949" i="1"/>
  <c r="U949" i="1"/>
  <c r="T945" i="1"/>
  <c r="U945" i="1"/>
  <c r="T941" i="1"/>
  <c r="U941" i="1"/>
  <c r="T933" i="1"/>
  <c r="U933" i="1"/>
  <c r="T929" i="1"/>
  <c r="U929" i="1"/>
  <c r="T925" i="1"/>
  <c r="U925" i="1"/>
  <c r="T921" i="1"/>
  <c r="U921" i="1"/>
  <c r="T917" i="1"/>
  <c r="U917" i="1"/>
  <c r="T913" i="1"/>
  <c r="U913" i="1"/>
  <c r="T909" i="1"/>
  <c r="U909" i="1"/>
  <c r="T905" i="1"/>
  <c r="U905" i="1"/>
  <c r="T901" i="1"/>
  <c r="U901" i="1"/>
  <c r="T897" i="1"/>
  <c r="U897" i="1"/>
  <c r="T893" i="1"/>
  <c r="U893" i="1"/>
  <c r="T889" i="1"/>
  <c r="U889" i="1"/>
  <c r="T885" i="1"/>
  <c r="U885" i="1"/>
  <c r="T881" i="1"/>
  <c r="U881" i="1"/>
  <c r="T877" i="1"/>
  <c r="U877" i="1"/>
  <c r="U873" i="1"/>
  <c r="T873" i="1"/>
  <c r="T869" i="1"/>
  <c r="U869" i="1"/>
  <c r="T865" i="1"/>
  <c r="U865" i="1"/>
  <c r="T861" i="1"/>
  <c r="U861" i="1"/>
  <c r="T857" i="1"/>
  <c r="U857" i="1"/>
  <c r="T853" i="1"/>
  <c r="U853" i="1"/>
  <c r="T849" i="1"/>
  <c r="U849" i="1"/>
  <c r="T845" i="1"/>
  <c r="U845" i="1"/>
  <c r="T841" i="1"/>
  <c r="U841" i="1"/>
  <c r="T837" i="1"/>
  <c r="U837" i="1"/>
  <c r="T833" i="1"/>
  <c r="U833" i="1"/>
  <c r="T829" i="1"/>
  <c r="U829" i="1"/>
  <c r="T825" i="1"/>
  <c r="U825" i="1"/>
  <c r="T821" i="1"/>
  <c r="U821" i="1"/>
  <c r="T817" i="1"/>
  <c r="U817" i="1"/>
  <c r="T813" i="1"/>
  <c r="U813" i="1"/>
  <c r="T805" i="1"/>
  <c r="U805" i="1"/>
  <c r="T801" i="1"/>
  <c r="U801" i="1"/>
  <c r="T797" i="1"/>
  <c r="U797" i="1"/>
  <c r="T793" i="1"/>
  <c r="U793" i="1"/>
  <c r="T789" i="1"/>
  <c r="U789" i="1"/>
  <c r="T785" i="1"/>
  <c r="U785" i="1"/>
  <c r="T781" i="1"/>
  <c r="U781" i="1"/>
  <c r="T777" i="1"/>
  <c r="U777" i="1"/>
  <c r="T773" i="1"/>
  <c r="U773" i="1"/>
  <c r="T769" i="1"/>
  <c r="U769" i="1"/>
  <c r="T765" i="1"/>
  <c r="U765" i="1"/>
  <c r="T761" i="1"/>
  <c r="U761" i="1"/>
  <c r="T757" i="1"/>
  <c r="U757" i="1"/>
  <c r="T753" i="1"/>
  <c r="U753" i="1"/>
  <c r="T749" i="1"/>
  <c r="U749" i="1"/>
  <c r="U745" i="1"/>
  <c r="T745" i="1"/>
  <c r="T741" i="1"/>
  <c r="U741" i="1"/>
  <c r="T737" i="1"/>
  <c r="U737" i="1"/>
  <c r="T733" i="1"/>
  <c r="U733" i="1"/>
  <c r="T729" i="1"/>
  <c r="U729" i="1"/>
  <c r="T725" i="1"/>
  <c r="U725" i="1"/>
  <c r="T721" i="1"/>
  <c r="U721" i="1"/>
  <c r="T717" i="1"/>
  <c r="U717" i="1"/>
  <c r="T713" i="1"/>
  <c r="U713" i="1"/>
  <c r="T709" i="1"/>
  <c r="U709" i="1"/>
  <c r="T705" i="1"/>
  <c r="U705" i="1"/>
  <c r="T701" i="1"/>
  <c r="U701" i="1"/>
  <c r="T697" i="1"/>
  <c r="U697" i="1"/>
  <c r="T693" i="1"/>
  <c r="U693" i="1"/>
  <c r="T689" i="1"/>
  <c r="U689" i="1"/>
  <c r="T685" i="1"/>
  <c r="U685" i="1"/>
  <c r="T677" i="1"/>
  <c r="U677" i="1"/>
  <c r="T673" i="1"/>
  <c r="U673" i="1"/>
  <c r="T669" i="1"/>
  <c r="U669" i="1"/>
  <c r="T665" i="1"/>
  <c r="U665" i="1"/>
  <c r="T661" i="1"/>
  <c r="U661" i="1"/>
  <c r="T657" i="1"/>
  <c r="U657" i="1"/>
  <c r="T653" i="1"/>
  <c r="U653" i="1"/>
  <c r="T649" i="1"/>
  <c r="U649" i="1"/>
  <c r="T645" i="1"/>
  <c r="U645" i="1"/>
  <c r="T641" i="1"/>
  <c r="U641" i="1"/>
  <c r="T637" i="1"/>
  <c r="U637" i="1"/>
  <c r="T633" i="1"/>
  <c r="U633" i="1"/>
  <c r="T629" i="1"/>
  <c r="U629" i="1"/>
  <c r="T625" i="1"/>
  <c r="U625" i="1"/>
  <c r="T621" i="1"/>
  <c r="U621" i="1"/>
  <c r="U617" i="1"/>
  <c r="T617" i="1"/>
  <c r="T613" i="1"/>
  <c r="U613" i="1"/>
  <c r="T609" i="1"/>
  <c r="U609" i="1"/>
  <c r="T605" i="1"/>
  <c r="U605" i="1"/>
  <c r="T601" i="1"/>
  <c r="U601" i="1"/>
  <c r="T597" i="1"/>
  <c r="U597" i="1"/>
  <c r="T593" i="1"/>
  <c r="U593" i="1"/>
  <c r="T589" i="1"/>
  <c r="U589" i="1"/>
  <c r="T585" i="1"/>
  <c r="U585" i="1"/>
  <c r="T581" i="1"/>
  <c r="U581" i="1"/>
  <c r="T577" i="1"/>
  <c r="U577" i="1"/>
  <c r="T573" i="1"/>
  <c r="U573" i="1"/>
  <c r="T569" i="1"/>
  <c r="U569" i="1"/>
  <c r="T565" i="1"/>
  <c r="U565" i="1"/>
  <c r="T561" i="1"/>
  <c r="U561" i="1"/>
  <c r="T557" i="1"/>
  <c r="U557" i="1"/>
  <c r="T549" i="1"/>
  <c r="U549" i="1"/>
  <c r="T545" i="1"/>
  <c r="U545" i="1"/>
  <c r="T541" i="1"/>
  <c r="U541" i="1"/>
  <c r="T537" i="1"/>
  <c r="U537" i="1"/>
  <c r="T533" i="1"/>
  <c r="U533" i="1"/>
  <c r="T529" i="1"/>
  <c r="U529" i="1"/>
  <c r="T525" i="1"/>
  <c r="U525" i="1"/>
  <c r="T521" i="1"/>
  <c r="U521" i="1"/>
  <c r="T517" i="1"/>
  <c r="U517" i="1"/>
  <c r="T513" i="1"/>
  <c r="U513" i="1"/>
  <c r="T509" i="1"/>
  <c r="U509" i="1"/>
  <c r="T505" i="1"/>
  <c r="U505" i="1"/>
  <c r="T501" i="1"/>
  <c r="U501" i="1"/>
  <c r="T497" i="1"/>
  <c r="U497" i="1"/>
  <c r="T493" i="1"/>
  <c r="U493" i="1"/>
  <c r="U489" i="1"/>
  <c r="T489" i="1"/>
  <c r="T485" i="1"/>
  <c r="U485" i="1"/>
  <c r="T481" i="1"/>
  <c r="U481" i="1"/>
  <c r="T477" i="1"/>
  <c r="U477" i="1"/>
  <c r="T473" i="1"/>
  <c r="U473" i="1"/>
  <c r="T469" i="1"/>
  <c r="U469" i="1"/>
  <c r="T465" i="1"/>
  <c r="U465" i="1"/>
  <c r="T461" i="1"/>
  <c r="U461" i="1"/>
  <c r="T457" i="1"/>
  <c r="U457" i="1"/>
  <c r="T453" i="1"/>
  <c r="U453" i="1"/>
  <c r="T449" i="1"/>
  <c r="U449" i="1"/>
  <c r="T445" i="1"/>
  <c r="U445" i="1"/>
  <c r="T441" i="1"/>
  <c r="U441" i="1"/>
  <c r="T437" i="1"/>
  <c r="U437" i="1"/>
  <c r="T433" i="1"/>
  <c r="U433" i="1"/>
  <c r="T429" i="1"/>
  <c r="U429" i="1"/>
  <c r="T425" i="1"/>
  <c r="U425" i="1"/>
  <c r="T421" i="1"/>
  <c r="U421" i="1"/>
  <c r="T417" i="1"/>
  <c r="U417" i="1"/>
  <c r="T413" i="1"/>
  <c r="U413" i="1"/>
  <c r="T409" i="1"/>
  <c r="U409" i="1"/>
  <c r="T405" i="1"/>
  <c r="U405" i="1"/>
  <c r="T401" i="1"/>
  <c r="U401" i="1"/>
  <c r="T397" i="1"/>
  <c r="U397" i="1"/>
  <c r="T393" i="1"/>
  <c r="U393" i="1"/>
  <c r="T389" i="1"/>
  <c r="U389" i="1"/>
  <c r="T385" i="1"/>
  <c r="U385" i="1"/>
  <c r="T381" i="1"/>
  <c r="U381" i="1"/>
  <c r="T377" i="1"/>
  <c r="U377" i="1"/>
  <c r="T373" i="1"/>
  <c r="U373" i="1"/>
  <c r="T369" i="1"/>
  <c r="U369" i="1"/>
  <c r="T365" i="1"/>
  <c r="U365" i="1"/>
  <c r="T361" i="1"/>
  <c r="U361" i="1"/>
  <c r="T357" i="1"/>
  <c r="U357" i="1"/>
  <c r="T353" i="1"/>
  <c r="U353" i="1"/>
  <c r="T349" i="1"/>
  <c r="U349" i="1"/>
  <c r="T345" i="1"/>
  <c r="U345" i="1"/>
  <c r="T341" i="1"/>
  <c r="U341" i="1"/>
  <c r="T337" i="1"/>
  <c r="U337" i="1"/>
  <c r="T333" i="1"/>
  <c r="U333" i="1"/>
  <c r="T329" i="1"/>
  <c r="U329" i="1"/>
  <c r="T325" i="1"/>
  <c r="U325" i="1"/>
  <c r="T321" i="1"/>
  <c r="U321" i="1"/>
  <c r="T317" i="1"/>
  <c r="U317" i="1"/>
  <c r="T313" i="1"/>
  <c r="U313" i="1"/>
  <c r="T309" i="1"/>
  <c r="U309" i="1"/>
  <c r="T305" i="1"/>
  <c r="U305" i="1"/>
  <c r="T301" i="1"/>
  <c r="U301" i="1"/>
  <c r="T297" i="1"/>
  <c r="U297" i="1"/>
  <c r="T293" i="1"/>
  <c r="U293" i="1"/>
  <c r="T289" i="1"/>
  <c r="U289" i="1"/>
  <c r="T285" i="1"/>
  <c r="U285" i="1"/>
  <c r="T281" i="1"/>
  <c r="U281" i="1"/>
  <c r="T277" i="1"/>
  <c r="U277" i="1"/>
  <c r="T273" i="1"/>
  <c r="U273" i="1"/>
  <c r="T269" i="1"/>
  <c r="U269" i="1"/>
  <c r="T265" i="1"/>
  <c r="U265" i="1"/>
  <c r="T261" i="1"/>
  <c r="U261" i="1"/>
  <c r="T257" i="1"/>
  <c r="U257" i="1"/>
  <c r="T253" i="1"/>
  <c r="U253" i="1"/>
  <c r="T249" i="1"/>
  <c r="U249" i="1"/>
  <c r="T245" i="1"/>
  <c r="U245" i="1"/>
  <c r="T241" i="1"/>
  <c r="U241" i="1"/>
  <c r="T237" i="1"/>
  <c r="U237" i="1"/>
  <c r="T233" i="1"/>
  <c r="U233" i="1"/>
  <c r="T229" i="1"/>
  <c r="U229" i="1"/>
  <c r="T225" i="1"/>
  <c r="U225" i="1"/>
  <c r="T221" i="1"/>
  <c r="U221" i="1"/>
  <c r="T217" i="1"/>
  <c r="U217" i="1"/>
  <c r="T213" i="1"/>
  <c r="U213" i="1"/>
  <c r="T209" i="1"/>
  <c r="U209" i="1"/>
  <c r="T205" i="1"/>
  <c r="U205" i="1"/>
  <c r="T201" i="1"/>
  <c r="U201" i="1"/>
  <c r="T197" i="1"/>
  <c r="U197" i="1"/>
  <c r="T193" i="1"/>
  <c r="U193" i="1"/>
  <c r="T189" i="1"/>
  <c r="U189" i="1"/>
  <c r="T185" i="1"/>
  <c r="U185" i="1"/>
  <c r="T181" i="1"/>
  <c r="U181" i="1"/>
  <c r="T177" i="1"/>
  <c r="U177" i="1"/>
  <c r="T173" i="1"/>
  <c r="U173" i="1"/>
  <c r="T169" i="1"/>
  <c r="U169" i="1"/>
  <c r="T165" i="1"/>
  <c r="U165" i="1"/>
  <c r="T161" i="1"/>
  <c r="U161" i="1"/>
  <c r="T157" i="1"/>
  <c r="U157" i="1"/>
  <c r="T153" i="1"/>
  <c r="U153" i="1"/>
  <c r="T149" i="1"/>
  <c r="U149" i="1"/>
  <c r="T145" i="1"/>
  <c r="U145" i="1"/>
  <c r="T141" i="1"/>
  <c r="U141" i="1"/>
  <c r="T137" i="1"/>
  <c r="U137" i="1"/>
  <c r="T133" i="1"/>
  <c r="U133" i="1"/>
  <c r="T129" i="1"/>
  <c r="U129" i="1"/>
  <c r="T125" i="1"/>
  <c r="U125" i="1"/>
  <c r="T121" i="1"/>
  <c r="U121" i="1"/>
  <c r="T117" i="1"/>
  <c r="U117" i="1"/>
  <c r="T113" i="1"/>
  <c r="U113" i="1"/>
  <c r="T109" i="1"/>
  <c r="U109" i="1"/>
  <c r="T105" i="1"/>
  <c r="U105" i="1"/>
  <c r="T101" i="1"/>
  <c r="U101" i="1"/>
  <c r="T97" i="1"/>
  <c r="U97" i="1"/>
  <c r="T93" i="1"/>
  <c r="U93" i="1"/>
  <c r="T89" i="1"/>
  <c r="U89" i="1"/>
  <c r="T85" i="1"/>
  <c r="U85" i="1"/>
  <c r="T81" i="1"/>
  <c r="U81" i="1"/>
  <c r="T77" i="1"/>
  <c r="U77" i="1"/>
  <c r="T73" i="1"/>
  <c r="U73" i="1"/>
  <c r="T69" i="1"/>
  <c r="U69" i="1"/>
  <c r="T65" i="1"/>
  <c r="U65" i="1"/>
  <c r="T61" i="1"/>
  <c r="U61" i="1"/>
  <c r="T57" i="1"/>
  <c r="U57" i="1"/>
  <c r="T53" i="1"/>
  <c r="U53" i="1"/>
  <c r="T49" i="1"/>
  <c r="U49" i="1"/>
  <c r="T45" i="1"/>
  <c r="U45" i="1"/>
  <c r="T41" i="1"/>
  <c r="U41" i="1"/>
  <c r="T37" i="1"/>
  <c r="U37" i="1"/>
  <c r="T33" i="1"/>
  <c r="U33" i="1"/>
  <c r="T29" i="1"/>
  <c r="U29" i="1"/>
  <c r="T25" i="1"/>
  <c r="U25" i="1"/>
  <c r="T21" i="1"/>
  <c r="U21" i="1"/>
  <c r="T17" i="1"/>
  <c r="U17" i="1"/>
  <c r="T13" i="1"/>
  <c r="U13" i="1"/>
  <c r="T9" i="1"/>
  <c r="U9" i="1"/>
  <c r="T5" i="1"/>
  <c r="U5" i="1"/>
  <c r="U938" i="1"/>
  <c r="U922" i="1"/>
  <c r="U906" i="1"/>
  <c r="U890" i="1"/>
  <c r="U874" i="1"/>
  <c r="U858" i="1"/>
  <c r="U842" i="1"/>
  <c r="U826" i="1"/>
  <c r="U810" i="1"/>
  <c r="U794" i="1"/>
  <c r="U778" i="1"/>
  <c r="U762" i="1"/>
  <c r="U746" i="1"/>
  <c r="U730" i="1"/>
  <c r="U714" i="1"/>
  <c r="U698" i="1"/>
  <c r="U682" i="1"/>
  <c r="U666" i="1"/>
  <c r="U650" i="1"/>
  <c r="U634" i="1"/>
  <c r="U618" i="1"/>
  <c r="U602" i="1"/>
  <c r="U586" i="1"/>
  <c r="U570" i="1"/>
  <c r="U554" i="1"/>
  <c r="U538" i="1"/>
  <c r="U522" i="1"/>
  <c r="U506" i="1"/>
  <c r="U490" i="1"/>
  <c r="U474" i="1"/>
  <c r="U458" i="1"/>
  <c r="U442" i="1"/>
  <c r="U426" i="1"/>
  <c r="U410" i="1"/>
  <c r="U394" i="1"/>
  <c r="U378" i="1"/>
  <c r="U362" i="1"/>
  <c r="U346" i="1"/>
  <c r="U330" i="1"/>
  <c r="U314" i="1"/>
  <c r="U298" i="1"/>
  <c r="U282" i="1"/>
  <c r="U266" i="1"/>
  <c r="U250" i="1"/>
  <c r="U234" i="1"/>
  <c r="U218" i="1"/>
  <c r="U202" i="1"/>
  <c r="U186" i="1"/>
  <c r="U170" i="1"/>
  <c r="U154" i="1"/>
  <c r="U138" i="1"/>
  <c r="U122" i="1"/>
  <c r="U106" i="1"/>
  <c r="U90" i="1"/>
  <c r="U74" i="1"/>
  <c r="U58" i="1"/>
  <c r="U42" i="1"/>
  <c r="U26" i="1"/>
  <c r="U10" i="1"/>
  <c r="T2290" i="1"/>
  <c r="T2226" i="1"/>
  <c r="T2162" i="1"/>
  <c r="T2098" i="1"/>
  <c r="T2034" i="1"/>
  <c r="T1970" i="1"/>
  <c r="T1906" i="1"/>
  <c r="T1842" i="1"/>
  <c r="T1778" i="1"/>
  <c r="T1714" i="1"/>
  <c r="T1650" i="1"/>
  <c r="T1586" i="1"/>
  <c r="T1522" i="1"/>
  <c r="T1458" i="1"/>
  <c r="T1394" i="1"/>
  <c r="T1330" i="1"/>
  <c r="T38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<sst xmlns="http://schemas.openxmlformats.org/spreadsheetml/2006/main" count="24838" uniqueCount="8404">
  <si>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</si>
  <si>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</si>
  <si>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</si>
  <si>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</si>
  <si>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</si>
  <si>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</si>
  <si>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</si>
  <si>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</si>
  <si>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</si>
  <si>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</si>
  <si>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</si>
  <si>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</si>
  <si>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</si>
  <si>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</si>
  <si>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</si>
  <si>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</si>
  <si>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</si>
  <si>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</si>
  <si>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</si>
  <si>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</si>
  <si>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</si>
  <si>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</si>
  <si>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</si>
  <si>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</si>
  <si>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</si>
  <si>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</si>
  <si>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</si>
  <si>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</si>
  <si>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</si>
  <si>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</si>
  <si>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</si>
  <si>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</si>
  <si>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</si>
  <si>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</si>
  <si>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</si>
  <si>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</si>
  <si>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</si>
  <si>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</si>
  <si>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</si>
  <si>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</si>
  <si>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</si>
  <si>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</si>
  <si>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</si>
  <si>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</si>
  <si>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</si>
  <si>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</si>
  <si>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</si>
  <si>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</si>
  <si>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</si>
  <si>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</si>
  <si>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</si>
  <si>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</si>
  <si>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</si>
  <si>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</si>
  <si>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</si>
  <si>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</si>
  <si>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</si>
  <si>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</si>
  <si>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</si>
  <si>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</si>
  <si>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</si>
  <si>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</si>
  <si>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</si>
  <si>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</si>
  <si>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</si>
  <si>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</si>
  <si>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</si>
  <si>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</si>
  <si>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</si>
  <si>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</si>
  <si>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</si>
  <si>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</si>
  <si>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</si>
  <si>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</si>
  <si>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</si>
  <si>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</si>
  <si>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</si>
  <si>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</si>
  <si>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</si>
  <si>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</si>
  <si>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</si>
  <si>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</si>
  <si>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</si>
  <si>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</si>
  <si>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</si>
  <si>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</si>
  <si>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</si>
  <si>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</si>
  <si>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</si>
  <si>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</si>
  <si>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</si>
  <si>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</si>
  <si>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</si>
  <si>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</si>
  <si>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</si>
  <si>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</si>
  <si>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</si>
  <si>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</si>
  <si>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</si>
  <si>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</si>
  <si>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</si>
  <si>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</si>
  <si>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</si>
  <si>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</si>
  <si>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</si>
  <si>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</si>
  <si>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</si>
  <si>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</si>
  <si>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</si>
  <si>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</si>
  <si>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</si>
  <si>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</si>
  <si>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</si>
  <si>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</si>
  <si>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</si>
  <si>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</si>
  <si>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</si>
  <si>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</si>
  <si>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</si>
  <si>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</si>
  <si>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</si>
  <si>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</si>
  <si>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</si>
  <si>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</si>
  <si>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</si>
  <si>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</si>
  <si>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</si>
  <si>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</si>
  <si>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</si>
  <si>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</si>
  <si>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</si>
  <si>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</si>
  <si>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</si>
  <si>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</si>
  <si>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</si>
  <si>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</si>
  <si>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</si>
  <si>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</si>
  <si>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</si>
  <si>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</si>
  <si>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</si>
  <si>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</si>
  <si>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</si>
  <si>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</si>
  <si>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</si>
  <si>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</si>
  <si>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</si>
  <si>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</si>
  <si>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</si>
  <si>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</si>
  <si>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</si>
  <si>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</si>
  <si>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</si>
  <si>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</si>
  <si>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</si>
  <si>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</si>
  <si>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</si>
  <si>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</si>
  <si>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</si>
  <si>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</si>
  <si>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</si>
  <si>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</si>
  <si>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</si>
  <si>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</si>
  <si>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</si>
  <si>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</si>
  <si>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</si>
  <si>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</si>
  <si>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</si>
  <si>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</si>
  <si>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</si>
  <si>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</si>
  <si>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</si>
  <si>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</si>
  <si>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</si>
  <si>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</si>
  <si>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</si>
  <si>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</si>
  <si>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</si>
  <si>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</si>
  <si>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</si>
  <si>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</si>
  <si>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</si>
  <si>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</si>
  <si>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</si>
  <si>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</si>
  <si>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</si>
  <si>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</si>
  <si>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</si>
  <si>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</si>
  <si>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</si>
  <si>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</si>
  <si>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</si>
  <si>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</si>
  <si>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</si>
  <si>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</si>
  <si>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</si>
  <si>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</si>
  <si>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</si>
  <si>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</si>
  <si>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</si>
  <si>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</si>
  <si>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</si>
  <si>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</si>
  <si>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</si>
  <si>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</si>
  <si>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</si>
  <si>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</si>
  <si>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</si>
  <si>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</si>
  <si>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</si>
  <si>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</si>
  <si>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</si>
  <si>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</si>
  <si>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</si>
  <si>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</si>
  <si>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</si>
  <si>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</si>
  <si>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</si>
  <si>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</si>
  <si>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</si>
  <si>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</si>
  <si>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</si>
  <si>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</si>
  <si>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</si>
  <si>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</si>
  <si>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</si>
  <si>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</si>
  <si>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</si>
  <si>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</si>
  <si>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</si>
  <si>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</si>
  <si>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</si>
  <si>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</si>
  <si>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</si>
  <si>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</si>
  <si>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</si>
  <si>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</si>
  <si>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</si>
  <si>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</si>
  <si>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</si>
  <si>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</si>
  <si>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</si>
  <si>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</si>
  <si>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</si>
  <si>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</si>
  <si>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</si>
  <si>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</si>
  <si>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</si>
  <si>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</si>
  <si>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</si>
  <si>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</si>
  <si>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</si>
  <si>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</si>
  <si>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</si>
  <si>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</si>
  <si>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</si>
  <si>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</si>
  <si>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</si>
  <si>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</si>
  <si>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</si>
  <si>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</si>
  <si>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</si>
  <si>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</si>
  <si>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</si>
  <si>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</si>
  <si>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</si>
  <si>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</si>
  <si>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</si>
  <si>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</si>
  <si>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</si>
  <si>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</si>
  <si>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</si>
  <si>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</si>
  <si>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</si>
  <si>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</si>
  <si>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</si>
  <si>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</si>
  <si>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</si>
  <si>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</si>
  <si>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</si>
  <si>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</si>
  <si>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</si>
  <si>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</si>
  <si>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</si>
  <si>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</si>
  <si>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</si>
  <si>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</si>
  <si>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</si>
  <si>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</si>
  <si>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</si>
  <si>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</si>
  <si>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</si>
  <si>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</si>
  <si>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</si>
  <si>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</si>
  <si>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</si>
  <si>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</si>
  <si>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</si>
  <si>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</si>
  <si>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</si>
  <si>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</si>
  <si>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</si>
  <si>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</si>
  <si>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</si>
  <si>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</si>
  <si>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</si>
  <si>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</si>
  <si>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</si>
  <si>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</si>
  <si>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</si>
  <si>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</si>
  <si>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</si>
  <si>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</si>
  <si>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</si>
  <si>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</si>
  <si>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</si>
  <si>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</si>
  <si>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</si>
  <si>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</si>
  <si>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</si>
  <si>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</si>
  <si>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</si>
  <si>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</si>
  <si>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</si>
  <si>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</si>
  <si>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</si>
  <si>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</si>
  <si>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</si>
  <si>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</si>
  <si>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</si>
  <si>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</si>
  <si>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</si>
  <si>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</si>
  <si>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</si>
  <si>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</si>
  <si>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</si>
  <si>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</si>
  <si>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</si>
  <si>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</si>
  <si>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</si>
  <si>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</si>
  <si>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</si>
  <si>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</si>
  <si>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</si>
  <si>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</si>
  <si>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</si>
  <si>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</si>
  <si>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</si>
  <si>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</si>
  <si>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</si>
  <si>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</si>
  <si>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</si>
  <si>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</si>
  <si>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</si>
  <si>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</si>
  <si>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</si>
  <si>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</si>
  <si>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</si>
  <si>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</si>
  <si>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</si>
  <si>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</si>
  <si>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</si>
  <si>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</si>
  <si>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</si>
  <si>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</si>
  <si>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</si>
  <si>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</si>
  <si>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</si>
  <si>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</si>
  <si>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</si>
  <si>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</si>
  <si>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</si>
  <si>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</si>
  <si>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</si>
  <si>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</si>
  <si>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</si>
  <si>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</si>
  <si>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</si>
  <si>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</si>
  <si>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</si>
  <si>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</si>
  <si>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</si>
  <si>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</si>
  <si>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</si>
  <si>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</si>
  <si>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</si>
  <si>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</si>
  <si>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</si>
  <si>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</si>
  <si>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</si>
  <si>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</si>
  <si>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</si>
  <si>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</si>
  <si>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</si>
  <si>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</si>
  <si>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</si>
  <si>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</si>
  <si>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</si>
  <si>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</si>
  <si>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</si>
  <si>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</si>
  <si>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</si>
  <si>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</si>
  <si>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</si>
  <si>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</si>
  <si>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</si>
  <si>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</si>
  <si>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</si>
  <si>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</si>
  <si>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</si>
  <si>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</si>
  <si>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</si>
  <si>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</si>
  <si>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</si>
  <si>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</si>
  <si>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</si>
  <si>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</si>
  <si>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</si>
  <si>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</si>
  <si>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</si>
  <si>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</si>
  <si>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</si>
  <si>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</si>
  <si>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</si>
  <si>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</si>
  <si>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</si>
  <si>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</si>
  <si>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</si>
  <si>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</si>
  <si>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</si>
  <si>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</si>
  <si>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</si>
  <si>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</si>
  <si>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</si>
  <si>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</si>
  <si>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</si>
  <si>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</si>
  <si>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</si>
  <si>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</si>
  <si>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</si>
  <si>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</si>
  <si>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</si>
  <si>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</si>
  <si>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</si>
  <si>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</si>
  <si>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</si>
  <si>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</si>
  <si>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</si>
  <si>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</si>
  <si>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</si>
  <si>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</si>
  <si>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</si>
  <si>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</si>
  <si>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</si>
  <si>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</si>
  <si>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</si>
  <si>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</si>
  <si>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</si>
  <si>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</si>
  <si>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</si>
  <si>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</si>
  <si>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</si>
  <si>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</si>
  <si>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</si>
  <si>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</si>
  <si>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</si>
  <si>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</si>
  <si>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</si>
  <si>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</si>
  <si>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</si>
  <si>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</si>
  <si>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</si>
  <si>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</si>
  <si>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</si>
  <si>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</si>
  <si>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</si>
  <si>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</si>
  <si>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</si>
  <si>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</si>
  <si>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</si>
  <si>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</si>
  <si>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</si>
  <si>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</si>
  <si>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</si>
  <si>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</si>
  <si>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</si>
  <si>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</si>
  <si>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</si>
  <si>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</si>
  <si>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</si>
  <si>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</si>
  <si>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</si>
  <si>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</si>
  <si>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</si>
  <si>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</si>
  <si>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</si>
  <si>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</si>
  <si>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</si>
  <si>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</si>
  <si>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</si>
  <si>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</si>
  <si>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</si>
  <si>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</si>
  <si>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</si>
  <si>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</si>
  <si>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</si>
  <si>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</si>
  <si>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</si>
  <si>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</si>
  <si>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</si>
  <si>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</si>
  <si>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</si>
  <si>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</si>
  <si>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</si>
  <si>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</si>
  <si>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</si>
  <si>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</si>
  <si>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</si>
  <si>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</si>
  <si>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</si>
  <si>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</si>
  <si>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</si>
  <si>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</si>
  <si>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</si>
  <si>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</si>
  <si>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</si>
  <si>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</si>
  <si>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</si>
  <si>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</si>
  <si>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</si>
  <si>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</si>
  <si>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</si>
  <si>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</si>
  <si>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</si>
  <si>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</si>
  <si>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</si>
  <si>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</si>
  <si>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</si>
  <si>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</si>
  <si>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</si>
  <si>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</si>
  <si>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</si>
  <si>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</si>
  <si>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</si>
  <si>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</si>
  <si>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</si>
  <si>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</si>
  <si>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</si>
  <si>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</si>
  <si>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</si>
  <si>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</si>
  <si>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</si>
  <si>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</si>
  <si>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</si>
  <si>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</si>
  <si>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</si>
  <si>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</si>
  <si>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</si>
  <si>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</si>
  <si>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</si>
  <si>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</si>
  <si>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</si>
  <si>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</si>
  <si>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</si>
  <si>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</si>
  <si>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</si>
  <si>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</si>
  <si>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</si>
  <si>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</si>
  <si>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</si>
  <si>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</si>
  <si>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</si>
  <si>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</si>
  <si>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</si>
  <si>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</si>
  <si>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</si>
  <si>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</si>
  <si>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</si>
  <si>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</si>
  <si>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</si>
  <si>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</si>
  <si>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</si>
  <si>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</si>
  <si>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</si>
  <si>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</si>
  <si>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</si>
  <si>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</si>
  <si>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</si>
  <si>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</si>
  <si>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</si>
  <si>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</si>
  <si>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</si>
  <si>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</si>
  <si>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</si>
  <si>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</si>
  <si>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</si>
  <si>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</si>
  <si>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</si>
  <si>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</si>
  <si>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</si>
  <si>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</si>
  <si>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</si>
  <si>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</si>
  <si>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</si>
  <si>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</si>
  <si>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</si>
  <si>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</si>
  <si>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</si>
  <si>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</si>
  <si>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</si>
  <si>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</si>
  <si>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</si>
  <si>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</si>
  <si>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</si>
  <si>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</si>
  <si>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</si>
  <si>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</si>
  <si>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</si>
  <si>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</si>
  <si>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</si>
  <si>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</si>
  <si>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</si>
  <si>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</si>
  <si>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</si>
  <si>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</si>
  <si>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</si>
  <si>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</si>
  <si>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</si>
  <si>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</si>
  <si>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</si>
  <si>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</si>
  <si>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</si>
  <si>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</si>
  <si>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</si>
  <si>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</si>
  <si>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</si>
  <si>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</si>
  <si>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</si>
  <si>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</si>
  <si>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</si>
  <si>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</si>
  <si>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</si>
  <si>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</si>
  <si>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</si>
  <si>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</si>
  <si>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</si>
  <si>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</si>
  <si>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</si>
  <si>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</si>
  <si>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</si>
  <si>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</si>
  <si>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</si>
  <si>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</si>
  <si>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</si>
  <si>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</si>
  <si>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</si>
  <si>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</si>
  <si>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</si>
  <si>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</si>
  <si>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</si>
  <si>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</si>
  <si>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</si>
  <si>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</si>
  <si>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</si>
  <si>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</si>
  <si>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</si>
  <si>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</si>
  <si>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</si>
  <si>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</si>
  <si>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</si>
  <si>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</si>
  <si>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</si>
  <si>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</si>
  <si>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</si>
  <si>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</si>
  <si>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</si>
  <si>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</si>
  <si>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</si>
  <si>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</si>
  <si>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</si>
  <si>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</si>
  <si>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</si>
  <si>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</si>
  <si>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</si>
  <si>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</si>
  <si>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</si>
  <si>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</si>
  <si>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</si>
  <si>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</si>
  <si>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</si>
  <si>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</si>
  <si>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</si>
  <si>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</si>
  <si>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</si>
  <si>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</si>
  <si>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</si>
  <si>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</si>
  <si>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</si>
  <si>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</si>
  <si>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</si>
  <si>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</si>
  <si>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</si>
  <si>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</si>
  <si>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</si>
  <si>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</si>
  <si>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</si>
  <si>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</si>
  <si>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</si>
  <si>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</si>
  <si>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</si>
  <si>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</si>
  <si>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</si>
  <si>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</si>
  <si>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</si>
  <si>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</si>
  <si>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</si>
  <si>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</si>
  <si>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</si>
  <si>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</si>
  <si>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</si>
  <si>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</si>
  <si>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</si>
  <si>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</si>
  <si>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</si>
  <si>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</si>
  <si>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</si>
  <si>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</si>
  <si>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</si>
  <si>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</si>
  <si>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</si>
  <si>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</si>
  <si>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</si>
  <si>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</si>
  <si>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</si>
  <si>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</si>
  <si>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</si>
  <si>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</si>
  <si>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</si>
  <si>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</si>
  <si>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</si>
  <si>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</si>
  <si>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</si>
  <si>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</si>
  <si>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</si>
  <si>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</si>
  <si>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</si>
  <si>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</si>
  <si>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</si>
  <si>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</si>
  <si>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</si>
  <si>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</si>
  <si>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</si>
  <si>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</si>
  <si>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</si>
  <si>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</si>
  <si>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</si>
  <si>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</si>
  <si>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</si>
  <si>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</si>
  <si>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</si>
  <si>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</si>
  <si>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</si>
  <si>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</si>
  <si>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</si>
  <si>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</si>
  <si>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</si>
  <si>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</si>
  <si>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</si>
  <si>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</si>
  <si>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</si>
  <si>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</si>
  <si>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</si>
  <si>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</si>
  <si>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</si>
  <si>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</si>
  <si>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</si>
  <si>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</si>
  <si>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</si>
  <si>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</si>
  <si>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</si>
  <si>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</si>
  <si>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</si>
  <si>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</si>
  <si>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</si>
  <si>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</si>
  <si>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</si>
  <si>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</si>
  <si>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</si>
  <si>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</si>
  <si>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</si>
  <si>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</si>
  <si>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</si>
  <si>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</si>
  <si>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</si>
  <si>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</si>
  <si>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</si>
  <si>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</si>
  <si>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</si>
  <si>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</si>
  <si>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</si>
  <si>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</si>
  <si>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</si>
  <si>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</si>
  <si>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</si>
  <si>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</si>
  <si>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</si>
  <si>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</si>
  <si>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</si>
  <si>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</si>
  <si>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</si>
  <si>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</si>
  <si>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</si>
  <si>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</si>
  <si>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</si>
  <si>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</si>
  <si>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</si>
  <si>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</si>
  <si>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</si>
  <si>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</si>
  <si>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</si>
  <si>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</si>
  <si>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</si>
  <si>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</si>
  <si>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</si>
  <si>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</si>
  <si>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</si>
  <si>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</si>
  <si>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</si>
  <si>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</si>
  <si>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</si>
  <si>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</si>
  <si>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</si>
  <si>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</si>
  <si>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</si>
  <si>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</si>
  <si>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</si>
  <si>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</si>
  <si>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</si>
  <si>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</si>
  <si>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</si>
  <si>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</si>
  <si>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</si>
  <si>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</si>
  <si>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</si>
  <si>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</si>
  <si>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</si>
  <si>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</si>
  <si>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</si>
  <si>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</si>
  <si>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</si>
  <si>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</si>
  <si>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</si>
  <si>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</si>
  <si>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</si>
  <si>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</si>
  <si>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</si>
  <si>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</si>
  <si>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</si>
  <si>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</si>
  <si>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</si>
  <si>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</si>
  <si>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</si>
  <si>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</si>
  <si>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</si>
  <si>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</si>
  <si>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</si>
  <si>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</si>
  <si>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</si>
  <si>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</si>
  <si>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</si>
  <si>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</si>
  <si>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</si>
  <si>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</si>
  <si>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</si>
  <si>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</si>
  <si>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</si>
  <si>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</si>
  <si>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</si>
  <si>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</si>
  <si>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</si>
  <si>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</si>
  <si>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</si>
  <si>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</si>
  <si>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</si>
  <si>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</si>
  <si>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</si>
  <si>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</si>
  <si>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</si>
  <si>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</si>
  <si>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</si>
  <si>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</si>
  <si>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</si>
  <si>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</si>
  <si>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</si>
  <si>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</si>
  <si>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</si>
  <si>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</si>
  <si>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</si>
  <si>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</si>
  <si>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</si>
  <si>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</si>
  <si>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</si>
  <si>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</si>
  <si>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</si>
  <si>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</si>
  <si>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</si>
  <si>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</si>
  <si>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</si>
  <si>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</si>
  <si>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</si>
  <si>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</si>
  <si>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</si>
  <si>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</si>
  <si>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</si>
  <si>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</si>
  <si>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</si>
  <si>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</si>
  <si>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</si>
  <si>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</si>
  <si>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</si>
  <si>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</si>
  <si>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</si>
  <si>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</si>
  <si>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</si>
  <si>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</si>
  <si>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</si>
  <si>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</si>
  <si>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</si>
  <si>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</si>
  <si>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</si>
  <si>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</si>
  <si>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</si>
  <si>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</si>
  <si>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</si>
  <si>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</si>
  <si>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</si>
  <si>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</si>
  <si>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</si>
  <si>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</si>
  <si>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</si>
  <si>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</si>
  <si>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</si>
  <si>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</si>
  <si>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</si>
  <si>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</si>
  <si>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</si>
  <si>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</si>
  <si>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</si>
  <si>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</si>
  <si>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</si>
  <si>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</si>
  <si>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</si>
  <si>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</si>
  <si>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</si>
  <si>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</si>
  <si>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</si>
  <si>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</si>
  <si>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</si>
  <si>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</si>
  <si>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</si>
  <si>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</si>
  <si>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</si>
  <si>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</si>
  <si>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</si>
  <si>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</si>
  <si>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</si>
  <si>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</si>
  <si>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</si>
  <si>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</si>
  <si>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</si>
  <si>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</si>
  <si>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</si>
  <si>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</si>
  <si>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</si>
  <si>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</si>
  <si>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</si>
  <si>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</si>
  <si>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</si>
  <si>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</si>
  <si>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</si>
  <si>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</si>
  <si>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</si>
  <si>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</si>
  <si>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</si>
  <si>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</si>
  <si>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</si>
  <si>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</si>
  <si>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</si>
  <si>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</si>
  <si>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</si>
  <si>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</si>
  <si>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</si>
  <si>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</si>
  <si>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</si>
  <si>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</si>
  <si>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</si>
  <si>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</si>
  <si>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</si>
  <si>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</si>
  <si>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</si>
  <si>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</si>
  <si>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</si>
  <si>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</si>
  <si>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</si>
  <si>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</si>
  <si>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</si>
  <si>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</si>
  <si>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</si>
  <si>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</si>
  <si>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</si>
  <si>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</si>
  <si>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</si>
  <si>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</si>
  <si>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</si>
  <si>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</si>
  <si>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</si>
  <si>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</si>
  <si>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</si>
  <si>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</si>
  <si>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</si>
  <si>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</si>
  <si>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</si>
  <si>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</si>
  <si>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</si>
  <si>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</si>
  <si>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</si>
  <si>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</si>
  <si>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</si>
  <si>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</si>
  <si>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</si>
  <si>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</si>
  <si>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</si>
  <si>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</si>
  <si>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</si>
  <si>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</si>
  <si>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</si>
  <si>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</si>
  <si>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</si>
  <si>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</si>
  <si>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</si>
  <si>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</si>
  <si>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</si>
  <si>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</si>
  <si>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</si>
  <si>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</si>
  <si>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</si>
  <si>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</si>
  <si>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</si>
  <si>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</si>
  <si>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</si>
  <si>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</si>
  <si>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</si>
  <si>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</si>
  <si>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</si>
  <si>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</si>
  <si>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</si>
  <si>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</si>
  <si>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</si>
  <si>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</si>
  <si>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</si>
  <si>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</si>
  <si>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</si>
  <si>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</si>
  <si>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</si>
  <si>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</si>
  <si>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</si>
  <si>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</si>
  <si>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</si>
  <si>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</si>
  <si>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</si>
  <si>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</si>
  <si>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</si>
  <si>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</si>
  <si>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</si>
  <si>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</si>
  <si>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</si>
  <si>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</si>
  <si>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</si>
  <si>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</si>
  <si>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</si>
  <si>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</si>
  <si>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</si>
  <si>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</si>
  <si>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</si>
  <si>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</si>
  <si>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</si>
  <si>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</si>
  <si>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</si>
  <si>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</si>
  <si>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</si>
  <si>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</si>
  <si>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</si>
  <si>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</si>
  <si>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</si>
  <si>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</si>
  <si>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</si>
  <si>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</si>
  <si>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</si>
  <si>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</si>
  <si>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</si>
  <si>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</si>
  <si>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</si>
  <si>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</si>
  <si>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</si>
  <si>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</si>
  <si>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</si>
  <si>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</si>
  <si>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</si>
  <si>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</si>
  <si>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</si>
  <si>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</si>
  <si>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</si>
  <si>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</si>
  <si>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</si>
  <si>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</si>
  <si>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</si>
  <si>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</si>
  <si>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</si>
  <si>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</si>
  <si>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</si>
  <si>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</si>
  <si>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</si>
  <si>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</si>
  <si>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</si>
  <si>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</si>
  <si>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</si>
  <si>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</si>
  <si>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</si>
  <si>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</si>
  <si>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</si>
  <si>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</si>
  <si>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</si>
  <si>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</si>
  <si>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</si>
  <si>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</si>
  <si>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</si>
  <si>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</si>
  <si>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</si>
  <si>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</si>
  <si>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</si>
  <si>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</si>
  <si>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</si>
  <si>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</si>
  <si>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</si>
  <si>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</si>
  <si>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</si>
  <si>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</si>
  <si>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</si>
  <si>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</si>
  <si>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</si>
  <si>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</si>
  <si>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</si>
  <si>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</si>
  <si>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</si>
  <si>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</si>
  <si>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</si>
  <si>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</si>
  <si>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</si>
  <si>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</si>
  <si>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</si>
  <si>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</si>
  <si>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</si>
  <si>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</si>
  <si>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</si>
  <si>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</si>
  <si>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</si>
  <si>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</si>
  <si>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</si>
  <si>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</si>
  <si>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</si>
  <si>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</si>
  <si>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</si>
  <si>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</si>
  <si>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</si>
  <si>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</si>
  <si>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</si>
  <si>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</si>
  <si>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</si>
  <si>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</si>
  <si>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</si>
  <si>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</si>
  <si>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</si>
  <si>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</si>
  <si>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</si>
  <si>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</si>
  <si>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</si>
  <si>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</si>
  <si>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</si>
  <si>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</si>
  <si>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</si>
  <si>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</si>
  <si>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</si>
  <si>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</si>
  <si>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</si>
  <si>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</si>
  <si>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</si>
  <si>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</si>
  <si>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</si>
  <si>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</si>
  <si>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</si>
  <si>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</si>
  <si>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</si>
  <si>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</si>
  <si>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</si>
  <si>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</si>
  <si>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</si>
  <si>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</si>
  <si>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</si>
  <si>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</si>
  <si>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</si>
  <si>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</si>
  <si>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</si>
  <si>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</si>
  <si>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</si>
  <si>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</si>
  <si>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</si>
  <si>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</si>
  <si>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</si>
  <si>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</si>
  <si>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</si>
  <si>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</si>
  <si>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</si>
  <si>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</si>
  <si>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</si>
  <si>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</si>
  <si>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</si>
  <si>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</si>
  <si>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</si>
  <si>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</si>
  <si>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</si>
  <si>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</si>
  <si>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</si>
  <si>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</si>
  <si>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</si>
  <si>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</si>
  <si>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</si>
  <si>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</si>
  <si>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</si>
  <si>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</si>
  <si>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</si>
  <si>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</si>
  <si>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</si>
  <si>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</si>
  <si>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</si>
  <si>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</si>
  <si>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</si>
  <si>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</si>
  <si>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</si>
  <si>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</si>
  <si>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</si>
  <si>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</si>
  <si>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</si>
  <si>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</si>
  <si>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</si>
  <si>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</si>
  <si>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</si>
  <si>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</si>
  <si>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</si>
  <si>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</si>
  <si>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</si>
  <si>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</si>
  <si>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</si>
  <si>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</si>
  <si>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</si>
  <si>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</si>
  <si>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</si>
  <si>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</si>
  <si>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</si>
  <si>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</si>
  <si>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</si>
  <si>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</si>
  <si>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</si>
  <si>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</si>
  <si>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</si>
  <si>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</si>
  <si>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</si>
  <si>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</si>
  <si>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</si>
  <si>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</si>
  <si>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</si>
  <si>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</si>
  <si>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</si>
  <si>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</si>
  <si>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</si>
  <si>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</si>
  <si>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</si>
  <si>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</si>
  <si>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</si>
  <si>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</si>
  <si>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</si>
  <si>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</si>
  <si>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</si>
  <si>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</si>
  <si>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</si>
  <si>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</si>
  <si>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</si>
  <si>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</si>
  <si>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</si>
  <si>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</si>
  <si>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</si>
  <si>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</si>
  <si>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</si>
  <si>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</si>
  <si>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</si>
  <si>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</si>
  <si>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</si>
  <si>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</si>
  <si>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</si>
  <si>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</si>
  <si>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</si>
  <si>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</si>
  <si>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</si>
  <si>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</si>
  <si>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</si>
  <si>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</si>
  <si>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</si>
  <si>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</si>
  <si>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</si>
  <si>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</si>
  <si>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</si>
  <si>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</si>
  <si>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</si>
  <si>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</si>
  <si>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</si>
  <si>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</si>
  <si>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</si>
  <si>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</si>
  <si>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</si>
  <si>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</si>
  <si>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</si>
  <si>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</si>
  <si>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</si>
  <si>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</si>
  <si>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</si>
  <si>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</si>
  <si>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</si>
  <si>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</si>
  <si>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</si>
  <si>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</si>
  <si>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</si>
  <si>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</si>
  <si>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</si>
  <si>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</si>
  <si>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</si>
  <si>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</si>
  <si>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</si>
  <si>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</si>
  <si>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</si>
  <si>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</si>
  <si>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</si>
  <si>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</si>
  <si>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</si>
  <si>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</si>
  <si>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</si>
  <si>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</si>
  <si>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</si>
  <si>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</si>
  <si>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</si>
  <si>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</si>
  <si>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</si>
  <si>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</si>
  <si>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</si>
  <si>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</si>
  <si>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</si>
  <si>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</si>
  <si>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</si>
  <si>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</si>
  <si>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</si>
  <si>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</si>
  <si>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</si>
  <si>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</si>
  <si>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</si>
  <si>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</si>
  <si>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</si>
  <si>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</si>
  <si>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</si>
  <si>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</si>
  <si>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</si>
  <si>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</si>
  <si>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</si>
  <si>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</si>
  <si>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</si>
  <si>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</si>
  <si>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</si>
  <si>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</si>
  <si>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</si>
  <si>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</si>
  <si>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</si>
  <si>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</si>
  <si>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</si>
  <si>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</si>
  <si>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</si>
  <si>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</si>
  <si>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</si>
  <si>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</si>
  <si>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</si>
  <si>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</si>
  <si>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</si>
  <si>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</si>
  <si>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</si>
  <si>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</si>
  <si>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</si>
  <si>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</si>
  <si>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</si>
  <si>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</si>
  <si>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</si>
  <si>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</si>
  <si>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</si>
  <si>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</si>
  <si>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</si>
  <si>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</si>
  <si>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</si>
  <si>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</si>
  <si>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</si>
  <si>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</si>
  <si>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</si>
  <si>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</si>
  <si>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</si>
  <si>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</si>
  <si>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</si>
  <si>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</si>
  <si>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</si>
  <si>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</si>
  <si>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</si>
  <si>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</si>
  <si>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</si>
  <si>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</si>
  <si>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</si>
  <si>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</si>
  <si>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</si>
  <si>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</si>
  <si>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</si>
  <si>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</si>
  <si>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</si>
  <si>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</si>
  <si>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</si>
  <si>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</si>
  <si>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</si>
  <si>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</si>
  <si>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</si>
  <si>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</si>
  <si>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</si>
  <si>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</si>
  <si>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</si>
  <si>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</si>
  <si>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</si>
  <si>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</si>
  <si>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</si>
  <si>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</si>
  <si>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</si>
  <si>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</si>
  <si>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</si>
  <si>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</si>
  <si>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</si>
  <si>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</si>
  <si>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</si>
  <si>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</si>
  <si>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</si>
  <si>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</si>
  <si>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</si>
  <si>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</si>
  <si>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</si>
  <si>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</si>
  <si>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</si>
  <si>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</si>
  <si>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</si>
  <si>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</si>
  <si>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</si>
  <si>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</si>
  <si>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</si>
  <si>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</si>
  <si>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</si>
  <si>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</si>
  <si>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</si>
  <si>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</si>
  <si>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</si>
  <si>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</si>
  <si>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</si>
  <si>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</si>
  <si>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</si>
  <si>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</si>
  <si>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</si>
  <si>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</si>
  <si>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</si>
  <si>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</si>
  <si>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</si>
  <si>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</si>
  <si>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</si>
  <si>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</si>
  <si>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</si>
  <si>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</si>
  <si>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</si>
  <si>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</si>
  <si>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</si>
  <si>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</si>
  <si>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</si>
  <si>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</si>
  <si>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</si>
  <si>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</si>
  <si>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</si>
  <si>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</si>
  <si>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</si>
  <si>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</si>
  <si>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</si>
  <si>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</si>
  <si>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</si>
  <si>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</si>
  <si>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</si>
  <si>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</si>
  <si>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</si>
  <si>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</si>
  <si>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</si>
  <si>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</si>
  <si>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</si>
  <si>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</si>
  <si>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</si>
  <si>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</si>
  <si>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</si>
  <si>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</si>
  <si>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</si>
  <si>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</si>
  <si>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</si>
  <si>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</si>
  <si>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</si>
  <si>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</si>
  <si>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</si>
  <si>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</si>
  <si>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</si>
  <si>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</si>
  <si>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</si>
  <si>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</si>
  <si>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</si>
  <si>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</si>
  <si>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</si>
  <si>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</si>
  <si>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</si>
  <si>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</si>
  <si>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</si>
  <si>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</si>
  <si>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</si>
  <si>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</si>
  <si>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</si>
  <si>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</si>
  <si>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</si>
  <si>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</si>
  <si>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</si>
  <si>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</si>
  <si>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</si>
  <si>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</si>
  <si>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</si>
  <si>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</si>
  <si>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</si>
  <si>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</si>
  <si>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</si>
  <si>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</si>
  <si>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</si>
  <si>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</si>
  <si>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</si>
  <si>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</si>
  <si>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</si>
  <si>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</si>
  <si>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</si>
  <si>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</si>
  <si>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</si>
  <si>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</si>
  <si>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</si>
  <si>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</si>
  <si>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</si>
  <si>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</si>
  <si>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</si>
  <si>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</si>
  <si>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</si>
  <si>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</si>
  <si>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</si>
  <si>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</si>
  <si>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</si>
  <si>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</si>
  <si>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</si>
  <si>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</si>
  <si>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</si>
  <si>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</si>
  <si>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</si>
  <si>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</si>
  <si>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</si>
  <si>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</si>
  <si>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</si>
  <si>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</si>
  <si>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</si>
  <si>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</si>
  <si>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</si>
  <si>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</si>
  <si>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</si>
  <si>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</si>
  <si>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</si>
  <si>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</si>
  <si>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</si>
  <si>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</si>
  <si>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</si>
  <si>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</si>
  <si>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</si>
  <si>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</si>
  <si>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</si>
  <si>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</si>
  <si>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</si>
  <si>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</si>
  <si>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</si>
  <si>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</si>
  <si>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</si>
  <si>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</si>
  <si>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</si>
  <si>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</si>
  <si>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</si>
  <si>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</si>
  <si>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</si>
  <si>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</si>
  <si>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</si>
  <si>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</si>
  <si>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</si>
  <si>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</si>
  <si>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</si>
  <si>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</si>
  <si>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</si>
  <si>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</si>
  <si>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</si>
  <si>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</si>
  <si>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</si>
  <si>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</si>
  <si>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</si>
  <si>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</si>
  <si>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</si>
  <si>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</si>
  <si>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</si>
  <si>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</si>
  <si>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</si>
  <si>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</si>
  <si>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</si>
  <si>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</si>
  <si>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</si>
  <si>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</si>
  <si>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</si>
  <si>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</si>
  <si>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</si>
  <si>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</si>
  <si>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</si>
  <si>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</si>
  <si>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</si>
  <si>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</si>
  <si>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</si>
  <si>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</si>
  <si>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</si>
  <si>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</si>
  <si>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</si>
  <si>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</si>
  <si>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</si>
  <si>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</si>
  <si>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</si>
  <si>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</si>
  <si>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</si>
  <si>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</si>
  <si>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</si>
  <si>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</si>
  <si>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</si>
  <si>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</si>
  <si>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</si>
  <si>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</si>
  <si>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</si>
  <si>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</si>
  <si>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</si>
  <si>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</si>
  <si>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</si>
  <si>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</si>
  <si>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</si>
  <si>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</si>
  <si>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</si>
  <si>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</si>
  <si>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</si>
  <si>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</si>
  <si>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</si>
  <si>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</si>
  <si>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</si>
  <si>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</si>
  <si>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</si>
  <si>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</si>
  <si>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</si>
  <si>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</si>
  <si>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</si>
  <si>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</si>
  <si>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</si>
  <si>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</si>
  <si>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</si>
  <si>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</si>
  <si>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</si>
  <si>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</si>
  <si>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</si>
  <si>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</si>
  <si>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</si>
  <si>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</si>
  <si>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</si>
  <si>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</si>
  <si>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</si>
  <si>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</si>
  <si>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</si>
  <si>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</si>
  <si>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</si>
  <si>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</si>
  <si>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</si>
  <si>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</si>
  <si>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</si>
  <si>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</si>
  <si>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</si>
  <si>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</si>
  <si>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</si>
  <si>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</si>
  <si>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</si>
  <si>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</si>
  <si>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</si>
  <si>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</si>
  <si>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</si>
  <si>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</si>
  <si>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</si>
  <si>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</si>
  <si>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</si>
  <si>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</si>
  <si>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</si>
  <si>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</si>
  <si>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</si>
  <si>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</si>
  <si>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</si>
  <si>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</si>
  <si>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</si>
  <si>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</si>
  <si>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</si>
  <si>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</si>
  <si>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</si>
  <si>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</si>
  <si>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</si>
  <si>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</si>
  <si>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</si>
  <si>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</si>
  <si>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</si>
  <si>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</si>
  <si>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</si>
  <si>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</si>
  <si>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</si>
  <si>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</si>
  <si>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</si>
  <si>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</si>
  <si>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</si>
  <si>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</si>
  <si>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</si>
  <si>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</si>
  <si>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</si>
  <si>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</si>
  <si>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</si>
  <si>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</si>
  <si>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</si>
  <si>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</si>
  <si>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</si>
  <si>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</si>
  <si>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</si>
  <si>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</si>
  <si>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</si>
  <si>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</si>
  <si>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</si>
  <si>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</si>
  <si>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</si>
  <si>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</si>
  <si>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</si>
  <si>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</si>
  <si>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</si>
  <si>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</si>
  <si>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</si>
  <si>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</si>
  <si>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</si>
  <si>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</si>
  <si>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</si>
  <si>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</si>
  <si>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</si>
  <si>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</si>
  <si>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</si>
  <si>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</si>
  <si>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</si>
  <si>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</si>
  <si>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</si>
  <si>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</si>
  <si>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</si>
  <si>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</si>
  <si>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</si>
  <si>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</si>
  <si>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</si>
  <si>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</si>
  <si>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</si>
  <si>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</si>
  <si>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</si>
  <si>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</si>
  <si>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</si>
  <si>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</si>
  <si>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</si>
  <si>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</si>
  <si>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</si>
  <si>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</si>
  <si>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</si>
  <si>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</si>
  <si>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</si>
  <si>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</si>
  <si>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</si>
  <si>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</si>
  <si>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</si>
  <si>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</si>
  <si>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</si>
  <si>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</si>
  <si>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</si>
  <si>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</si>
  <si>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</si>
  <si>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</si>
  <si>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</si>
  <si>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</si>
  <si>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</si>
  <si>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</si>
  <si>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</si>
  <si>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</si>
  <si>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</si>
  <si>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</si>
  <si>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</si>
  <si>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</si>
  <si>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</si>
  <si>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</si>
  <si>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</si>
  <si>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</si>
  <si>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</si>
  <si>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</si>
  <si>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</si>
  <si>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</si>
  <si>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</si>
  <si>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</si>
  <si>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</si>
  <si>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</si>
  <si>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</si>
  <si>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</si>
  <si>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</si>
  <si>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</si>
  <si>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</si>
  <si>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</si>
  <si>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</si>
  <si>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</si>
  <si>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</si>
  <si>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</si>
  <si>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</si>
  <si>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</si>
  <si>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</si>
  <si>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</si>
  <si>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</si>
  <si>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</si>
  <si>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</si>
  <si>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</si>
  <si>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</si>
  <si>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</si>
  <si>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</si>
  <si>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</si>
  <si>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</si>
  <si>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</si>
  <si>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</si>
  <si>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</si>
  <si>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</si>
  <si>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</si>
  <si>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</si>
  <si>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</si>
  <si>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</si>
  <si>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</si>
  <si>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</si>
  <si>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</si>
  <si>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</si>
  <si>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</si>
  <si>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</si>
  <si>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</si>
  <si>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</si>
  <si>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</si>
  <si>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</si>
  <si>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</si>
  <si>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</si>
  <si>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</si>
  <si>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</si>
  <si>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</si>
  <si>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</si>
  <si>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</si>
  <si>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</si>
  <si>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</si>
  <si>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</si>
  <si>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</si>
  <si>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</si>
  <si>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</si>
  <si>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</si>
  <si>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</si>
  <si>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</si>
  <si>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</si>
  <si>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</si>
  <si>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</si>
  <si>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</si>
  <si>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</si>
  <si>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</si>
  <si>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</si>
  <si>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</si>
  <si>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</si>
  <si>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</si>
  <si>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</si>
  <si>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</si>
  <si>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</si>
  <si>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</si>
  <si>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</si>
  <si>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</si>
  <si>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</si>
  <si>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</si>
  <si>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</si>
  <si>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</si>
  <si>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</si>
  <si>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</si>
  <si>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</si>
  <si>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</si>
  <si>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</si>
  <si>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</si>
  <si>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</si>
  <si>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</si>
  <si>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</si>
  <si>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</si>
  <si>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</si>
  <si>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</si>
  <si>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</si>
  <si>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</si>
  <si>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</si>
  <si>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</si>
  <si>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</si>
  <si>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</si>
  <si>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</si>
  <si>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</si>
  <si>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</si>
  <si>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</si>
  <si>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</si>
  <si>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</si>
  <si>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</si>
  <si>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</si>
  <si>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</si>
  <si>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</si>
  <si>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</si>
  <si>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</si>
  <si>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</si>
  <si>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</si>
  <si>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</si>
  <si>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</si>
  <si>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</si>
  <si>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</si>
  <si>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</si>
  <si>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</si>
  <si>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</si>
  <si>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</si>
  <si>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</si>
  <si>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</si>
  <si>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</si>
  <si>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</si>
  <si>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</si>
  <si>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</si>
  <si>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</si>
  <si>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</si>
  <si>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</si>
  <si>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</si>
  <si>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</si>
  <si>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</si>
  <si>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</si>
  <si>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</si>
  <si>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</si>
  <si>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</si>
  <si>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</si>
  <si>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</si>
  <si>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</si>
  <si>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</si>
  <si>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</si>
  <si>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</si>
  <si>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</si>
  <si>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</si>
  <si>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</si>
  <si>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</si>
  <si>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</si>
  <si>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</si>
  <si>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</si>
  <si>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</si>
  <si>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</si>
  <si>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</si>
  <si>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</si>
  <si>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</si>
  <si>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</si>
  <si>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</si>
  <si>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</si>
  <si>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</si>
  <si>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</si>
  <si>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</si>
  <si>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</si>
  <si>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</si>
  <si>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</si>
  <si>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</si>
  <si>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</si>
  <si>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</si>
  <si>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</si>
  <si>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</si>
  <si>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</si>
  <si>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</si>
  <si>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</si>
  <si>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</si>
  <si>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</si>
  <si>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</si>
  <si>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</si>
  <si>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</si>
  <si>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</si>
  <si>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</si>
  <si>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</si>
  <si>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</si>
  <si>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</si>
  <si>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</si>
  <si>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</si>
  <si>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</si>
  <si>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</si>
  <si>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</si>
  <si>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</si>
  <si>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</si>
  <si>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</si>
  <si>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</si>
  <si>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</si>
  <si>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</si>
  <si>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</si>
  <si>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</si>
  <si>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</si>
  <si>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</si>
  <si>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</si>
  <si>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</si>
  <si>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</si>
  <si>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</si>
  <si>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</si>
  <si>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</si>
  <si>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</si>
  <si>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</si>
  <si>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</si>
  <si>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</si>
  <si>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</si>
  <si>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</si>
  <si>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</si>
  <si>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</si>
  <si>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</si>
  <si>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</si>
  <si>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</si>
  <si>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</si>
  <si>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</si>
  <si>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</si>
  <si>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</si>
  <si>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</si>
  <si>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</si>
  <si>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</si>
  <si>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</si>
  <si>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</si>
  <si>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</si>
  <si>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</si>
  <si>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</si>
  <si>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</si>
  <si>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</si>
  <si>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</si>
  <si>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</si>
  <si>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</si>
  <si>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</si>
  <si>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</si>
  <si>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</si>
  <si>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</si>
  <si>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</si>
  <si>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</si>
  <si>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</si>
  <si>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</si>
  <si>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</si>
  <si>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</si>
  <si>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</si>
  <si>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</si>
  <si>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</si>
  <si>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</si>
  <si>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</si>
  <si>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</si>
  <si>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</si>
  <si>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</si>
  <si>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</si>
  <si>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</si>
  <si>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</si>
  <si>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</si>
  <si>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</si>
  <si>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</si>
  <si>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</si>
  <si>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</si>
  <si>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</si>
  <si>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</si>
  <si>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</si>
  <si>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</si>
  <si>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</si>
  <si>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</si>
  <si>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</si>
  <si>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</si>
  <si>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</si>
  <si>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</si>
  <si>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</si>
  <si>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</si>
  <si>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</si>
  <si>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</si>
  <si>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</si>
  <si>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</si>
  <si>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</si>
  <si>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</si>
  <si>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</si>
  <si>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</si>
  <si>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</si>
  <si>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</si>
  <si>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</si>
  <si>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</si>
  <si>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</si>
  <si>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</si>
  <si>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</si>
  <si>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</si>
  <si>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</si>
  <si>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</si>
  <si>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</si>
  <si>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</si>
  <si>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</si>
  <si>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</si>
  <si>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</si>
  <si>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</si>
  <si>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</si>
  <si>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</si>
  <si>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</si>
  <si>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</si>
  <si>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</si>
  <si>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</si>
  <si>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</si>
  <si>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</si>
  <si>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</si>
  <si>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</si>
  <si>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</si>
  <si>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</si>
  <si>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</si>
  <si>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</si>
  <si>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</si>
  <si>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</si>
  <si>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</si>
  <si>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</si>
  <si>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</si>
  <si>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</si>
  <si>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</si>
  <si>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</si>
  <si>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</si>
  <si>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</si>
  <si>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</si>
  <si>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</si>
  <si>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</si>
  <si>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</si>
  <si>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</si>
  <si>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</si>
  <si>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</si>
  <si>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</si>
  <si>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</si>
  <si>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</si>
  <si>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</si>
  <si>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</si>
  <si>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</si>
  <si>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</si>
  <si>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</si>
  <si>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</si>
  <si>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</si>
  <si>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</si>
  <si>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</si>
  <si>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</si>
  <si>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</si>
  <si>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</si>
  <si>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</si>
  <si>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</si>
  <si>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</si>
  <si>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</si>
  <si>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</si>
  <si>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</si>
  <si>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</si>
  <si>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</si>
  <si>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</si>
  <si>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</si>
  <si>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</si>
  <si>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</si>
  <si>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</si>
  <si>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</si>
  <si>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</si>
  <si>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</si>
  <si>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</si>
  <si>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</si>
  <si>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</si>
  <si>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</si>
  <si>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</si>
  <si>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</si>
  <si>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</si>
  <si>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</si>
  <si>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</si>
  <si>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</si>
  <si>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</si>
  <si>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</si>
  <si>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</si>
  <si>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</si>
  <si>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</si>
  <si>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</si>
  <si>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</si>
  <si>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</si>
  <si>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</si>
  <si>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</si>
  <si>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</si>
  <si>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</si>
  <si>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</si>
  <si>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</si>
  <si>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</si>
  <si>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</si>
  <si>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</si>
  <si>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</si>
  <si>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</si>
  <si>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</si>
  <si>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</si>
  <si>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</si>
  <si>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</si>
  <si>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</si>
  <si>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</si>
  <si>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</si>
  <si>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</si>
  <si>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</si>
  <si>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</si>
  <si>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</si>
  <si>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</si>
  <si>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</si>
  <si>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</si>
  <si>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</si>
  <si>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</si>
  <si>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</si>
  <si>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</si>
  <si>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</si>
  <si>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</si>
  <si>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</si>
  <si>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</si>
  <si>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</si>
  <si>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</si>
  <si>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</si>
  <si>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</si>
  <si>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</si>
  <si>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</si>
  <si>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</si>
  <si>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</si>
  <si>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</si>
  <si>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</si>
  <si>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</si>
  <si>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</si>
  <si>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</si>
  <si>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</si>
  <si>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</si>
  <si>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</si>
  <si>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</si>
  <si>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</si>
  <si>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</si>
  <si>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</si>
  <si>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</si>
  <si>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</si>
  <si>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</si>
  <si>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</si>
  <si>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</si>
  <si>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</si>
  <si>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</si>
  <si>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</si>
  <si>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</si>
  <si>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</si>
  <si>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</si>
  <si>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</si>
  <si>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</si>
  <si>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</si>
  <si>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</si>
  <si>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</si>
  <si>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</si>
  <si>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</si>
  <si>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</si>
  <si>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</si>
  <si>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</si>
  <si>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</si>
  <si>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</si>
  <si>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</si>
  <si>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</si>
  <si>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</si>
  <si>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</si>
  <si>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</si>
  <si>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</si>
  <si>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</si>
  <si>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</si>
  <si>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</si>
  <si>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</si>
  <si>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</si>
  <si>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</si>
  <si>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</si>
  <si>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</si>
  <si>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</si>
  <si>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</si>
  <si>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</si>
  <si>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</si>
  <si>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</si>
  <si>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</si>
  <si>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</si>
  <si>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</si>
  <si>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</si>
  <si>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</si>
  <si>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</si>
  <si>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</si>
  <si>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</si>
  <si>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</si>
  <si>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</si>
  <si>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</si>
  <si>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</si>
  <si>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</si>
  <si>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</si>
  <si>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</si>
  <si>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</si>
  <si>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</si>
  <si>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</si>
  <si>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</si>
  <si>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</si>
  <si>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</si>
  <si>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</si>
  <si>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</si>
  <si>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</si>
  <si>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</si>
  <si>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</si>
  <si>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</si>
  <si>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</si>
  <si>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</si>
  <si>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</si>
  <si>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</si>
  <si>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</si>
  <si>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</si>
  <si>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</si>
  <si>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</si>
  <si>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</si>
  <si>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</si>
  <si>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</si>
  <si>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</si>
  <si>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</si>
  <si>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</si>
  <si>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</si>
  <si>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</si>
  <si>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</si>
  <si>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</si>
  <si>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</si>
  <si>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</si>
  <si>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</si>
  <si>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</si>
  <si>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</si>
  <si>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</si>
  <si>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</si>
  <si>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</si>
  <si>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</si>
  <si>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</si>
  <si>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</si>
  <si>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</si>
  <si>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</si>
  <si>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</si>
  <si>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</si>
  <si>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</si>
  <si>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</si>
  <si>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</si>
  <si>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</si>
  <si>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</si>
  <si>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</si>
  <si>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</si>
  <si>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</si>
  <si>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</si>
  <si>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</si>
  <si>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</si>
  <si>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</si>
  <si>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</si>
  <si>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</si>
  <si>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</si>
  <si>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</si>
  <si>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</si>
  <si>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</si>
  <si>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</si>
  <si>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</si>
  <si>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</si>
  <si>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</si>
  <si>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</si>
  <si>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</si>
  <si>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</si>
  <si>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</si>
  <si>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</si>
  <si>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</si>
  <si>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</si>
  <si>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</si>
  <si>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</si>
  <si>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</si>
  <si>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</si>
  <si>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</si>
  <si>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</si>
  <si>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</si>
  <si>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</si>
  <si>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</si>
  <si>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</si>
  <si>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</si>
  <si>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</si>
  <si>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</si>
  <si>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</si>
  <si>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</si>
  <si>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</si>
  <si>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</si>
  <si>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</si>
  <si>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</si>
  <si>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</si>
  <si>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</si>
  <si>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</si>
  <si>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</si>
  <si>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</si>
  <si>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</si>
  <si>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</si>
  <si>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</si>
  <si>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</si>
  <si>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</si>
  <si>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</si>
  <si>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</si>
  <si>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</si>
  <si>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</si>
  <si>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</si>
  <si>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</si>
  <si>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</si>
  <si>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</si>
  <si>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</si>
  <si>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</si>
  <si>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</si>
  <si>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</si>
  <si>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</si>
  <si>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</si>
  <si>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</si>
  <si>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</si>
  <si>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</si>
  <si>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</si>
  <si>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</si>
  <si>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</si>
  <si>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</si>
  <si>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</si>
  <si>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</si>
  <si>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</si>
  <si>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</si>
  <si>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</si>
  <si>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</si>
  <si>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</si>
  <si>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</si>
  <si>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</si>
  <si>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</si>
  <si>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</si>
  <si>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</si>
  <si>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</si>
  <si>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</si>
  <si>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</si>
  <si>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</si>
  <si>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</si>
  <si>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</si>
  <si>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</si>
  <si>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</si>
  <si>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</si>
  <si>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</si>
  <si>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</si>
  <si>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</si>
  <si>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</si>
  <si>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</si>
  <si>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</si>
  <si>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</si>
  <si>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</si>
  <si>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</si>
  <si>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</si>
  <si>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</si>
  <si>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</si>
  <si>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</si>
  <si>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</si>
  <si>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</si>
  <si>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</si>
  <si>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</si>
  <si>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</si>
  <si>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</si>
  <si>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</si>
  <si>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</si>
  <si>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</si>
  <si>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</si>
  <si>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</si>
  <si>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</si>
  <si>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</si>
  <si>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</si>
  <si>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</si>
  <si>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</si>
  <si>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</si>
  <si>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</si>
  <si>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</si>
  <si>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</si>
  <si>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</si>
  <si>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</si>
  <si>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</si>
  <si>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</si>
  <si>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</si>
  <si>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</si>
  <si>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</si>
  <si>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</si>
  <si>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</si>
  <si>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</si>
  <si>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</si>
  <si>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</si>
  <si>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</si>
  <si>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</si>
  <si>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</si>
  <si>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</si>
  <si>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</si>
  <si>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</si>
  <si>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</si>
  <si>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</si>
  <si>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</si>
  <si>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</si>
  <si>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</si>
  <si>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</si>
  <si>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</si>
  <si>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</si>
  <si>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</si>
  <si>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</si>
  <si>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</si>
  <si>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</si>
  <si>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</si>
  <si>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</si>
  <si>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</si>
  <si>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</si>
  <si>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</si>
  <si>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</si>
  <si>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</si>
  <si>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</si>
  <si>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</si>
  <si>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</si>
  <si>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</si>
  <si>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</si>
  <si>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</si>
  <si>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</si>
  <si>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</si>
  <si>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</si>
  <si>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</si>
  <si>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</si>
  <si>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</si>
  <si>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</si>
  <si>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</si>
  <si>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</si>
  <si>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</si>
  <si>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</si>
  <si>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</si>
  <si>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</si>
  <si>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</si>
  <si>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</si>
  <si>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</si>
  <si>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</si>
  <si>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</si>
  <si>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</si>
  <si>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</si>
  <si>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</si>
  <si>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</si>
  <si>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</si>
  <si>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</si>
  <si>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</si>
  <si>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</si>
  <si>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</si>
  <si>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</si>
  <si>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</si>
  <si>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</si>
  <si>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</si>
  <si>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</si>
  <si>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</si>
  <si>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</si>
  <si>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</si>
  <si>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</si>
  <si>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</si>
  <si>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</si>
  <si>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</si>
  <si>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</si>
  <si>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</si>
  <si>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</si>
  <si>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</si>
  <si>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</si>
  <si>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</si>
  <si>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</si>
  <si>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</si>
  <si>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</si>
  <si>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</si>
  <si>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</si>
  <si>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</si>
  <si>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</si>
  <si>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</si>
  <si>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</si>
  <si>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</si>
  <si>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</si>
  <si>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</si>
  <si>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</si>
  <si>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</si>
  <si>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</si>
  <si>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</si>
  <si>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</si>
  <si>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</si>
  <si>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</si>
  <si>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</si>
  <si>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</si>
  <si>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</si>
  <si>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</si>
  <si>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</si>
  <si>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</si>
  <si>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</si>
  <si>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</si>
  <si>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</si>
  <si>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</si>
  <si>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</si>
  <si>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</si>
  <si>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</si>
  <si>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</si>
  <si>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</si>
  <si>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</si>
  <si>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</si>
  <si>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</si>
  <si>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</si>
  <si>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</si>
  <si>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</si>
  <si>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</si>
  <si>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</si>
  <si>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</si>
  <si>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</si>
  <si>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</si>
  <si>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</si>
  <si>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</si>
  <si>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</si>
  <si>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</si>
  <si>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</si>
  <si>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</si>
  <si>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</si>
  <si>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</si>
  <si>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</si>
  <si>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</si>
  <si>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</si>
  <si>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</si>
  <si>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</si>
  <si>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</si>
  <si>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</si>
  <si>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</si>
  <si>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</si>
  <si>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</si>
  <si>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</si>
  <si>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</si>
  <si>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</si>
  <si>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</si>
  <si>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</si>
  <si>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</si>
  <si>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</si>
  <si>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</si>
  <si>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</si>
  <si>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</si>
  <si>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</si>
  <si>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</si>
  <si>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</si>
  <si>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</si>
  <si>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</si>
  <si>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</si>
  <si>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</si>
  <si>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</si>
  <si>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</si>
  <si>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</si>
  <si>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</si>
  <si>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</si>
  <si>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</si>
  <si>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</si>
  <si>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</si>
  <si>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</si>
  <si>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</si>
  <si>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</si>
  <si>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</si>
  <si>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</si>
  <si>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</si>
  <si>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</si>
  <si>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</si>
  <si>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</si>
  <si>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</si>
  <si>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</si>
  <si>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</si>
  <si>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</si>
  <si>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</si>
  <si>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</si>
  <si>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</si>
  <si>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</si>
  <si>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</si>
  <si>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</si>
  <si>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</si>
  <si>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</si>
  <si>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</si>
  <si>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</si>
  <si>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</si>
  <si>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</si>
  <si>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</si>
  <si>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</si>
  <si>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</si>
  <si>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</si>
  <si>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</si>
  <si>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</si>
  <si>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</si>
  <si>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</si>
  <si>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</si>
  <si>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</si>
  <si>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</si>
  <si>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</si>
  <si>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</si>
  <si>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</si>
  <si>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</si>
  <si>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</si>
  <si>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</si>
  <si>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</si>
  <si>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</si>
  <si>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</si>
  <si>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</si>
  <si>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</si>
  <si>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</si>
  <si>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</si>
  <si>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</si>
  <si>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</si>
  <si>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</si>
  <si>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</si>
  <si>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</si>
  <si>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</si>
  <si>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</si>
  <si>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</si>
  <si>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</si>
  <si>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</si>
  <si>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</si>
  <si>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</si>
  <si>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</si>
  <si>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</si>
  <si>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</si>
  <si>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</si>
  <si>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</si>
  <si>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</si>
  <si>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</si>
  <si>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</si>
  <si>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</si>
  <si>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</si>
  <si>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</si>
  <si>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</si>
  <si>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</si>
  <si>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</si>
  <si>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</si>
  <si>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</si>
  <si>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</si>
  <si>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</si>
  <si>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</si>
  <si>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</si>
  <si>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</si>
  <si>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</si>
  <si>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</si>
  <si>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</si>
  <si>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</si>
  <si>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</si>
  <si>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</si>
  <si>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</si>
  <si>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</si>
  <si>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</si>
  <si>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</si>
  <si>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</si>
  <si>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</si>
  <si>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</si>
  <si>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</si>
  <si>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</si>
  <si>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</si>
  <si>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</si>
  <si>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</si>
  <si>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</si>
  <si>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</si>
  <si>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</si>
  <si>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</si>
  <si>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</si>
  <si>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</si>
  <si>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</si>
  <si>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</si>
  <si>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</si>
  <si>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</si>
  <si>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</si>
  <si>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</si>
  <si>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</si>
  <si>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</si>
  <si>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</si>
  <si>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</si>
  <si>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</si>
  <si>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</si>
  <si>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</si>
  <si>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</si>
  <si>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</si>
  <si>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</si>
  <si>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</si>
  <si>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</si>
  <si>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</si>
  <si>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</si>
  <si>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</si>
  <si>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</si>
  <si>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</si>
  <si>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</si>
  <si>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</si>
  <si>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</si>
  <si>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</si>
  <si>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</si>
  <si>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</si>
  <si>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</si>
  <si>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</si>
  <si>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</si>
  <si>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</si>
  <si>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</si>
  <si>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</si>
  <si>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</si>
  <si>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</si>
  <si>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</si>
  <si>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</si>
  <si>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</si>
  <si>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</si>
  <si>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</si>
  <si>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</si>
  <si>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</si>
  <si>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</si>
  <si>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</si>
  <si>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</si>
  <si>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</si>
  <si>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</si>
  <si>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</si>
  <si>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</si>
  <si>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</si>
  <si>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</si>
  <si>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</si>
  <si>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</si>
  <si>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</si>
  <si>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</si>
  <si>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</si>
  <si>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</si>
  <si>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</si>
  <si>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</si>
  <si>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</si>
  <si>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</si>
  <si>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</si>
  <si>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</si>
  <si>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</si>
  <si>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</si>
  <si>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</si>
  <si>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</si>
  <si>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</si>
  <si>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</si>
  <si>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</si>
  <si>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</si>
  <si>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</si>
  <si>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</si>
  <si>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</si>
  <si>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</si>
  <si>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</si>
  <si>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</si>
  <si>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</si>
  <si>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</si>
  <si>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</si>
  <si>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</si>
  <si>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</si>
  <si>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</si>
  <si>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</si>
  <si>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</si>
  <si>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</si>
  <si>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</si>
  <si>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</si>
  <si>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</si>
  <si>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</si>
  <si>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</si>
  <si>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</si>
  <si>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</si>
  <si>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</si>
  <si>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</si>
  <si>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</si>
  <si>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</si>
  <si>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</si>
  <si>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</si>
  <si>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</si>
  <si>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</si>
  <si>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</si>
  <si>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</si>
  <si>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</si>
  <si>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</si>
  <si>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</si>
  <si>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</si>
  <si>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</si>
  <si>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</si>
  <si>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</si>
  <si>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</si>
  <si>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</si>
  <si>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</si>
  <si>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</si>
  <si>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</si>
  <si>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</si>
  <si>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</si>
  <si>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</si>
  <si>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</si>
  <si>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</si>
  <si>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</si>
  <si>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</si>
  <si>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</si>
  <si>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</si>
  <si>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</si>
  <si>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</si>
  <si>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</si>
  <si>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</si>
  <si>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</si>
  <si>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</si>
  <si>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</si>
  <si>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</si>
  <si>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</si>
  <si>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</si>
  <si>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</si>
  <si>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</si>
  <si>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</si>
  <si>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</si>
  <si>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</si>
  <si>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</si>
  <si>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</si>
  <si>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</si>
  <si>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</si>
  <si>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</si>
  <si>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</si>
  <si>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</si>
  <si>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</si>
  <si>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</si>
  <si>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</si>
  <si>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</si>
  <si>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</si>
  <si>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</si>
  <si>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</si>
  <si>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</si>
  <si>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</si>
  <si>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</si>
  <si>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</si>
  <si>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</si>
  <si>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</si>
  <si>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</si>
  <si>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</si>
  <si>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</si>
  <si>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</si>
  <si>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</si>
  <si>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</si>
  <si>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</si>
  <si>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</si>
  <si>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</si>
  <si>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</si>
  <si>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</si>
  <si>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</si>
  <si>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</si>
  <si>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</si>
  <si>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</si>
  <si>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</si>
  <si>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</si>
  <si>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</si>
  <si>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</si>
  <si>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</si>
  <si>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</si>
  <si>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</si>
  <si>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</si>
  <si>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</si>
  <si>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</si>
  <si>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</si>
  <si>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</si>
  <si>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</si>
  <si>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</si>
  <si>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</si>
  <si>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</si>
  <si>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</si>
  <si>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</si>
  <si>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</si>
  <si>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</si>
  <si>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</si>
  <si>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</si>
  <si>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</si>
  <si>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</si>
  <si>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</si>
  <si>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</si>
  <si>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</si>
  <si>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</si>
  <si>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</si>
  <si>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</si>
  <si>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</si>
  <si>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</si>
  <si>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</si>
  <si>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</si>
  <si>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</si>
  <si>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</si>
  <si>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</si>
  <si>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</si>
  <si>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</si>
  <si>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</si>
  <si>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</si>
  <si>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</si>
  <si>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</si>
  <si>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</si>
  <si>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</si>
  <si>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</si>
  <si>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</si>
  <si>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</si>
  <si>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</si>
  <si>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</si>
  <si>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</si>
  <si>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</si>
  <si>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</si>
  <si>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</si>
  <si>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</si>
  <si>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</si>
  <si>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</si>
  <si>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</si>
  <si>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</si>
  <si>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</si>
  <si>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</si>
  <si>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</si>
  <si>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</si>
  <si>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</si>
  <si>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</si>
  <si>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</si>
  <si>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</si>
  <si>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</si>
  <si>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</si>
  <si>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</si>
  <si>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</si>
  <si>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</si>
  <si>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</si>
  <si>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</si>
  <si>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</si>
  <si>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</si>
  <si>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</si>
  <si>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</si>
  <si>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</si>
  <si>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</si>
  <si>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</si>
  <si>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</si>
  <si>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</si>
  <si>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</si>
  <si>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</si>
  <si>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</si>
  <si>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</si>
  <si>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</si>
  <si>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</si>
  <si>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</si>
  <si>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</si>
  <si>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</si>
  <si>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</si>
  <si>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</si>
  <si>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</si>
  <si>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</si>
  <si>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</si>
  <si>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</si>
  <si>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</si>
  <si>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</si>
  <si>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</si>
  <si>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</si>
  <si>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</si>
  <si>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</si>
  <si>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</si>
  <si>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</si>
  <si>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</si>
  <si>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</si>
  <si>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</si>
  <si>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</si>
  <si>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</si>
  <si>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</si>
  <si>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</si>
  <si>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</si>
  <si>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</si>
  <si>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</si>
  <si>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</si>
  <si>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</si>
  <si>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</si>
  <si>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</si>
  <si>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</si>
  <si>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</si>
  <si>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</si>
  <si>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</si>
  <si>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</si>
  <si>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</si>
  <si>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</si>
  <si>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</si>
  <si>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</si>
  <si>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</si>
  <si>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</si>
  <si>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</si>
  <si>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</si>
  <si>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</si>
  <si>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</si>
  <si>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</si>
  <si>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</si>
  <si>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</si>
  <si>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</si>
  <si>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</si>
  <si>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</si>
  <si>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</si>
  <si>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</si>
  <si>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</si>
  <si>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</si>
  <si>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</si>
  <si>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</si>
  <si>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</si>
  <si>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</si>
  <si>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</si>
  <si>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</si>
  <si>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</si>
  <si>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</si>
  <si>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</si>
  <si>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</si>
  <si>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</si>
  <si>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</si>
  <si>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</si>
  <si>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</si>
  <si>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</si>
  <si>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</si>
  <si>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</si>
  <si>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</si>
  <si>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</si>
  <si>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</si>
  <si>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</si>
  <si>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</si>
  <si>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</si>
  <si>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</si>
  <si>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</si>
  <si>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</si>
  <si>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</si>
  <si>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</si>
  <si>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</si>
  <si>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</si>
  <si>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</si>
  <si>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</si>
  <si>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</si>
  <si>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</si>
  <si>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</si>
  <si>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</si>
  <si>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</si>
  <si>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</si>
  <si>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</si>
  <si>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</si>
  <si>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</si>
  <si>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</si>
  <si>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</si>
  <si>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</si>
  <si>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</si>
  <si>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</si>
  <si>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</si>
  <si>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</si>
  <si>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</si>
  <si>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</si>
  <si>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</si>
  <si>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</si>
  <si>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</si>
  <si>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</si>
  <si>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</si>
  <si>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</si>
  <si>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</si>
  <si>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</si>
  <si>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</si>
  <si>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</si>
  <si>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</si>
  <si>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</si>
  <si>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</si>
  <si>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</si>
  <si>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</si>
  <si>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</si>
  <si>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</si>
  <si>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</si>
  <si>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</si>
  <si>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</si>
  <si>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</si>
  <si>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</si>
  <si>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</si>
  <si>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</si>
  <si>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</si>
  <si>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</si>
  <si>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</si>
  <si>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</si>
  <si>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</si>
  <si>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</si>
  <si>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</si>
  <si>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</si>
  <si>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</si>
  <si>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</si>
  <si>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</si>
  <si>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</si>
  <si>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</si>
  <si>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</si>
  <si>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</si>
  <si>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</si>
  <si>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</si>
  <si>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</si>
  <si>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</si>
  <si>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</si>
  <si>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</si>
  <si>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</si>
  <si>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</si>
  <si>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</si>
  <si>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</si>
  <si>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</si>
  <si>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</si>
  <si>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</si>
  <si>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</si>
  <si>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</si>
  <si>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</si>
  <si>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</si>
  <si>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</si>
  <si>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</si>
  <si>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</si>
  <si>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</si>
  <si>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</si>
  <si>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</si>
  <si>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</si>
  <si>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</si>
  <si>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</si>
  <si>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</si>
  <si>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</si>
  <si>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</si>
  <si>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</si>
  <si>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</si>
  <si>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</si>
  <si>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</si>
  <si>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</si>
  <si>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</si>
  <si>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</si>
  <si>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</si>
  <si>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</si>
  <si>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</si>
  <si>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</si>
  <si>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</si>
  <si>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</si>
  <si>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</si>
  <si>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</si>
  <si>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</si>
  <si>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</si>
  <si>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</si>
  <si>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</si>
  <si>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</si>
  <si>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</si>
  <si>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</si>
  <si>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</si>
  <si>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</si>
  <si>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</si>
  <si>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</si>
  <si>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</si>
  <si>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</si>
  <si>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</si>
  <si>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</si>
  <si>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</si>
  <si>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</si>
  <si>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</si>
  <si>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</si>
  <si>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</si>
  <si>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</si>
  <si>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</si>
  <si>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</si>
  <si>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</si>
  <si>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</si>
  <si>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</si>
  <si>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</si>
  <si>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</si>
  <si>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</si>
  <si>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</si>
  <si>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</si>
  <si>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</si>
  <si>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</si>
  <si>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</si>
  <si>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</si>
  <si>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</si>
  <si>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</si>
  <si>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</si>
  <si>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</si>
  <si>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</si>
  <si>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</si>
  <si>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</si>
  <si>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</si>
  <si>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</si>
  <si>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</si>
  <si>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</si>
  <si>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</si>
  <si>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</si>
  <si>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</si>
  <si>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</si>
  <si>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</si>
  <si>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</si>
  <si>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</si>
  <si>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</si>
  <si>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</si>
  <si>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</si>
  <si>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</si>
  <si>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</si>
  <si>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</si>
  <si>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</si>
  <si>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</si>
  <si>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</si>
  <si>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</si>
  <si>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</si>
  <si>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</si>
  <si>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</si>
  <si>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</si>
  <si>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</si>
  <si>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</si>
  <si>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</si>
  <si>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</si>
  <si>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</si>
  <si>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</si>
  <si>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</si>
  <si>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</si>
  <si>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</si>
  <si>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</si>
  <si>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</si>
  <si>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</si>
  <si>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</si>
  <si>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</si>
  <si>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</si>
  <si>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</si>
  <si>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</si>
  <si>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</si>
  <si>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</si>
  <si>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</si>
  <si>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</si>
  <si>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</si>
  <si>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</si>
  <si>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</si>
  <si>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</si>
  <si>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</si>
  <si>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</si>
  <si>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</si>
  <si>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</si>
  <si>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</si>
  <si>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</si>
  <si>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</si>
  <si>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</si>
  <si>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</si>
  <si>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</si>
  <si>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</si>
  <si>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</si>
  <si>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</si>
  <si>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</si>
  <si>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</si>
  <si>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</si>
  <si>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</si>
  <si>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</si>
  <si>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</si>
  <si>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</si>
  <si>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</si>
  <si>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</si>
  <si>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</si>
  <si>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</si>
  <si>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</si>
  <si>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</si>
  <si>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</si>
  <si>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</si>
  <si>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</si>
  <si>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</si>
  <si>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</si>
  <si>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</si>
  <si>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</si>
  <si>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</si>
  <si>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</si>
  <si>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</si>
  <si>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</si>
  <si>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</si>
  <si>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</si>
  <si>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</si>
  <si>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</si>
  <si>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</si>
  <si>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</si>
  <si>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</si>
  <si>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</si>
  <si>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</si>
  <si>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</si>
  <si>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</si>
  <si>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</si>
  <si>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</si>
  <si>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</si>
  <si>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</si>
  <si>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</si>
  <si>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</si>
  <si>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</si>
  <si>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</si>
  <si>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</si>
  <si>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</si>
  <si>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</si>
  <si>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</si>
  <si>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</si>
  <si>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</si>
  <si>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</si>
  <si>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</si>
  <si>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</si>
  <si>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</si>
  <si>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</si>
  <si>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</si>
  <si>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</si>
  <si>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</si>
  <si>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</si>
  <si>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</si>
  <si>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</si>
  <si>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</si>
  <si>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</si>
  <si>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</si>
  <si>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</si>
  <si>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</si>
  <si>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</si>
  <si>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</si>
  <si>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</si>
  <si>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</si>
  <si>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</si>
  <si>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</si>
  <si>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</si>
  <si>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</si>
  <si>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</si>
  <si>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</si>
  <si>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</si>
  <si>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</si>
  <si>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</si>
  <si>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</si>
  <si>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</si>
  <si>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</si>
  <si>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</si>
  <si>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</si>
  <si>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</si>
  <si>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</si>
  <si>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</si>
  <si>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</si>
  <si>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</si>
  <si>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</si>
  <si>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</si>
  <si>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</si>
  <si>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</si>
  <si>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</si>
  <si>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</si>
  <si>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</si>
  <si>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</si>
  <si>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</si>
  <si>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</si>
  <si>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</si>
  <si>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</si>
  <si>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</si>
  <si>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</si>
  <si>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</si>
  <si>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</si>
  <si>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</si>
  <si>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</si>
  <si>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</si>
  <si>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</si>
  <si>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</si>
  <si>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</si>
  <si>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</si>
  <si>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</si>
  <si>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</si>
  <si>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</si>
  <si>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</si>
  <si>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</si>
  <si>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</si>
  <si>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</si>
  <si>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</si>
  <si>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</si>
  <si>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</si>
  <si>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</si>
  <si>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</si>
  <si>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</si>
  <si>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</si>
  <si>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</si>
  <si>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</si>
  <si>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</si>
  <si>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</si>
  <si>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</si>
  <si>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</si>
  <si>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</si>
  <si>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</si>
  <si>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</si>
  <si>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</si>
  <si>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</si>
  <si>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</si>
  <si>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</si>
  <si>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</si>
  <si>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</si>
  <si>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</si>
  <si>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</si>
  <si>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</si>
  <si>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</si>
  <si>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</si>
  <si>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</si>
  <si>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</si>
  <si>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</si>
  <si>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</si>
  <si>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</si>
  <si>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</si>
  <si>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</si>
  <si>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</si>
  <si>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</si>
  <si>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</si>
  <si>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</si>
  <si>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</si>
  <si>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</si>
  <si>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</si>
  <si>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</si>
  <si>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</si>
  <si>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</si>
  <si>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</si>
  <si>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</si>
  <si>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</si>
  <si>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</si>
  <si>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</si>
  <si>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</si>
  <si>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</si>
  <si>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</si>
  <si>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</si>
  <si>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</si>
  <si>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</si>
  <si>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</si>
  <si>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</si>
  <si>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</si>
  <si>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</si>
  <si>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</si>
  <si>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</si>
  <si>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</si>
  <si>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</si>
  <si>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</si>
  <si>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</si>
  <si>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</si>
  <si>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</si>
  <si>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</si>
  <si>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</si>
  <si>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</si>
  <si>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</si>
  <si>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</si>
  <si>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</si>
  <si>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</si>
  <si>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</si>
  <si>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</si>
  <si>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</si>
  <si>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</si>
  <si>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</si>
  <si>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</si>
  <si>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</si>
  <si>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</si>
  <si>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</si>
  <si>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</si>
  <si>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</si>
  <si>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</si>
  <si>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</si>
  <si>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</si>
  <si>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</si>
  <si>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</si>
  <si>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</si>
  <si>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</si>
  <si>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</si>
  <si>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</si>
  <si>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</si>
  <si>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</si>
  <si>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</si>
  <si>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</si>
  <si>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</si>
  <si>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</si>
  <si>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</si>
  <si>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</si>
  <si>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</si>
  <si>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</si>
  <si>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</si>
  <si>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</si>
  <si>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</si>
  <si>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</si>
  <si>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</si>
  <si>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</si>
  <si>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</si>
  <si>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</si>
  <si>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</si>
  <si>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</si>
  <si>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</si>
  <si>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</si>
  <si>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</si>
  <si>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</si>
  <si>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</si>
  <si>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</si>
  <si>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</si>
  <si>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</si>
  <si>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</si>
  <si>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</si>
  <si>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</si>
  <si>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</si>
  <si>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</si>
  <si>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</si>
  <si>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</si>
  <si>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</si>
  <si>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</si>
  <si>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</si>
  <si>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</si>
  <si>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</si>
  <si>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</si>
  <si>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</si>
  <si>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</si>
  <si>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</si>
  <si>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</si>
  <si>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</si>
  <si>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</si>
  <si>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</si>
  <si>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</si>
  <si>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</si>
  <si>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</si>
  <si>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</si>
  <si>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</si>
  <si>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</si>
  <si>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</si>
  <si>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</si>
  <si>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</si>
  <si>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</si>
  <si>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</si>
  <si>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</si>
  <si>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</si>
  <si>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</si>
  <si>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</si>
  <si>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</si>
  <si>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</si>
  <si>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</si>
  <si>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</si>
  <si>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</si>
  <si>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</si>
  <si>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</si>
  <si>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</si>
  <si>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</si>
  <si>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</si>
  <si>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</si>
  <si>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</si>
  <si>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</si>
  <si>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</si>
  <si>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</si>
  <si>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</si>
  <si>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</si>
  <si>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</si>
  <si>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</si>
  <si>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</si>
  <si>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</si>
  <si>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</si>
  <si>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</si>
  <si>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</si>
  <si>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</si>
  <si>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</si>
  <si>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</si>
  <si>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</si>
  <si>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</si>
  <si>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</si>
  <si>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</si>
  <si>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</si>
  <si>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</si>
  <si>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</si>
  <si>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</si>
  <si>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</si>
  <si>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</si>
  <si>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</si>
  <si>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</si>
  <si>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</si>
  <si>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</si>
  <si>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</si>
  <si>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</si>
  <si>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</si>
  <si>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</si>
  <si>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</si>
  <si>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</si>
  <si>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</si>
  <si>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</si>
  <si>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</si>
  <si>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</si>
  <si>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</si>
  <si>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</si>
  <si>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</si>
  <si>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</si>
  <si>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</si>
  <si>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</si>
  <si>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</si>
  <si>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</si>
  <si>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</si>
  <si>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</si>
  <si>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</si>
  <si>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</si>
  <si>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</si>
  <si>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</si>
  <si>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</si>
  <si>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</si>
  <si>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</si>
  <si>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</si>
  <si>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</si>
  <si>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</si>
  <si>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</si>
  <si>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</si>
  <si>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</si>
  <si>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</si>
  <si>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</si>
  <si>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</si>
  <si>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</si>
  <si>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</si>
  <si>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</si>
  <si>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</si>
  <si>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</si>
  <si>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</si>
  <si>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</si>
  <si>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</si>
  <si>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</si>
  <si>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</si>
  <si>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</si>
  <si>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</si>
  <si>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</si>
  <si>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</si>
  <si>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</si>
  <si>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</si>
  <si>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</si>
  <si>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</si>
  <si>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</si>
  <si>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</si>
  <si>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</si>
  <si>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</si>
  <si>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</si>
  <si>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</si>
  <si>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</si>
  <si>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</si>
  <si>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</si>
  <si>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</si>
  <si>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</si>
  <si>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</si>
  <si>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</si>
  <si>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</si>
  <si>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</si>
  <si>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</si>
  <si>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</si>
  <si>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</si>
  <si>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</si>
  <si>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</si>
  <si>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</si>
  <si>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</si>
  <si>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</si>
  <si>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</si>
  <si>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</si>
  <si>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</si>
  <si>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</si>
  <si>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</si>
  <si>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</si>
  <si>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</si>
  <si>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</si>
  <si>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</si>
  <si>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</si>
  <si>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</si>
  <si>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</si>
  <si>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</si>
  <si>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</si>
  <si>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</si>
  <si>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</si>
  <si>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</si>
  <si>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</si>
  <si>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</si>
  <si>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</si>
  <si>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</si>
  <si>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</si>
  <si>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</si>
  <si>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</si>
  <si>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</si>
  <si>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</si>
  <si>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</si>
  <si>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</si>
  <si>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</si>
  <si>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</si>
  <si>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</si>
  <si>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</si>
  <si>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</si>
  <si>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</si>
  <si>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</si>
  <si>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</si>
  <si>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</si>
  <si>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</si>
  <si>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</si>
  <si>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</si>
  <si>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</si>
  <si>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</si>
  <si>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</si>
  <si>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</si>
  <si>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</si>
  <si>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</si>
  <si>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</si>
  <si>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</si>
  <si>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</si>
  <si>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</si>
  <si>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</si>
  <si>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</si>
  <si>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</si>
  <si>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</si>
  <si>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</si>
  <si>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</si>
  <si>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</si>
  <si>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</si>
  <si>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</si>
  <si>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</si>
  <si>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</si>
  <si>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</si>
  <si>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</si>
  <si>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</si>
  <si>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</si>
  <si>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</si>
  <si>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</si>
  <si>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</si>
  <si>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</si>
  <si>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</si>
  <si>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</si>
  <si>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</si>
  <si>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</si>
  <si>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</si>
  <si>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</si>
  <si>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</si>
  <si>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</si>
  <si>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</si>
  <si>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</si>
  <si>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</si>
  <si>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</si>
  <si>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</si>
  <si>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</si>
  <si>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</si>
  <si>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</si>
  <si>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</si>
  <si>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</si>
  <si>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</si>
  <si>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</si>
  <si>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</si>
  <si>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</si>
  <si>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</si>
  <si>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</si>
  <si>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</si>
  <si>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</si>
  <si>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</si>
  <si>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</si>
  <si>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</si>
  <si>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</si>
  <si>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</si>
  <si>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</si>
  <si>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</si>
  <si>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</si>
  <si>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</si>
  <si>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</si>
  <si>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</si>
  <si>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</si>
  <si>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</si>
  <si>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</si>
  <si>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</si>
  <si>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</si>
  <si>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</si>
  <si>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</si>
  <si>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</si>
  <si>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</si>
  <si>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</si>
  <si>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</si>
  <si>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</si>
  <si>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</si>
  <si>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</si>
  <si>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</si>
  <si>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</si>
  <si>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</si>
  <si>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</si>
  <si>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</si>
  <si>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</si>
  <si>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</si>
  <si>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</si>
  <si>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</si>
  <si>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</si>
  <si>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</si>
  <si>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</si>
  <si>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</si>
  <si>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</si>
  <si>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</si>
  <si>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</si>
  <si>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</si>
  <si>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</si>
  <si>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</si>
  <si>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</si>
  <si>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</si>
  <si>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</si>
  <si>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</si>
  <si>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</si>
  <si>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</si>
  <si>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</si>
  <si>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</si>
  <si>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</si>
  <si>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</si>
  <si>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</si>
  <si>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</si>
  <si>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</si>
  <si>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</si>
  <si>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</si>
  <si>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</si>
  <si>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</si>
  <si>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</si>
  <si>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</si>
  <si>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</si>
  <si>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</si>
  <si>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</si>
  <si>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</si>
  <si>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</si>
  <si>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</si>
  <si>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</si>
  <si>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</si>
  <si>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</si>
  <si>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</si>
  <si>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</si>
  <si>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</si>
  <si>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</si>
  <si>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</si>
  <si>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</si>
  <si>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</si>
  <si>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</si>
  <si>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</si>
  <si>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</si>
  <si>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</si>
  <si>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</si>
  <si>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</si>
  <si>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</si>
  <si>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</si>
  <si>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</si>
  <si>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</si>
  <si>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</si>
  <si>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</si>
  <si>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</si>
  <si>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</si>
  <si>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</si>
  <si>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</si>
  <si>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</si>
  <si>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</si>
  <si>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</si>
  <si>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</si>
  <si>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</si>
  <si>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</si>
  <si>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</si>
  <si>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</si>
  <si>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</si>
  <si>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</si>
  <si>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</si>
  <si>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</si>
  <si>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</si>
  <si>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</si>
  <si>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</si>
  <si>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</si>
  <si>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</si>
  <si>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</si>
  <si>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</si>
  <si>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</si>
  <si>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</si>
  <si>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</si>
  <si>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</si>
  <si>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</si>
  <si>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</si>
  <si>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</si>
  <si>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</si>
  <si>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</si>
  <si>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</si>
  <si>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</si>
  <si>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</si>
  <si>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</si>
  <si>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</si>
  <si>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</si>
  <si>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</si>
  <si>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</si>
  <si>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</si>
  <si>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</si>
  <si>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</si>
  <si>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</si>
  <si>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</si>
  <si>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</si>
  <si>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</si>
  <si>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</si>
  <si>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</si>
  <si>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</si>
  <si>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</si>
  <si>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</si>
  <si>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</si>
  <si>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</si>
  <si>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</si>
  <si>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</si>
  <si>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</si>
  <si>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</si>
  <si>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</si>
  <si>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</si>
  <si>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</si>
  <si>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</si>
  <si>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</si>
  <si>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</si>
  <si>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</si>
  <si>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</si>
  <si>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</si>
  <si>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</si>
  <si>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</si>
  <si>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</si>
  <si>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</si>
  <si>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</si>
  <si>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</si>
  <si>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</si>
  <si>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</si>
  <si>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</si>
  <si>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</si>
  <si>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</si>
  <si>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</si>
  <si>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</si>
  <si>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</si>
  <si>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</si>
  <si>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</si>
  <si>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</si>
  <si>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</si>
  <si>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</si>
  <si>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</si>
  <si>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</si>
  <si>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</si>
  <si>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</si>
  <si>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</si>
  <si>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</si>
  <si>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</si>
  <si>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</si>
  <si>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</si>
  <si>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</si>
  <si>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</si>
  <si>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</si>
  <si>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</si>
  <si>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</si>
  <si>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</si>
  <si>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</si>
  <si>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</si>
  <si>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</si>
  <si>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</si>
  <si>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</si>
  <si>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</si>
  <si>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</si>
  <si>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</si>
  <si>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</si>
  <si>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</si>
  <si>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</si>
  <si>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</si>
  <si>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</si>
  <si>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</si>
  <si>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</si>
  <si>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</si>
  <si>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</si>
  <si>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</si>
  <si>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</si>
  <si>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</si>
  <si>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</si>
  <si>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</si>
  <si>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</si>
  <si>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</si>
  <si>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</si>
  <si>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</si>
  <si>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</si>
  <si>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</si>
  <si>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</si>
  <si>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</si>
  <si>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</si>
  <si>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</si>
  <si>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</si>
  <si>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</si>
  <si>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</si>
  <si>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</si>
  <si>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</si>
  <si>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</si>
  <si>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</si>
  <si>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</si>
  <si>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</si>
  <si>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</si>
  <si>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</si>
  <si>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</si>
  <si>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</si>
  <si>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</si>
  <si>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</si>
  <si>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</si>
  <si>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</si>
  <si>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</si>
  <si>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</si>
  <si>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</si>
  <si>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</si>
  <si>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</si>
  <si>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</si>
  <si>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</si>
  <si>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</si>
  <si>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</si>
  <si>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</si>
  <si>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</si>
  <si>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</si>
  <si>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</si>
  <si>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</si>
  <si>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</si>
  <si>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</si>
  <si>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</si>
  <si>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</si>
  <si>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</si>
  <si>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</si>
  <si>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</si>
  <si>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</si>
  <si>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</si>
  <si>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</si>
  <si>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</si>
  <si>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</si>
  <si>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</si>
  <si>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</si>
  <si>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</si>
  <si>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</si>
  <si>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</si>
  <si>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</si>
  <si>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</si>
  <si>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</si>
  <si>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</si>
  <si>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</si>
  <si>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</si>
  <si>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</si>
  <si>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</si>
  <si>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</si>
  <si>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</si>
  <si>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</si>
  <si>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</si>
  <si>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</si>
  <si>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</si>
  <si>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</si>
  <si>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</si>
  <si>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</si>
  <si>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</si>
  <si>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</si>
  <si>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</si>
  <si>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</si>
  <si>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</si>
  <si>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</si>
  <si>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</si>
  <si>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</si>
  <si>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</si>
  <si>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</si>
  <si>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</si>
  <si>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</si>
  <si>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</si>
  <si>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</si>
  <si>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</si>
  <si>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</si>
  <si>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</si>
  <si>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</si>
  <si>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</si>
  <si>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</si>
  <si>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</si>
  <si>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</si>
  <si>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</si>
  <si>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</si>
  <si>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</si>
  <si>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</si>
  <si>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</si>
  <si>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</si>
  <si>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</si>
  <si>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</si>
  <si>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</si>
  <si>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</si>
  <si>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</si>
  <si>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</si>
  <si>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</si>
  <si>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</si>
  <si>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</si>
  <si>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</si>
  <si>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</si>
  <si>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</si>
  <si>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</si>
  <si>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</si>
  <si>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</si>
  <si>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</si>
  <si>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</si>
  <si>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</si>
  <si>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</si>
  <si>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</si>
  <si>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</si>
  <si>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</si>
  <si>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</si>
  <si>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</si>
  <si>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</si>
  <si>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</si>
  <si>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</si>
  <si>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</si>
  <si>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</si>
  <si>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</si>
  <si>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</si>
  <si>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</si>
  <si>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</si>
  <si>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</si>
  <si>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</si>
  <si>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</si>
  <si>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</si>
  <si>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</si>
  <si>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</si>
  <si>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</si>
  <si>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</si>
  <si>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</si>
  <si>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</si>
  <si>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</si>
  <si>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</si>
  <si>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</si>
  <si>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</si>
  <si>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</si>
  <si>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</si>
  <si>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</si>
  <si>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</si>
  <si>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</si>
  <si>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</si>
  <si>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</si>
  <si>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</si>
  <si>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</si>
  <si>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</si>
  <si>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</si>
  <si>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</si>
  <si>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</si>
  <si>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</si>
  <si>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</si>
  <si>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</si>
  <si>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</si>
  <si>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</si>
  <si>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</si>
  <si>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</si>
  <si>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</si>
  <si>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</si>
  <si>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</si>
  <si>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</si>
  <si>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</si>
  <si>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</si>
  <si>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</si>
  <si>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</si>
  <si>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</si>
  <si>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</si>
  <si>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</si>
  <si>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</si>
  <si>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</si>
  <si>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</si>
  <si>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</si>
  <si>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</si>
  <si>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</si>
  <si>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</si>
  <si>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</si>
  <si>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</si>
  <si>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</si>
  <si>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</si>
  <si>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</si>
  <si>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</si>
  <si>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</si>
  <si>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</si>
  <si>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</si>
  <si>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</si>
  <si>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</si>
  <si>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</si>
  <si>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</si>
  <si>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</si>
  <si>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</si>
  <si>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</si>
  <si>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</si>
  <si>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</si>
  <si>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</si>
  <si>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</si>
  <si>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</si>
  <si>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</si>
  <si>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</si>
  <si>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</si>
  <si>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</si>
  <si>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</si>
  <si>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</si>
  <si>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</si>
  <si>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</si>
  <si>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</si>
  <si>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</si>
  <si>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</si>
  <si>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</si>
  <si>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</si>
  <si>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</si>
  <si>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</si>
  <si>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</si>
  <si>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</si>
  <si>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</si>
  <si>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</si>
  <si>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</si>
  <si>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</si>
  <si>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</si>
  <si>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</si>
  <si>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</si>
  <si>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</si>
  <si>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</si>
  <si>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</si>
  <si>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</si>
  <si>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</si>
  <si>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</si>
  <si>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</si>
  <si>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</si>
  <si>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</si>
  <si>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</si>
  <si>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</si>
  <si>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</si>
  <si>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</si>
  <si>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</si>
  <si>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</si>
  <si>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</si>
  <si>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</si>
  <si>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</si>
  <si>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</si>
  <si>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</si>
  <si>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</si>
  <si>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</si>
  <si>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</si>
  <si>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</si>
  <si>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</si>
  <si>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</si>
  <si>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</si>
  <si>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</si>
  <si>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</si>
  <si>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</si>
  <si>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</si>
  <si>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</si>
  <si>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</si>
  <si>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</si>
  <si>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</si>
  <si>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</si>
  <si>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</si>
  <si>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</si>
  <si>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</si>
  <si>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</si>
  <si>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</si>
  <si>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</si>
  <si>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</si>
  <si>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</si>
  <si>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</si>
  <si>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</si>
  <si>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</si>
  <si>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</si>
  <si>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</si>
  <si>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</si>
  <si>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</si>
  <si>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</si>
  <si>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</si>
  <si>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</si>
  <si>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</si>
  <si>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</si>
  <si>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</si>
  <si>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</si>
  <si>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</si>
  <si>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</si>
  <si>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</si>
  <si>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</si>
  <si>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</si>
  <si>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</si>
  <si>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</si>
  <si>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</si>
  <si>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</si>
  <si>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</si>
  <si>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</si>
  <si>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</si>
  <si>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</si>
  <si>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</si>
  <si>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</si>
  <si>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</si>
  <si>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</si>
  <si>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</si>
  <si>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</si>
  <si>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</si>
  <si>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</si>
  <si>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</si>
  <si>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</si>
  <si>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</si>
  <si>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</si>
  <si>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</si>
  <si>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</si>
  <si>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</si>
  <si>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</si>
  <si>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</si>
  <si>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</si>
  <si>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</si>
  <si>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</si>
  <si>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</si>
  <si>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</si>
  <si>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</si>
  <si>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</si>
  <si>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</si>
  <si>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</si>
  <si>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</si>
  <si>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</si>
  <si>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</si>
  <si>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</si>
  <si>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</si>
  <si>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</si>
  <si>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</si>
  <si>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</si>
  <si>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</si>
  <si>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</si>
  <si>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</si>
  <si>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</si>
  <si>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</si>
  <si>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</si>
  <si>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</si>
  <si>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</si>
  <si>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</si>
  <si>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</si>
  <si>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</si>
  <si>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</si>
  <si>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</si>
  <si>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</si>
  <si>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</si>
  <si>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</si>
  <si>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</si>
  <si>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</si>
  <si>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</si>
  <si>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</si>
  <si>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</si>
  <si>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</si>
  <si>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</si>
  <si>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</si>
  <si>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</si>
  <si>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</si>
  <si>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</si>
  <si>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</si>
  <si>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</si>
  <si>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</si>
  <si>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</si>
  <si>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</si>
  <si>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</si>
  <si>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</si>
  <si>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</si>
  <si>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</si>
  <si>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</si>
  <si>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</si>
  <si>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</si>
  <si>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</si>
  <si>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</si>
  <si>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</si>
  <si>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</si>
  <si>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</si>
  <si>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</si>
  <si>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</si>
  <si>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</si>
  <si>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</si>
  <si>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</si>
  <si>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</si>
  <si>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</si>
  <si>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</si>
  <si>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</si>
  <si>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</si>
  <si>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</si>
  <si>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</si>
  <si>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</si>
  <si>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</si>
  <si>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</si>
  <si>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</si>
  <si>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</si>
  <si>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</si>
  <si>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</si>
  <si>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</si>
  <si>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</si>
  <si>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</si>
  <si>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</si>
  <si>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</si>
  <si>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</si>
  <si>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</si>
  <si>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</si>
  <si>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</si>
  <si>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</si>
  <si>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</si>
  <si>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</si>
  <si>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</si>
  <si>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</si>
  <si>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</si>
  <si>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</si>
  <si>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</si>
  <si>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</si>
  <si>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</si>
  <si>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</si>
  <si>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</si>
  <si>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</si>
  <si>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</si>
  <si>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</si>
  <si>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</si>
  <si>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</si>
  <si>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</si>
  <si>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</si>
  <si>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</si>
  <si>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</si>
  <si>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</si>
  <si>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</si>
  <si>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</si>
  <si>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</si>
  <si>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</si>
  <si>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</si>
  <si>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</si>
  <si>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</si>
  <si>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</si>
  <si>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</si>
  <si>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</si>
  <si>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</si>
  <si>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</si>
  <si>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</si>
  <si>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</si>
  <si>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</si>
  <si>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</si>
  <si>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</si>
  <si>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</si>
  <si>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</si>
  <si>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</si>
  <si>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</si>
  <si>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</si>
  <si>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</si>
  <si>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</si>
  <si>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</si>
  <si>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</si>
  <si>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</si>
  <si>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</si>
  <si>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</si>
  <si>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</si>
  <si>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</si>
  <si>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</si>
  <si>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</si>
  <si>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</si>
  <si>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</si>
  <si>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</si>
  <si>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</si>
  <si>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</si>
  <si>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</si>
  <si>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</si>
  <si>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</si>
  <si>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</si>
  <si>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</si>
  <si>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</si>
  <si>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</si>
  <si>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</si>
  <si>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</si>
  <si>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</si>
  <si>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</si>
  <si>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</si>
  <si>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</si>
  <si>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</si>
  <si>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</si>
  <si>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</si>
  <si>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</si>
  <si>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</si>
  <si>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</si>
  <si>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</si>
  <si>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</si>
  <si>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</si>
  <si>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</si>
  <si>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</si>
  <si>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</si>
  <si>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</si>
  <si>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</si>
  <si>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</si>
  <si>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</si>
  <si>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</si>
  <si>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</si>
  <si>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</si>
  <si>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</si>
  <si>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</si>
  <si>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</si>
  <si>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</si>
  <si>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</si>
  <si>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</si>
  <si>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</si>
  <si>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</si>
  <si>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</si>
  <si>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</si>
  <si>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</si>
  <si>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</si>
  <si>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</si>
  <si>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</si>
  <si>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</si>
  <si>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</si>
  <si>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</si>
  <si>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</si>
  <si>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</si>
  <si>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</si>
  <si>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</si>
  <si>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</si>
  <si>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</si>
  <si>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</si>
  <si>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</si>
  <si>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</si>
  <si>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</si>
  <si>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</si>
  <si>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</si>
  <si>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</si>
  <si>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</si>
  <si>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</si>
  <si>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</si>
  <si>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</si>
  <si>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</si>
  <si>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</si>
  <si>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</si>
  <si>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</si>
  <si>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</si>
  <si>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</si>
  <si>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</si>
  <si>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</si>
  <si>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</si>
  <si>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</si>
  <si>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</si>
  <si>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</si>
  <si>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</si>
  <si>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</si>
  <si>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</si>
  <si>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</si>
  <si>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</si>
  <si>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</si>
  <si>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</si>
  <si>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</si>
  <si>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</si>
  <si>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</si>
  <si>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</si>
  <si>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</si>
  <si>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</si>
  <si>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</si>
  <si>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</si>
  <si>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</si>
  <si>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</si>
  <si>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</si>
  <si>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</si>
  <si>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</si>
  <si>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</si>
  <si>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</si>
  <si>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</si>
  <si>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</si>
  <si>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</si>
  <si>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</si>
  <si>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</si>
  <si>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</si>
  <si>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</si>
  <si>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</si>
  <si>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</si>
  <si>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</si>
  <si>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</si>
  <si>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</si>
  <si>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</si>
  <si>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</si>
  <si>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</si>
  <si>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</si>
  <si>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</si>
  <si>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</si>
  <si>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</si>
  <si>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</si>
  <si>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</si>
  <si>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</si>
  <si>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</si>
  <si>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</si>
  <si>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</si>
  <si>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</si>
  <si>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</si>
  <si>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</si>
  <si>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</si>
  <si>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</si>
  <si>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</si>
  <si>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</si>
  <si>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</si>
  <si>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</si>
  <si>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</si>
  <si>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</si>
  <si>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</si>
  <si>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</si>
  <si>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</si>
  <si>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</si>
  <si>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</si>
  <si>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</si>
  <si>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</si>
  <si>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</si>
  <si>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</si>
  <si>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</si>
  <si>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</si>
  <si>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</si>
  <si>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</si>
  <si>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</si>
  <si>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</si>
  <si>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</si>
  <si>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</si>
  <si>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</si>
  <si>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</si>
  <si>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</si>
  <si>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</si>
  <si>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</si>
  <si>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</si>
  <si>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</si>
  <si>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</si>
  <si>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</si>
  <si>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</si>
  <si>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</si>
  <si>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</si>
  <si>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</si>
  <si>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</si>
  <si>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</si>
  <si>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</si>
  <si>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</si>
  <si>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</si>
  <si>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</si>
  <si>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</si>
  <si>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</si>
  <si>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</si>
  <si>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</si>
  <si>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</si>
  <si>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</si>
  <si>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</si>
  <si>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</si>
  <si>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</si>
  <si>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</si>
  <si>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</si>
  <si>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</si>
  <si>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</si>
  <si>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</si>
  <si>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</si>
  <si>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</si>
  <si>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</si>
  <si>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</si>
  <si>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</si>
  <si>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</si>
  <si>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</si>
  <si>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</si>
  <si>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</si>
  <si>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</si>
  <si>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</si>
  <si>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</si>
  <si>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</si>
  <si>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</si>
  <si>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</si>
  <si>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</si>
  <si>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</si>
  <si>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</si>
  <si>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</si>
  <si>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</si>
  <si>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</si>
  <si>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</si>
  <si>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</si>
  <si>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</si>
  <si>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</si>
  <si>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</si>
  <si>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</si>
  <si>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</si>
  <si>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</si>
  <si>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</si>
  <si>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</si>
  <si>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</si>
  <si>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</si>
  <si>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</si>
  <si>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</si>
  <si>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</si>
  <si>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</si>
  <si>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</si>
  <si>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</si>
  <si>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</si>
  <si>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</si>
  <si>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</si>
  <si>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</si>
  <si>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</si>
  <si>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</si>
  <si>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</si>
  <si>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</si>
  <si>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</si>
  <si>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</si>
  <si>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</si>
  <si>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</si>
  <si>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</si>
  <si>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</si>
  <si>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</si>
  <si>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</si>
  <si>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</si>
  <si>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</si>
  <si>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</si>
  <si>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</si>
  <si>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</si>
  <si>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</si>
  <si>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</si>
  <si>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</si>
  <si>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</si>
  <si>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</si>
  <si>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</si>
  <si>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</si>
  <si>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</si>
  <si>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</si>
  <si>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</si>
  <si>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</si>
  <si>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</si>
  <si>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</si>
  <si>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</si>
  <si>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</si>
  <si>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</si>
  <si>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</si>
  <si>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</si>
  <si>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</si>
  <si>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</si>
  <si>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</si>
  <si>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</si>
  <si>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</si>
  <si>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</si>
  <si>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</si>
  <si>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</si>
  <si>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</si>
  <si>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</si>
  <si>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</si>
  <si>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</si>
  <si>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</si>
  <si>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</si>
  <si>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</si>
  <si>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</si>
  <si>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</si>
  <si>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</si>
  <si>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</si>
  <si>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</si>
  <si>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</si>
  <si>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</si>
  <si>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</si>
  <si>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</si>
  <si>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</si>
  <si>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</si>
  <si>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</si>
  <si>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</si>
  <si>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</si>
  <si>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</si>
  <si>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</si>
  <si>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</si>
  <si>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</si>
  <si>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</si>
  <si>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</si>
  <si>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</si>
  <si>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</si>
  <si>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</si>
  <si>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</si>
  <si>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</si>
  <si>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</si>
  <si>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</si>
  <si>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</si>
  <si>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</si>
  <si>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</si>
  <si>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</si>
  <si>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</si>
  <si>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</si>
  <si>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</si>
  <si>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</si>
  <si>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</si>
  <si>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</si>
  <si>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</si>
  <si>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</si>
  <si>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</si>
  <si>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</si>
  <si>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</si>
  <si>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</si>
  <si>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</si>
  <si>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</si>
  <si>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</si>
  <si>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</si>
  <si>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</si>
  <si>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</si>
  <si>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</si>
  <si>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</si>
  <si>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</si>
  <si>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</si>
  <si>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</si>
  <si>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</si>
  <si>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</si>
  <si>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</si>
  <si>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</si>
  <si>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</si>
  <si>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</si>
  <si>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</si>
  <si>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</si>
  <si>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</si>
  <si>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</si>
  <si>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</si>
  <si>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</si>
  <si>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</si>
  <si>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</si>
  <si>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</si>
  <si>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</si>
  <si>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</si>
  <si>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</si>
  <si>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</si>
  <si>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</si>
  <si>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</si>
  <si>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</si>
  <si>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</si>
  <si>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</si>
  <si>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</si>
  <si>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</si>
  <si>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</si>
  <si>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</si>
  <si>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</si>
  <si>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</si>
  <si>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</si>
  <si>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</si>
  <si>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</si>
  <si>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</si>
  <si>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</si>
  <si>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</si>
  <si>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</si>
  <si>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</si>
  <si>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</si>
  <si>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</si>
  <si>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</si>
  <si>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</si>
  <si>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</si>
  <si>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</si>
  <si>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</si>
  <si>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</si>
  <si>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</si>
  <si>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</si>
  <si>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</si>
  <si>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</si>
  <si>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</si>
  <si>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</si>
  <si>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</si>
  <si>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</si>
  <si>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</si>
  <si>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</si>
  <si>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</si>
  <si>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</si>
  <si>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</si>
  <si>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</si>
  <si>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</si>
  <si>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</si>
  <si>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</si>
  <si>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</si>
  <si>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</si>
  <si>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</si>
  <si>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</si>
  <si>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</si>
  <si>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</si>
  <si>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</si>
  <si>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</si>
  <si>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</si>
  <si>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</si>
  <si>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</si>
  <si>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</si>
  <si>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</si>
  <si>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</si>
  <si>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</si>
  <si>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</si>
  <si>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</si>
  <si>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</si>
  <si>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</si>
  <si>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</si>
  <si>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</si>
  <si>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</si>
  <si>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</si>
  <si>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</si>
  <si>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</si>
  <si>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</si>
  <si>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</si>
  <si>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</si>
  <si>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</si>
  <si>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</si>
  <si>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</si>
  <si>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</si>
  <si>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</si>
  <si>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</si>
  <si>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</si>
  <si>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</si>
  <si>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</si>
  <si>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</si>
  <si>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</si>
  <si>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</si>
  <si>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</si>
  <si>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</si>
  <si>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</si>
  <si>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</si>
  <si>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</si>
  <si>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</si>
  <si>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</si>
  <si>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</si>
  <si>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</si>
  <si>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</si>
  <si>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</si>
  <si>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</si>
  <si>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</si>
  <si>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</si>
  <si>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</si>
  <si>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</si>
  <si>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</si>
  <si>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</si>
  <si>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</si>
  <si>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</si>
  <si>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</si>
  <si>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</si>
  <si>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</si>
  <si>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</si>
  <si>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</si>
  <si>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</si>
  <si>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</si>
  <si>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</si>
  <si>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</si>
  <si>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</si>
  <si>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</si>
  <si>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</si>
  <si>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</si>
  <si>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</si>
  <si>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</si>
  <si>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</si>
  <si>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</si>
  <si>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</si>
  <si>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</si>
  <si>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</si>
  <si>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</si>
  <si>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</si>
  <si>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</si>
  <si>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</si>
  <si>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</si>
  <si>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</si>
  <si>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</si>
  <si>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</si>
  <si>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</si>
  <si>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</si>
  <si>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</si>
  <si>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</si>
  <si>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</si>
  <si>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</si>
  <si>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</si>
  <si>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</si>
  <si>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</si>
  <si>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</si>
  <si>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</si>
  <si>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</si>
  <si>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</si>
  <si>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</si>
  <si>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</si>
  <si>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</si>
  <si>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</si>
  <si>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</si>
  <si>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</si>
  <si>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</si>
  <si>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</si>
  <si>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</si>
  <si>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</si>
  <si>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</si>
  <si>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</si>
  <si>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</si>
  <si>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</si>
  <si>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</si>
  <si>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</si>
  <si>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</si>
  <si>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</si>
  <si>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</si>
  <si>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</si>
  <si>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</si>
  <si>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</si>
  <si>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</si>
  <si>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</si>
  <si>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</si>
  <si>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</si>
  <si>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</si>
  <si>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</si>
  <si>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</si>
  <si>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</si>
  <si>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</si>
  <si>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</si>
  <si>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</si>
  <si>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</si>
  <si>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</si>
  <si>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</si>
  <si>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</si>
  <si>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</si>
  <si>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</si>
  <si>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</si>
  <si>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</si>
  <si>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</si>
  <si>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</si>
  <si>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</si>
  <si>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</si>
  <si>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</si>
  <si>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</si>
  <si>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</si>
  <si>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</si>
  <si>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</si>
  <si>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</si>
  <si>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</si>
  <si>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</si>
  <si>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</si>
  <si>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</si>
  <si>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</si>
  <si>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</si>
  <si>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</si>
  <si>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</si>
  <si>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</si>
  <si>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</si>
  <si>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</si>
  <si>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</si>
  <si>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</si>
  <si>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</si>
  <si>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</si>
  <si>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</si>
  <si>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</si>
  <si>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</si>
  <si>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</si>
  <si>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</si>
  <si>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</si>
  <si>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</si>
  <si>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</si>
  <si>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</si>
  <si>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</si>
  <si>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</si>
  <si>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</si>
  <si>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</si>
  <si>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</si>
  <si>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</si>
  <si>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</si>
  <si>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</si>
  <si>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</si>
  <si>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</si>
  <si>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</si>
  <si>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</si>
  <si>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</si>
  <si>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</si>
  <si>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</si>
  <si>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</si>
  <si>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</si>
  <si>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</si>
  <si>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</si>
  <si>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</si>
  <si>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</si>
  <si>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</si>
  <si>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</si>
  <si>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</si>
  <si>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</si>
  <si>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</si>
  <si>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</si>
  <si>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</si>
  <si>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</si>
  <si>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</si>
  <si>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</si>
  <si>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</si>
  <si>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</si>
  <si>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</si>
  <si>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</si>
  <si>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</si>
  <si>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</si>
  <si>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</si>
  <si>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</si>
  <si>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</si>
  <si>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</si>
  <si>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</si>
  <si>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</si>
  <si>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</si>
  <si>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</si>
  <si>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</si>
  <si>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</si>
  <si>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</si>
  <si>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</si>
  <si>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</si>
  <si>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</si>
  <si>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</si>
  <si>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</si>
  <si>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</si>
  <si>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</si>
  <si>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</si>
  <si>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</si>
  <si>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</si>
  <si>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</si>
  <si>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</si>
  <si>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</si>
  <si>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</si>
  <si>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</si>
  <si>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</si>
  <si>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</si>
  <si>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</si>
  <si>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</si>
  <si>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</si>
  <si>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</si>
  <si>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</si>
  <si>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</si>
  <si>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</si>
  <si>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</si>
  <si>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</si>
  <si>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</si>
  <si>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</si>
  <si>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</si>
  <si>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</si>
  <si>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</si>
  <si>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</si>
  <si>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</si>
  <si>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</si>
  <si>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</si>
  <si>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</si>
  <si>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</si>
  <si>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</si>
  <si>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</si>
  <si>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</si>
  <si>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</si>
  <si>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</si>
  <si>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</si>
  <si>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</si>
  <si>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</si>
  <si>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</si>
  <si>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</si>
  <si>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</si>
  <si>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</si>
  <si>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</si>
  <si>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</si>
  <si>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</si>
  <si>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</si>
  <si>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</si>
  <si>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</si>
  <si>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</si>
  <si>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</si>
  <si>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</si>
  <si>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</si>
  <si>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</si>
  <si>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</si>
  <si>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</si>
  <si>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</si>
  <si>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</si>
  <si>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</si>
  <si>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</si>
  <si>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</si>
  <si>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</si>
  <si>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</si>
  <si>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</si>
  <si>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</si>
  <si>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</si>
  <si>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</si>
  <si>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</si>
  <si>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</si>
  <si>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</si>
  <si>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</si>
  <si>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</si>
  <si>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</si>
  <si>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</si>
  <si>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</si>
  <si>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</si>
  <si>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</si>
  <si>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</si>
  <si>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</si>
  <si>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</si>
  <si>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</si>
  <si>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</si>
  <si>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</si>
  <si>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</si>
  <si>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</si>
  <si>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</si>
  <si>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</si>
  <si>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</si>
  <si>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</si>
  <si>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</si>
  <si>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</si>
  <si>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</si>
  <si>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</si>
  <si>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</si>
  <si>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</si>
  <si>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</si>
  <si>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</si>
  <si>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</si>
  <si>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</si>
  <si>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</si>
  <si>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</si>
  <si>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</si>
  <si>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</si>
  <si>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</si>
  <si>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</si>
  <si>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</si>
  <si>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</si>
  <si>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</si>
  <si>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</si>
  <si>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</si>
  <si>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</si>
  <si>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</si>
  <si>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</si>
  <si>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</si>
  <si>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</si>
  <si>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</si>
  <si>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</si>
  <si>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</si>
  <si>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</si>
  <si>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</si>
  <si>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</si>
  <si>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</si>
  <si>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</si>
  <si>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</si>
  <si>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</si>
  <si>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</si>
  <si>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</si>
  <si>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</si>
  <si>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</si>
  <si>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</si>
  <si>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</si>
  <si>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</si>
  <si>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</si>
  <si>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</si>
  <si>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</si>
  <si>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</si>
  <si>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</si>
  <si>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</si>
  <si>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</si>
  <si>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</si>
  <si>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</si>
  <si>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</si>
  <si>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</si>
  <si>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</si>
  <si>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</si>
  <si>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</si>
  <si>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</si>
  <si>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</si>
  <si>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</si>
  <si>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</si>
  <si>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</si>
  <si>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</si>
  <si>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</si>
  <si>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</si>
  <si>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</si>
  <si>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</si>
  <si>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</si>
  <si>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</si>
  <si>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</si>
  <si>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</si>
  <si>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</si>
  <si>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</si>
  <si>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</si>
  <si>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</si>
  <si>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</si>
  <si>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</si>
  <si>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</si>
  <si>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</si>
  <si>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</si>
  <si>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</si>
  <si>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</si>
  <si>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</si>
  <si>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</si>
  <si>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</si>
  <si>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</si>
  <si>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</si>
  <si>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</si>
  <si>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</si>
  <si>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</si>
  <si>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</si>
  <si>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</si>
  <si>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</si>
  <si>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</si>
  <si>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</si>
  <si>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</si>
  <si>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</si>
  <si>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</si>
  <si>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</si>
  <si>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</si>
  <si>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</si>
  <si>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</si>
  <si>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</si>
  <si>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</si>
  <si>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</si>
  <si>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</si>
  <si>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</si>
  <si>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</si>
  <si>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</si>
  <si>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</si>
  <si>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</si>
  <si>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</si>
  <si>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</si>
  <si>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</si>
  <si>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</si>
  <si>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</si>
  <si>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</si>
  <si>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</si>
  <si>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</si>
  <si>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</si>
  <si>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</si>
  <si>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</si>
  <si>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</si>
  <si>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</si>
  <si>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</si>
  <si>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</si>
  <si>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</si>
  <si>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</si>
  <si>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</si>
  <si>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</si>
  <si>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</si>
  <si>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</si>
  <si>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</si>
  <si>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</si>
  <si>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</si>
  <si>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</si>
  <si>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</si>
  <si>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</si>
  <si>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</si>
  <si>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</si>
  <si>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</si>
  <si>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</si>
  <si>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</si>
  <si>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</si>
  <si>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</si>
  <si>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</si>
  <si>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</si>
  <si>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</si>
  <si>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</si>
  <si>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</si>
  <si>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</si>
  <si>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</si>
  <si>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</si>
  <si>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</si>
  <si>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</si>
  <si>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</si>
  <si>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</si>
  <si>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</si>
  <si>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</si>
  <si>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</si>
  <si>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</si>
  <si>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</si>
  <si>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</si>
  <si>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</si>
  <si>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</si>
  <si>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</si>
  <si>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</si>
  <si>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</si>
  <si>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</si>
  <si>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</si>
  <si>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</si>
  <si>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</si>
  <si>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</si>
  <si>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</si>
  <si>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</si>
  <si>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</si>
  <si>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</si>
  <si>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</si>
  <si>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</si>
  <si>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</si>
  <si>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</si>
  <si>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</si>
  <si>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</si>
  <si>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</si>
  <si>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</si>
  <si>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</si>
  <si>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</si>
  <si>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</si>
  <si>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</si>
  <si>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</si>
  <si>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</si>
  <si>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</si>
  <si>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</si>
  <si>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</si>
  <si>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</si>
  <si>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</si>
  <si>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</si>
  <si>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</si>
  <si>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</si>
  <si>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</si>
  <si>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</si>
  <si>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</si>
  <si>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</si>
  <si>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</si>
  <si>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</si>
  <si>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</si>
  <si>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</si>
  <si>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</si>
  <si>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</si>
  <si>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</si>
  <si>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</si>
  <si>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</si>
  <si>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</si>
  <si>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</si>
  <si>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</si>
  <si>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</si>
  <si>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</si>
  <si>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</si>
  <si>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</si>
  <si>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</si>
  <si>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</si>
  <si>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</si>
  <si>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</si>
  <si>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</si>
  <si>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</si>
  <si>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</si>
  <si>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</si>
  <si>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</si>
  <si>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</si>
  <si>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</si>
  <si>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</si>
  <si>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</si>
  <si>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</si>
  <si>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</si>
  <si>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</si>
  <si>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</si>
  <si>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</si>
  <si>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</si>
  <si>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</si>
  <si>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</si>
  <si>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</si>
  <si>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</si>
  <si>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</si>
  <si>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</si>
  <si>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</si>
  <si>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</si>
  <si>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</si>
  <si>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</si>
  <si>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</si>
  <si>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</si>
  <si>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</si>
  <si>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</si>
  <si>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</si>
  <si>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</si>
  <si>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</si>
  <si>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</si>
  <si>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</si>
  <si>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</si>
  <si>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</si>
  <si>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</si>
  <si>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</si>
  <si>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</si>
  <si>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</si>
  <si>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</si>
  <si>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</si>
  <si>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</si>
  <si>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</si>
  <si>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</si>
  <si>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</si>
  <si>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</si>
  <si>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</si>
  <si>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</si>
  <si>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</si>
  <si>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</si>
  <si>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</si>
  <si>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</si>
  <si>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</si>
  <si>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</si>
  <si>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</si>
  <si>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</si>
  <si>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</si>
  <si>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</si>
  <si>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</si>
  <si>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</si>
  <si>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</si>
  <si>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</si>
  <si>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</si>
  <si>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</si>
  <si>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</si>
  <si>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</si>
  <si>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</si>
  <si>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</si>
  <si>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</si>
  <si>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</si>
  <si>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</si>
  <si>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</si>
  <si>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</si>
  <si>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</si>
  <si>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</si>
  <si>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</si>
  <si>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</si>
  <si>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</si>
  <si>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</si>
  <si>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</si>
  <si>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</si>
  <si>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</si>
  <si>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</si>
  <si>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</si>
  <si>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</si>
  <si>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</si>
  <si>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</si>
  <si>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</si>
  <si>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</si>
  <si>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</si>
  <si>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</si>
  <si>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</si>
  <si>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</si>
  <si>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</si>
  <si>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</si>
  <si>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</si>
  <si>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</si>
  <si>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</si>
  <si>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</si>
  <si>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</si>
  <si>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</si>
  <si>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</si>
  <si>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</si>
  <si>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</si>
  <si>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</si>
  <si>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</si>
  <si>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</si>
  <si>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</si>
  <si>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</si>
  <si>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</si>
  <si>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</si>
  <si>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</si>
  <si>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</si>
  <si>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</si>
  <si>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</si>
  <si>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</si>
  <si>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</si>
  <si>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</si>
  <si>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</si>
  <si>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</si>
  <si>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</si>
  <si>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</si>
  <si>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</si>
  <si>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</si>
  <si>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</si>
  <si>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</si>
  <si>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</si>
  <si>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</si>
  <si>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</si>
  <si>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</si>
  <si>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</si>
  <si>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</si>
  <si>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</si>
  <si>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</si>
  <si>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</si>
  <si>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</si>
  <si>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</si>
  <si>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</si>
  <si>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</si>
  <si>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</si>
  <si>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</si>
  <si>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</si>
  <si>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</si>
  <si>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</si>
  <si>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</si>
  <si>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</si>
  <si>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</si>
  <si>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</si>
  <si>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</si>
  <si>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</si>
  <si>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</si>
  <si>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</si>
  <si>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</si>
  <si>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</si>
  <si>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</si>
  <si>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</si>
  <si>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</si>
  <si>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</si>
  <si>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</si>
  <si>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</si>
  <si>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</si>
  <si>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</si>
  <si>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</si>
  <si>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</si>
  <si>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</si>
  <si>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</si>
  <si>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</si>
  <si>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</si>
  <si>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</si>
  <si>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</si>
  <si>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</si>
  <si>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</si>
  <si>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</si>
  <si>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</si>
  <si>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</si>
  <si>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</si>
  <si>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</si>
  <si>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</si>
  <si>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</si>
  <si>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</si>
  <si>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</si>
  <si>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</si>
  <si>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</si>
  <si>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</si>
  <si>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</si>
  <si>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</si>
  <si>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</si>
  <si>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</si>
  <si>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</si>
  <si>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</si>
  <si>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</si>
  <si>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</si>
  <si>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</si>
  <si>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</si>
  <si>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</si>
  <si>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</si>
  <si>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</si>
  <si>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</si>
  <si>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</si>
  <si>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</si>
  <si>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</si>
  <si>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</si>
  <si>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</si>
  <si>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</si>
  <si>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</si>
  <si>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</si>
  <si>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</si>
  <si>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</si>
  <si>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</si>
  <si>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</si>
  <si>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</si>
  <si>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</si>
  <si>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</si>
  <si>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</si>
  <si>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</si>
  <si>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</si>
  <si>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</si>
  <si>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</si>
  <si>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</si>
  <si>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</si>
  <si>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</si>
  <si>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</si>
  <si>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</si>
  <si>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</si>
  <si>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</si>
  <si>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</si>
  <si>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</si>
  <si>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</si>
  <si>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</si>
  <si>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</si>
  <si>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</si>
  <si>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</si>
  <si>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</si>
  <si>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</si>
  <si>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</si>
  <si>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</si>
  <si>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</si>
  <si>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</si>
  <si>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</si>
  <si>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</si>
  <si>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</si>
  <si>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</si>
  <si>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</si>
  <si>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</si>
  <si>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</si>
  <si>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</si>
  <si>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</si>
  <si>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</si>
  <si>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</si>
  <si>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</si>
  <si>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</si>
  <si>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</si>
  <si>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</si>
  <si>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</si>
  <si>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</si>
  <si>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</si>
  <si>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</si>
  <si>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</si>
  <si>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</si>
  <si>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</si>
  <si>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</si>
  <si>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</si>
  <si>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</si>
  <si>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</si>
  <si>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</si>
  <si>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</si>
  <si>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</si>
  <si>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</si>
  <si>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</si>
  <si>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</si>
  <si>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</si>
  <si>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</si>
  <si>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</si>
  <si>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</si>
  <si>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</si>
  <si>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</si>
  <si>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</si>
  <si>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</si>
  <si>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</si>
  <si>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</si>
  <si>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</si>
  <si>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</si>
  <si>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</si>
  <si>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</si>
  <si>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</si>
  <si>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</si>
  <si>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</si>
  <si>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</si>
  <si>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</si>
  <si>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</si>
  <si>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</si>
  <si>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</si>
  <si>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</si>
  <si>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</si>
  <si>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</si>
  <si>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</si>
  <si>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</si>
  <si>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</si>
  <si>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</si>
  <si>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</si>
  <si>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</si>
  <si>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</si>
  <si>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</si>
  <si>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</si>
  <si>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</si>
  <si>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</si>
  <si>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</si>
  <si>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</si>
  <si>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</si>
  <si>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</si>
  <si>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</si>
  <si>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</si>
  <si>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</si>
  <si>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</si>
  <si>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</si>
  <si>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</si>
  <si>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</si>
  <si>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</si>
  <si>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</si>
  <si>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</si>
  <si>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</si>
  <si>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</si>
  <si>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</si>
  <si>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</si>
  <si>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</si>
  <si>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</si>
  <si>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</si>
  <si>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</si>
  <si>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</si>
  <si>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</si>
  <si>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</si>
  <si>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</si>
  <si>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</si>
  <si>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</si>
  <si>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</si>
  <si>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</si>
  <si>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</si>
  <si>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</si>
  <si>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</si>
  <si>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</si>
  <si>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</si>
  <si>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</si>
  <si>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</si>
  <si>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</si>
  <si>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</si>
  <si>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</si>
  <si>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</si>
  <si>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</si>
  <si>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</si>
  <si>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</si>
  <si>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</si>
  <si>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</si>
  <si>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</si>
  <si>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</si>
  <si>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</si>
  <si>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</si>
  <si>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</si>
  <si>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</si>
  <si>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</si>
  <si>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</si>
  <si>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</si>
  <si>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</si>
  <si>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</si>
  <si>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</si>
  <si>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</si>
  <si>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</si>
  <si>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</si>
  <si>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</si>
  <si>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</si>
  <si>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</si>
  <si>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</si>
  <si>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</si>
  <si>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</si>
  <si>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</si>
  <si>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</si>
  <si>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</si>
  <si>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</si>
  <si>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</si>
  <si>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</si>
  <si>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</si>
  <si>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</si>
  <si>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</si>
  <si>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</si>
  <si>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</si>
  <si>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</si>
  <si>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</si>
  <si>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</si>
  <si>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</si>
  <si>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</si>
  <si>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</si>
  <si>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</si>
  <si>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</si>
  <si>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</si>
  <si>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</si>
  <si>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</si>
  <si>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</si>
  <si>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</si>
  <si>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</si>
  <si>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</si>
  <si>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</si>
  <si>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</si>
  <si>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</si>
  <si>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</si>
  <si>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</si>
  <si>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</si>
  <si>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</si>
  <si>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</si>
  <si>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</si>
  <si>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</si>
  <si>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</si>
  <si>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</si>
  <si>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</si>
  <si>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</si>
  <si>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</si>
  <si>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</si>
  <si>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</si>
  <si>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</si>
  <si>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</si>
  <si>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</si>
  <si>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</si>
  <si>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</si>
  <si>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</si>
  <si>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</si>
  <si>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</si>
  <si>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</si>
  <si>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</si>
  <si>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</si>
  <si>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</si>
  <si>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</si>
  <si>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</si>
  <si>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</si>
  <si>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</si>
  <si>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</si>
  <si>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</si>
  <si>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</si>
  <si>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</si>
  <si>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</si>
  <si>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</si>
  <si>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</si>
  <si>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</si>
  <si>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</si>
  <si>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</si>
  <si>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</si>
  <si>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</si>
  <si>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</si>
  <si>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</si>
  <si>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</si>
  <si>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</si>
  <si>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</si>
  <si>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</si>
  <si>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</si>
  <si>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</si>
  <si>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</si>
  <si>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</si>
  <si>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</si>
  <si>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</si>
  <si>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</si>
  <si>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</si>
  <si>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</si>
  <si>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</si>
  <si>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</si>
  <si>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</si>
  <si>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</si>
  <si>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</si>
  <si>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</si>
  <si>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</si>
  <si>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</si>
  <si>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</si>
  <si>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</si>
  <si>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</si>
  <si>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</si>
  <si>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</si>
  <si>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</si>
  <si>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</si>
  <si>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</si>
  <si>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</si>
  <si>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</si>
  <si>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</si>
  <si>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</si>
  <si>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</si>
  <si>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</si>
  <si>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</si>
  <si>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</si>
  <si>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</si>
  <si>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</si>
  <si>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</si>
  <si>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</si>
  <si>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</si>
  <si>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</si>
  <si>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</si>
  <si>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</si>
  <si>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</si>
  <si>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</si>
  <si>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</si>
  <si>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</si>
  <si>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</si>
  <si>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</si>
  <si>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</si>
  <si>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</si>
  <si>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</si>
  <si>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</si>
  <si>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</si>
  <si>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</si>
  <si>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</si>
  <si>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</si>
  <si>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</si>
  <si>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</si>
  <si>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</si>
  <si>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</si>
  <si>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</si>
  <si>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</si>
  <si>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</si>
  <si>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</si>
  <si>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</si>
  <si>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</si>
  <si>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</si>
  <si>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</si>
  <si>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</si>
  <si>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</si>
  <si>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</si>
  <si>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</si>
  <si>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</si>
  <si>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</si>
  <si>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</si>
  <si>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</si>
  <si>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</si>
  <si>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</si>
  <si>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</si>
  <si>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</si>
  <si>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</si>
  <si>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</si>
  <si>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</si>
  <si>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</si>
  <si>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</si>
  <si>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</si>
  <si>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</si>
  <si>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</si>
  <si>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</si>
  <si>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</si>
  <si>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</si>
  <si>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</si>
  <si>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</si>
  <si>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</si>
  <si>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</si>
  <si>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</si>
  <si>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</si>
  <si>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</si>
  <si>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</si>
  <si>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</si>
  <si>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</si>
  <si>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</si>
  <si>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</si>
  <si>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</si>
  <si>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</si>
  <si>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</si>
  <si>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</si>
  <si>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</si>
  <si>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</si>
  <si>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</si>
  <si>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</si>
  <si>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</si>
  <si>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</si>
  <si>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</si>
  <si>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</si>
  <si>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</si>
  <si>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</si>
  <si>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</si>
  <si>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</si>
  <si>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</si>
  <si>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</si>
  <si>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</si>
  <si>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</si>
  <si>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</si>
  <si>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</si>
  <si>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</si>
  <si>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</si>
  <si>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</si>
  <si>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</si>
  <si>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</si>
  <si>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</si>
  <si>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</si>
  <si>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</si>
  <si>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</si>
  <si>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</si>
  <si>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</si>
  <si>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</si>
  <si>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</si>
  <si>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</si>
  <si>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</si>
  <si>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</si>
  <si>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</si>
  <si>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</si>
  <si>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</si>
  <si>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</si>
  <si>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</si>
  <si>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</si>
  <si>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</si>
  <si>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</si>
  <si>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</si>
  <si>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</si>
  <si>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</si>
  <si>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</si>
  <si>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</si>
  <si>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</si>
  <si>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</si>
  <si>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</si>
  <si>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</si>
  <si>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</si>
  <si>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</si>
  <si>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</si>
  <si>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</si>
  <si>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</si>
  <si>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</si>
  <si>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</si>
  <si>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</si>
  <si>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</si>
  <si>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</si>
  <si>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</si>
  <si>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</si>
  <si>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</si>
  <si>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</si>
  <si>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</si>
  <si>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</si>
  <si>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</si>
  <si>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</si>
  <si>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</si>
  <si>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</si>
  <si>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</si>
  <si>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</si>
  <si>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</si>
  <si>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</si>
  <si>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</si>
  <si>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</si>
  <si>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</si>
  <si>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</si>
  <si>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</si>
  <si>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</si>
  <si>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</si>
  <si>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</si>
  <si>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</si>
  <si>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</si>
  <si>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</si>
  <si>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</si>
  <si>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</si>
  <si>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</si>
  <si>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</si>
  <si>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</si>
  <si>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</si>
  <si>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</si>
  <si>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</si>
  <si>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</si>
  <si>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</si>
  <si>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</si>
  <si>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</si>
  <si>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</si>
  <si>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</si>
  <si>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</si>
  <si>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</si>
  <si>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</si>
  <si>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</si>
  <si>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</si>
  <si>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</si>
  <si>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</si>
  <si>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</si>
  <si>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</si>
  <si>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</si>
  <si>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</si>
  <si>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</si>
  <si>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</si>
  <si>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</si>
  <si>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</si>
  <si>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</si>
  <si>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</si>
  <si>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</si>
  <si>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</si>
  <si>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</si>
  <si>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</si>
  <si>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</si>
  <si>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</si>
  <si>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</si>
  <si>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</si>
  <si>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</si>
  <si>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</si>
  <si>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</si>
  <si>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</si>
  <si>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</si>
  <si>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</si>
  <si>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</si>
  <si>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</si>
  <si>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</si>
  <si>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</si>
  <si>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</si>
  <si>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</si>
  <si>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</si>
  <si>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</si>
  <si>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</si>
  <si>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</si>
  <si>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</si>
  <si>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</si>
  <si>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</si>
  <si>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</si>
  <si>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</si>
  <si>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</si>
  <si>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</si>
  <si>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</si>
  <si>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</si>
  <si>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</si>
  <si>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</si>
  <si>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</si>
  <si>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</si>
  <si>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</si>
  <si>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</si>
  <si>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</si>
  <si>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</si>
  <si>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</si>
  <si>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</si>
  <si>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</si>
  <si>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</si>
  <si>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</si>
  <si>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</si>
  <si>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</si>
  <si>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</si>
  <si>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</si>
  <si>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</si>
  <si>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</si>
  <si>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</si>
  <si>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</si>
  <si>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</si>
  <si>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</si>
  <si>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</si>
  <si>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</si>
  <si>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</si>
  <si>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</si>
  <si>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</si>
  <si>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</si>
  <si>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</si>
  <si>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</si>
  <si>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</si>
  <si>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</si>
  <si>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</si>
  <si>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</si>
  <si>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</si>
  <si>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</si>
  <si>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</si>
  <si>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</si>
  <si>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</si>
  <si>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</si>
  <si>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</si>
  <si>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</si>
  <si>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</si>
  <si>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</si>
  <si>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</si>
  <si>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</si>
  <si>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</si>
  <si>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</si>
  <si>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</si>
  <si>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</si>
  <si>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</si>
  <si>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</si>
  <si>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</si>
  <si>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</si>
  <si>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</si>
  <si>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</si>
  <si>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</si>
  <si>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</si>
  <si>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</si>
  <si>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</si>
  <si>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</si>
  <si>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</si>
  <si>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</si>
  <si>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</si>
  <si>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</si>
  <si>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</si>
  <si>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</si>
  <si>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</si>
  <si>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</si>
  <si>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</si>
  <si>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</si>
  <si>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</si>
  <si>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</si>
  <si>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</si>
  <si>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</si>
  <si>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</si>
  <si>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</si>
  <si>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</si>
  <si>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</si>
  <si>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</si>
  <si>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</si>
  <si>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</si>
  <si>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</si>
  <si>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</si>
  <si>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</si>
  <si>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</si>
  <si>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</si>
  <si>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</si>
  <si>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</si>
  <si>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</si>
  <si>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</si>
  <si>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</si>
  <si>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</si>
  <si>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</si>
  <si>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</si>
  <si>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</si>
  <si>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</si>
  <si>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</si>
  <si>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</si>
  <si>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</si>
  <si>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</si>
  <si>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</si>
  <si>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</si>
  <si>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</si>
  <si>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</si>
  <si>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</si>
  <si>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</si>
  <si>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</si>
  <si>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</si>
  <si>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</si>
  <si>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</si>
  <si>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</si>
  <si>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</si>
  <si>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</si>
  <si>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</si>
  <si>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</si>
  <si>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</si>
  <si>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</si>
  <si>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</si>
  <si>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</si>
  <si>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</si>
  <si>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</si>
  <si>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</si>
  <si>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</si>
  <si>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</si>
  <si>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</si>
  <si>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</si>
  <si>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</si>
  <si>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</si>
  <si>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</si>
  <si>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</si>
  <si>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</si>
  <si>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</si>
  <si>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</si>
  <si>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</si>
  <si>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</si>
  <si>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</si>
  <si>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</si>
  <si>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</si>
  <si>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</si>
  <si>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</si>
  <si>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</si>
  <si>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</si>
  <si>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</si>
  <si>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</si>
  <si>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</si>
  <si>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</si>
  <si>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</si>
  <si>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</si>
  <si>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</si>
  <si>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</si>
  <si>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</si>
  <si>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</si>
  <si>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</si>
  <si>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</si>
  <si>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</si>
  <si>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</si>
  <si>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</si>
  <si>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</si>
  <si>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</si>
  <si>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</si>
  <si>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</si>
  <si>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</si>
  <si>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</si>
  <si>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</si>
  <si>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</si>
  <si>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</si>
  <si>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</si>
  <si>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</si>
  <si>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</si>
  <si>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</si>
  <si>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</si>
  <si>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</si>
  <si>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</si>
  <si>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</si>
  <si>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</si>
  <si>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</si>
  <si>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</si>
  <si>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</si>
  <si>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</si>
  <si>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</si>
  <si>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</si>
  <si>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</si>
  <si>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</si>
  <si>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</si>
  <si>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</si>
  <si>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</si>
  <si>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</si>
  <si>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</si>
  <si>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</si>
  <si>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</si>
  <si>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</si>
  <si>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</si>
  <si>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</si>
  <si>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</si>
  <si>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</si>
  <si>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</si>
  <si>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</si>
  <si>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</si>
  <si>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</si>
  <si>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</si>
  <si>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</si>
  <si>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</si>
  <si>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</si>
  <si>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</si>
  <si>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</si>
  <si>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</si>
  <si>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</si>
  <si>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</si>
  <si>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</si>
  <si>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</si>
  <si>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</si>
  <si>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</si>
  <si>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</si>
  <si>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</si>
  <si>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</si>
  <si>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</si>
  <si>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</si>
  <si>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</si>
  <si>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</si>
  <si>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</si>
  <si>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</si>
  <si>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</si>
  <si>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</si>
  <si>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</si>
  <si>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</si>
  <si>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</si>
  <si>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</si>
  <si>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</si>
  <si>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</si>
  <si>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</si>
  <si>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</si>
  <si>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</si>
  <si>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</si>
  <si>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</si>
  <si>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</si>
  <si>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</si>
  <si>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</si>
  <si>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</si>
  <si>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</si>
  <si>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</si>
  <si>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</si>
  <si>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</si>
  <si>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</si>
  <si>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</si>
  <si>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</si>
  <si>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</si>
  <si>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</si>
  <si>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</si>
  <si>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</si>
  <si>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</si>
  <si>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</si>
  <si>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</si>
  <si>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</si>
  <si>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</si>
  <si>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</si>
  <si>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</si>
  <si>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</si>
  <si>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</si>
  <si>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</si>
  <si>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</si>
  <si>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</si>
  <si>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</si>
  <si>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</si>
  <si>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</si>
  <si>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</si>
  <si>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</si>
  <si>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</si>
  <si>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</si>
  <si>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</si>
  <si>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</si>
  <si>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</si>
  <si>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</si>
  <si>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</si>
  <si>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</si>
  <si>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</si>
  <si>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</si>
  <si>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</si>
  <si>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</si>
  <si>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</si>
  <si>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</si>
  <si>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</si>
  <si>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</si>
  <si>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</si>
  <si>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</si>
  <si>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</si>
  <si>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</si>
  <si>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</si>
  <si>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</si>
  <si>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</si>
  <si>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</si>
  <si>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</si>
  <si>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</si>
  <si>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</si>
  <si>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</si>
  <si>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</si>
  <si>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</si>
  <si>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</si>
  <si>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</si>
  <si>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</si>
  <si>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</si>
  <si>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</si>
  <si>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</si>
  <si>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</si>
  <si>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</si>
  <si>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</si>
  <si>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</si>
  <si>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</si>
  <si>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</si>
  <si>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</si>
  <si>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</si>
  <si>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</si>
  <si>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</si>
  <si>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</si>
  <si>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</si>
  <si>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</si>
  <si>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</si>
  <si>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</si>
  <si>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</si>
  <si>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</si>
  <si>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</si>
  <si>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</si>
  <si>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</si>
  <si>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</si>
  <si>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</si>
  <si>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</si>
  <si>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</si>
  <si>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</si>
  <si>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</si>
  <si>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</si>
  <si>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</si>
  <si>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</si>
  <si>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</si>
  <si>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</si>
  <si>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</si>
  <si>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</si>
  <si>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</si>
  <si>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</si>
  <si>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</si>
  <si>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</si>
  <si>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</si>
  <si>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</si>
  <si>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</si>
  <si>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</si>
  <si>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</si>
  <si>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</si>
  <si>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</si>
  <si>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</si>
  <si>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</si>
  <si>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</si>
  <si>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</si>
  <si>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</si>
  <si>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</si>
  <si>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</si>
  <si>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</si>
  <si>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</si>
  <si>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</si>
  <si>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</si>
  <si>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</si>
  <si>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</si>
  <si>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</si>
  <si>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</si>
  <si>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</si>
  <si>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</si>
  <si>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</si>
  <si>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</si>
  <si>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</si>
  <si>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</si>
  <si>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</si>
  <si>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</si>
  <si>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</si>
  <si>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</si>
  <si>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</si>
  <si>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</si>
  <si>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</si>
  <si>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</si>
  <si>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</si>
  <si>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</si>
  <si>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</si>
  <si>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</si>
  <si>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</si>
  <si>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</si>
  <si>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</si>
  <si>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</si>
  <si>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</si>
  <si>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</si>
  <si>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</si>
  <si>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</si>
  <si>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</si>
  <si>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</si>
  <si>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</si>
  <si>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</si>
  <si>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</si>
  <si>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</si>
  <si>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</si>
  <si>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</si>
  <si>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</si>
  <si>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</si>
  <si>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</si>
  <si>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</si>
  <si>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</si>
  <si>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</si>
  <si>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</si>
  <si>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</si>
  <si>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</si>
  <si>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</si>
  <si>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</si>
  <si>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</si>
  <si>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</si>
  <si>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</si>
  <si>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</si>
  <si>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</si>
  <si>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</si>
  <si>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</si>
  <si>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</si>
  <si>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</si>
  <si>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</si>
  <si>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</si>
  <si>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</si>
  <si>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</si>
  <si>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</si>
  <si>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</si>
  <si>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</si>
  <si>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</si>
  <si>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</si>
  <si>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</si>
  <si>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</si>
  <si>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</si>
  <si>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</si>
  <si>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</si>
  <si>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</si>
  <si>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</si>
  <si>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</si>
  <si>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</si>
  <si>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</si>
  <si>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</si>
  <si>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</si>
  <si>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</si>
  <si>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</si>
  <si>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</si>
  <si>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</si>
  <si>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</si>
  <si>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</si>
  <si>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</si>
  <si>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</si>
  <si>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</si>
  <si>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</si>
  <si>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</si>
  <si>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</si>
  <si>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</si>
  <si>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</si>
  <si>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</si>
  <si>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</si>
  <si>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</si>
  <si>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</si>
  <si>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</si>
  <si>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</si>
  <si>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</si>
  <si>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</si>
  <si>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</si>
  <si>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</si>
  <si>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</si>
  <si>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</si>
  <si>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</si>
  <si>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</si>
  <si>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</si>
  <si>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</si>
  <si>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</si>
  <si>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</si>
  <si>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</si>
  <si>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</si>
  <si>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</si>
  <si>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</si>
  <si>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</si>
  <si>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</si>
  <si>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</si>
  <si>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</si>
  <si>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</si>
  <si>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</si>
  <si>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</si>
  <si>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</si>
  <si>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</si>
  <si>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</si>
  <si>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</si>
  <si>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</si>
  <si>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</si>
  <si>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</si>
  <si>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</si>
  <si>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</si>
  <si>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</si>
  <si>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</si>
  <si>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</si>
  <si>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</si>
  <si>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</si>
  <si>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</si>
  <si>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</si>
  <si>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</si>
  <si>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</si>
  <si>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</si>
  <si>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</si>
  <si>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</si>
  <si>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</si>
  <si>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</si>
  <si>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</si>
  <si>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</si>
  <si>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</si>
  <si>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</si>
  <si>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</si>
  <si>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</si>
  <si>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</si>
  <si>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</si>
  <si>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</si>
  <si>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</si>
  <si>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</si>
  <si>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</si>
  <si>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</si>
  <si>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</si>
  <si>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</si>
  <si>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</si>
  <si>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</si>
  <si>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</si>
  <si>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</si>
  <si>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</si>
  <si>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</si>
  <si>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</si>
  <si>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</si>
  <si>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</si>
  <si>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</si>
  <si>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</si>
  <si>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</si>
  <si>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</si>
  <si>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</si>
  <si>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</si>
  <si>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</si>
  <si>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</si>
  <si>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</si>
  <si>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</si>
  <si>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</si>
  <si>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</si>
  <si>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</si>
  <si>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</si>
  <si>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</si>
  <si>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</si>
  <si>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</si>
  <si>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</si>
  <si>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</si>
  <si>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</si>
  <si>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</si>
  <si>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</si>
  <si>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</si>
  <si>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</si>
  <si>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</si>
  <si>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</si>
  <si>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</si>
  <si>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</si>
  <si>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</si>
  <si>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</si>
  <si>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</si>
  <si>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</si>
  <si>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</si>
  <si>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</si>
  <si>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</si>
  <si>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</si>
  <si>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</si>
  <si>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</si>
  <si>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</si>
  <si>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</si>
  <si>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</si>
  <si>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</si>
  <si>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</si>
  <si>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</si>
  <si>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</si>
  <si>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</si>
  <si>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</si>
  <si>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</si>
  <si>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</si>
  <si>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</si>
  <si>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</si>
  <si>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</si>
  <si>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</si>
  <si>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</si>
  <si>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</si>
  <si>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</si>
  <si>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</si>
  <si>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</si>
  <si>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</si>
  <si>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</si>
  <si>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</si>
  <si>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</si>
  <si>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</si>
  <si>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</si>
  <si>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</si>
  <si>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</si>
  <si>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</si>
  <si>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</si>
  <si>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</si>
  <si>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</si>
  <si>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</si>
  <si>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</si>
  <si>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</si>
  <si>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</si>
  <si>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</si>
  <si>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</si>
  <si>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</si>
  <si>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</si>
  <si>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</si>
  <si>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</si>
  <si>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</si>
  <si>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</si>
  <si>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</si>
  <si>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</si>
  <si>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</si>
  <si>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</si>
  <si>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</si>
  <si>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</si>
  <si>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</si>
  <si>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</si>
  <si>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</si>
  <si>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</si>
  <si>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</si>
  <si>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</si>
  <si>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</si>
  <si>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</si>
  <si>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</si>
  <si>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</si>
  <si>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</si>
  <si>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</si>
  <si>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</si>
  <si>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</si>
  <si>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</si>
  <si>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</si>
  <si>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</si>
  <si>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</si>
  <si>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</si>
  <si>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</si>
  <si>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</si>
  <si>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</si>
  <si>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</si>
  <si>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</si>
  <si>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</si>
  <si>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</si>
  <si>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</si>
  <si>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</si>
  <si>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</si>
  <si>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</si>
  <si>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</si>
  <si>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</si>
  <si>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</si>
  <si>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</si>
  <si>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</si>
  <si>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</si>
  <si>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</si>
  <si>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</si>
  <si>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</si>
  <si>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</si>
  <si>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</si>
  <si>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</si>
  <si>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</si>
  <si>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</si>
  <si>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</si>
  <si>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</si>
  <si>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</si>
  <si>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</si>
  <si>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</si>
  <si>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</si>
  <si>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</si>
  <si>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</si>
  <si>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</si>
  <si>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</si>
  <si>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</si>
  <si>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</si>
  <si>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</si>
  <si>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</si>
  <si>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</si>
  <si>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</si>
  <si>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</si>
  <si>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</si>
  <si>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</si>
  <si>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</si>
  <si>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</si>
  <si>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</si>
  <si>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</si>
  <si>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</si>
  <si>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</si>
  <si>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</si>
  <si>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</si>
  <si>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</si>
  <si>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</si>
  <si>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</si>
  <si>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</si>
  <si>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</si>
  <si>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</si>
  <si>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</si>
  <si>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</si>
  <si>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</si>
  <si>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</si>
  <si>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</si>
  <si>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</si>
  <si>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</si>
  <si>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</si>
  <si>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</si>
  <si>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</si>
  <si>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</si>
  <si>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</si>
  <si>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</si>
  <si>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</si>
  <si>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</si>
  <si>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</si>
  <si>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</si>
  <si>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</si>
  <si>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</si>
  <si>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</si>
  <si>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</si>
  <si>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</si>
  <si>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</si>
  <si>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</si>
  <si>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</si>
  <si>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</si>
  <si>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</si>
  <si>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</si>
  <si>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</si>
  <si>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</si>
  <si>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</si>
  <si>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</si>
  <si>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</si>
  <si>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</si>
  <si>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</si>
  <si>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</si>
  <si>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</si>
  <si>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</si>
  <si>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</si>
  <si>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</si>
  <si>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</si>
  <si>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</si>
  <si>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</si>
  <si>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</si>
  <si>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</si>
  <si>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</si>
  <si>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</si>
  <si>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</si>
  <si>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</si>
  <si>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</si>
  <si>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</si>
  <si>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</si>
  <si>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</si>
  <si>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</si>
  <si>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</si>
  <si>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</si>
  <si>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</si>
  <si>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</si>
  <si>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</si>
  <si>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</si>
  <si>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</si>
  <si>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</si>
  <si>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</si>
  <si>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</si>
  <si>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</si>
  <si>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</si>
  <si>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</si>
  <si>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</si>
  <si>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</si>
  <si>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</si>
  <si>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</si>
  <si>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</si>
  <si>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</si>
  <si>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</si>
  <si>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</si>
  <si>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</si>
  <si>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</si>
  <si>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</si>
  <si>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</si>
  <si>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</si>
  <si>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</si>
  <si>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</si>
  <si>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</si>
  <si>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</si>
  <si>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</si>
  <si>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</si>
  <si>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</si>
  <si>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</si>
  <si>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</si>
  <si>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</si>
  <si>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</si>
  <si>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</si>
  <si>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</si>
  <si>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</si>
  <si>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</si>
  <si>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</si>
  <si>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</si>
  <si>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</si>
  <si>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</si>
  <si>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</si>
  <si>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</si>
  <si>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</si>
  <si>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</si>
  <si>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</si>
  <si>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</si>
  <si>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</si>
  <si>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</si>
  <si>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</si>
  <si>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</si>
  <si>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</si>
  <si>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</si>
  <si>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</si>
  <si>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</si>
  <si>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</si>
  <si>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</si>
  <si>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</si>
  <si>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</si>
  <si>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</si>
  <si>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</si>
  <si>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</si>
  <si>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</si>
  <si>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</si>
  <si>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</si>
  <si>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</si>
  <si>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</si>
  <si>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</si>
  <si>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</si>
  <si>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</si>
  <si>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</si>
  <si>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</si>
  <si>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</si>
  <si>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</si>
  <si>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</si>
  <si>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</si>
  <si>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</si>
  <si>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</si>
  <si>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</si>
  <si>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</si>
  <si>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</si>
  <si>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</si>
  <si>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</si>
  <si>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</si>
  <si>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</si>
  <si>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</si>
  <si>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</si>
  <si>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</si>
  <si>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</si>
  <si>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</si>
  <si>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</si>
  <si>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</si>
  <si>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</si>
  <si>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</si>
  <si>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</si>
  <si>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</si>
  <si>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</si>
  <si>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</si>
  <si>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</si>
  <si>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</si>
  <si>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</si>
  <si>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</si>
  <si>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</si>
  <si>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</si>
  <si>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</si>
  <si>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</si>
  <si>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</si>
  <si>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</si>
  <si>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</si>
  <si>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</si>
  <si>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</si>
  <si>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</si>
  <si>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</si>
  <si>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</si>
  <si>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</si>
  <si>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</si>
  <si>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</si>
  <si>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</si>
  <si>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</si>
  <si>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</si>
  <si>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</si>
  <si>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</si>
  <si>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</si>
  <si>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</si>
  <si>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</si>
  <si>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</si>
  <si>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</si>
  <si>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</si>
  <si>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</si>
  <si>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</si>
  <si>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</si>
  <si>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</si>
  <si>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</si>
  <si>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</si>
  <si>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</si>
  <si>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</si>
  <si>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</si>
  <si>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</si>
  <si>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</si>
  <si>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</si>
  <si>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</si>
  <si>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</si>
  <si>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</si>
  <si>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</si>
  <si>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</si>
  <si>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</si>
  <si>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</si>
  <si>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</si>
  <si>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</si>
  <si>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</si>
  <si>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</si>
  <si>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</si>
  <si>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</si>
  <si>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</si>
  <si>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</si>
  <si>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</si>
  <si>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</si>
  <si>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</si>
  <si>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</si>
  <si>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</si>
  <si>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</si>
  <si>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</si>
  <si>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</si>
  <si>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</si>
  <si>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</si>
  <si>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</si>
  <si>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</si>
  <si>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</si>
  <si>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</si>
  <si>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</si>
  <si>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</si>
  <si>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</si>
  <si>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</si>
  <si>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</si>
  <si>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</si>
  <si>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</si>
  <si>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</si>
  <si>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</si>
  <si>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</si>
  <si>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</si>
  <si>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</si>
  <si>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</si>
  <si>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</si>
  <si>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</si>
  <si>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</si>
  <si>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</si>
  <si>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</si>
  <si>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</si>
  <si>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</si>
  <si>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</si>
  <si>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</si>
  <si>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</si>
  <si>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</si>
  <si>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</si>
  <si>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</si>
  <si>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</si>
  <si>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</si>
  <si>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</si>
  <si>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</si>
  <si>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</si>
  <si>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</si>
  <si>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</si>
  <si>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</si>
  <si>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</si>
  <si>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</si>
  <si>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</si>
  <si>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</si>
  <si>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</si>
  <si>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</si>
  <si>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</si>
  <si>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</si>
  <si>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</si>
  <si>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</si>
  <si>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</si>
  <si>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</si>
  <si>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</si>
  <si>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</si>
  <si>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</si>
  <si>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</si>
  <si>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</si>
  <si>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</si>
  <si>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</si>
  <si>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</si>
  <si>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</si>
  <si>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</si>
  <si>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</si>
  <si>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</si>
  <si>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</si>
  <si>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</si>
  <si>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</si>
  <si>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</si>
  <si>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</si>
  <si>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</si>
  <si>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</si>
  <si>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</si>
  <si>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</si>
  <si>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</si>
  <si>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</si>
  <si>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</si>
  <si>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</si>
  <si>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</si>
  <si>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</si>
  <si>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</si>
  <si>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</si>
  <si>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</si>
  <si>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</si>
  <si>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</si>
  <si>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</si>
  <si>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</si>
  <si>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</si>
  <si>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</si>
  <si>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</si>
  <si>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</si>
  <si>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</si>
  <si>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</si>
  <si>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</si>
  <si>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</si>
  <si>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</si>
  <si>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</si>
  <si>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</si>
  <si>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</si>
  <si>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</si>
  <si>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</si>
  <si>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</si>
  <si>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</si>
  <si>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</si>
  <si>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</si>
  <si>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</si>
  <si>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</si>
  <si>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</si>
  <si>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</si>
  <si>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</si>
  <si>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</si>
  <si>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</si>
  <si>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</si>
  <si>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</si>
  <si>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</si>
  <si>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</si>
  <si>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</si>
  <si>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</si>
  <si>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</si>
  <si>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</si>
  <si>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</si>
  <si>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</si>
  <si>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</si>
  <si>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</si>
  <si>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</si>
  <si>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</si>
  <si>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</si>
  <si>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</si>
  <si>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</si>
  <si>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</si>
  <si>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</si>
  <si>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</si>
  <si>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</si>
  <si>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</si>
  <si>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</si>
  <si>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</si>
  <si>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</si>
  <si>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</si>
  <si>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</si>
  <si>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</si>
  <si>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</si>
  <si>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</si>
  <si>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</si>
  <si>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</si>
  <si>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</si>
  <si>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</si>
  <si>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</si>
  <si>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</si>
  <si>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</si>
  <si>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</si>
  <si>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</si>
  <si>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</si>
  <si>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</si>
  <si>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</si>
  <si>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</si>
  <si>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</si>
  <si>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</si>
  <si>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</si>
  <si>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</si>
  <si>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</si>
  <si>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</si>
  <si>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</si>
  <si>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</si>
  <si>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</si>
  <si>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</si>
  <si>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</si>
  <si>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</si>
  <si>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</si>
  <si>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</si>
  <si>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</si>
  <si>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</si>
  <si>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</si>
  <si>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</si>
  <si>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</si>
  <si>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</si>
  <si>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</si>
  <si>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</si>
  <si>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</si>
  <si>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</si>
  <si>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</si>
  <si>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</si>
  <si>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</si>
  <si>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</si>
  <si>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</si>
  <si>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</si>
  <si>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</si>
  <si>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</si>
  <si>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</si>
  <si>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</si>
  <si>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</si>
  <si>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</si>
  <si>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</si>
  <si>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</si>
  <si>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</si>
  <si>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</si>
  <si>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</si>
  <si>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</si>
  <si>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</si>
  <si>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</si>
  <si>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</si>
  <si>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</si>
  <si>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</si>
  <si>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</si>
  <si>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</si>
  <si>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</si>
  <si>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</si>
  <si>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</si>
  <si>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</si>
  <si>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</si>
  <si>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</si>
  <si>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</si>
  <si>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</si>
  <si>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</si>
  <si>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</si>
  <si>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</si>
  <si>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</si>
  <si>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</si>
  <si>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</si>
  <si>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</si>
  <si>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</si>
  <si>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</si>
  <si>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</si>
  <si>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</si>
  <si>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</si>
  <si>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</si>
  <si>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</si>
  <si>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</si>
  <si>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</si>
  <si>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</si>
  <si>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</si>
  <si>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</si>
  <si>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</si>
  <si>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</si>
  <si>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</si>
  <si>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</si>
  <si>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</si>
  <si>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</si>
  <si>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</si>
  <si>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</si>
  <si>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</si>
  <si>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</si>
  <si>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</si>
  <si>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</si>
  <si>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</si>
  <si>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</si>
  <si>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</si>
  <si>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</si>
  <si>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</si>
  <si>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</si>
  <si>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</si>
  <si>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</si>
  <si>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</si>
  <si>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</si>
  <si>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</si>
  <si>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</si>
  <si>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</si>
  <si>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</si>
  <si>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</si>
  <si>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</si>
  <si>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</si>
  <si>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</si>
  <si>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</si>
  <si>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</si>
  <si>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</si>
  <si>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</si>
  <si>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</si>
  <si>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</si>
  <si>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</si>
  <si>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</si>
  <si>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</si>
  <si>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</si>
  <si>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</si>
  <si>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</si>
  <si>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</si>
  <si>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</si>
  <si>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</si>
  <si>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</si>
  <si>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</si>
  <si>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</si>
  <si>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</si>
  <si>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</si>
  <si>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</si>
  <si>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</si>
  <si>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</si>
  <si>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</si>
  <si>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</si>
  <si>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</si>
  <si>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</si>
  <si>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</si>
  <si>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</si>
  <si>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</si>
  <si>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</si>
  <si>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</si>
  <si>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</si>
  <si>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</si>
  <si>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</si>
  <si>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</si>
  <si>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</si>
  <si>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</si>
  <si>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</si>
  <si>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</si>
  <si>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</si>
  <si>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</si>
  <si>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</si>
  <si>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</si>
  <si>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</si>
  <si>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</si>
  <si>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</si>
  <si>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</si>
  <si>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</si>
  <si>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</si>
  <si>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</si>
  <si>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</si>
  <si>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</si>
  <si>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</si>
  <si>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</si>
  <si>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</si>
  <si>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</si>
  <si>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</si>
  <si>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</si>
  <si>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</si>
  <si>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</si>
  <si>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</si>
  <si>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</si>
  <si>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</si>
  <si>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</si>
  <si>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</si>
  <si>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</si>
  <si>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</si>
  <si>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</si>
  <si>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</si>
  <si>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</si>
  <si>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</si>
  <si>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</si>
  <si>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</si>
  <si>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</si>
  <si>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</si>
  <si>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</si>
  <si>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</si>
  <si>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</si>
  <si>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</si>
  <si>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</si>
  <si>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</si>
  <si>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</si>
  <si>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</si>
  <si>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</si>
  <si>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</si>
  <si>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</si>
  <si>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</si>
  <si>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</si>
  <si>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</si>
  <si>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</si>
  <si>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</si>
  <si>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</si>
  <si>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</si>
  <si>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</si>
  <si>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</si>
  <si>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</si>
  <si>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</si>
  <si>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</si>
  <si>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</si>
  <si>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</si>
  <si>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</si>
  <si>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</si>
  <si>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</si>
  <si>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</si>
  <si>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</si>
  <si>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</si>
  <si>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</si>
  <si>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</si>
  <si>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</si>
  <si>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</si>
  <si>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</si>
  <si>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</si>
  <si>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</si>
  <si>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</si>
  <si>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</si>
  <si>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</si>
  <si>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</si>
  <si>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</si>
  <si>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</si>
  <si>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</si>
  <si>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</si>
  <si>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</si>
  <si>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</si>
  <si>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</si>
  <si>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</si>
  <si>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</si>
  <si>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</si>
  <si>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</si>
  <si>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</si>
  <si>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</si>
  <si>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</si>
  <si>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</si>
  <si>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</si>
  <si>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</si>
  <si>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</si>
  <si>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</si>
  <si>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</si>
  <si>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</si>
  <si>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</si>
  <si>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</si>
  <si>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</si>
  <si>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</si>
  <si>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</si>
  <si>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</si>
  <si>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</si>
  <si>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</si>
  <si>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</si>
  <si>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</si>
  <si>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</si>
  <si>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</si>
  <si>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</si>
  <si>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</si>
  <si>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</si>
  <si>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</si>
  <si>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</si>
  <si>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</si>
  <si>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</si>
  <si>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</si>
  <si>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</si>
  <si>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</si>
  <si>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</si>
  <si>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</si>
  <si>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</si>
  <si>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</si>
  <si>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</si>
  <si>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</si>
  <si>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</si>
  <si>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</si>
  <si>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</si>
  <si>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</si>
  <si>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</si>
  <si>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</si>
  <si>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</si>
  <si>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</si>
  <si>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</si>
  <si>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</si>
  <si>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</si>
  <si>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</si>
  <si>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</si>
  <si>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</si>
  <si>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</si>
  <si>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</si>
  <si>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</si>
  <si>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</si>
  <si>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</si>
  <si>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</si>
  <si>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</si>
  <si>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</si>
  <si>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</si>
  <si>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</si>
  <si>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</si>
  <si>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</si>
  <si>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</si>
  <si>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</si>
  <si>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</si>
  <si>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</si>
  <si>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</si>
  <si>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</si>
  <si>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</si>
  <si>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</si>
  <si>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</si>
  <si>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</si>
  <si>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</si>
  <si>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</si>
  <si>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</si>
  <si>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</si>
  <si>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</si>
  <si>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</si>
  <si>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</si>
  <si>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</si>
  <si>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</si>
  <si>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</si>
  <si>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</si>
  <si>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</si>
  <si>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</si>
  <si>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</si>
  <si>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</si>
  <si>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</si>
  <si>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</si>
  <si>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</si>
  <si>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</si>
  <si>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</si>
  <si>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</si>
  <si>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</si>
  <si>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</si>
  <si>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</si>
  <si>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</si>
  <si>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</si>
  <si>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</si>
  <si>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</si>
  <si>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</si>
  <si>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</si>
  <si>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</si>
  <si>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</si>
  <si>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</si>
  <si>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</si>
  <si>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</si>
  <si>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</si>
  <si>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</si>
  <si>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</si>
  <si>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</si>
  <si>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</si>
  <si>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</si>
  <si>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</si>
  <si>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</si>
  <si>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</si>
  <si>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</si>
  <si>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</si>
  <si>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</si>
  <si>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</si>
  <si>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</si>
  <si>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</si>
  <si>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</si>
  <si>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</si>
  <si>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</si>
  <si>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</si>
  <si>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</si>
  <si>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</si>
  <si>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</si>
  <si>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</si>
  <si>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</si>
  <si>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</si>
  <si>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</si>
  <si>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</si>
  <si>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</si>
  <si>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</si>
  <si>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</si>
  <si>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</si>
  <si>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</si>
  <si>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</si>
  <si>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</si>
  <si>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</si>
  <si>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</si>
  <si>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</si>
  <si>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</si>
  <si>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</si>
  <si>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</si>
  <si>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</si>
  <si>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</si>
  <si>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</si>
  <si>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</si>
  <si>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</si>
  <si>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</si>
  <si>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</si>
  <si>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</si>
  <si>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</si>
  <si>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</si>
  <si>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</si>
  <si>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</si>
  <si>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</si>
  <si>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</si>
  <si>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</si>
  <si>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</si>
  <si>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</si>
  <si>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</si>
  <si>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</si>
  <si>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</si>
  <si>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</si>
  <si>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</si>
  <si>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</si>
  <si>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</si>
  <si>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</si>
  <si>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</si>
  <si>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</si>
  <si>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</si>
  <si>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</si>
  <si>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</si>
  <si>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</si>
  <si>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</si>
  <si>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</si>
  <si>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</si>
  <si>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</si>
  <si>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</si>
  <si>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</si>
  <si>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</si>
  <si>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</si>
  <si>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</si>
  <si>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</si>
  <si>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</si>
  <si>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</si>
  <si>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</si>
  <si>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</si>
  <si>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</si>
  <si>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</si>
  <si>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</si>
  <si>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</si>
  <si>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</si>
  <si>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</si>
  <si>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</si>
  <si>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</si>
  <si>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</si>
  <si>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</si>
  <si>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</si>
  <si>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</si>
  <si>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</si>
  <si>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</si>
  <si>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</si>
  <si>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</si>
  <si>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</si>
  <si>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</si>
  <si>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</si>
  <si>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</si>
  <si>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</si>
  <si>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</si>
  <si>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</si>
  <si>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</si>
  <si>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</si>
  <si>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</si>
  <si>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</si>
  <si>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</si>
  <si>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</si>
  <si>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</si>
  <si>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</si>
  <si>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</si>
  <si>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</si>
  <si>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</si>
  <si>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</si>
  <si>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</si>
  <si>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</si>
  <si>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</si>
  <si>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</si>
  <si>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</si>
  <si>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</si>
  <si>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</si>
  <si>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</si>
  <si>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</si>
  <si>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</si>
  <si>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</si>
  <si>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</si>
  <si>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</si>
  <si>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</si>
  <si>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</si>
  <si>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</si>
  <si>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</si>
  <si>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</si>
  <si>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</si>
  <si>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</si>
  <si>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</si>
  <si>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</si>
  <si>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</si>
  <si>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</si>
  <si>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</si>
  <si>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</si>
  <si>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</si>
  <si>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</si>
  <si>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</si>
  <si>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</si>
  <si>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</si>
  <si>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</si>
  <si>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</si>
  <si>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</si>
  <si>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</si>
  <si>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</si>
  <si>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</si>
  <si>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</si>
  <si>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</si>
  <si>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</si>
  <si>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</si>
  <si>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</si>
  <si>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</si>
  <si>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</si>
  <si>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</si>
  <si>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</si>
  <si>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</si>
  <si>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</si>
  <si>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</si>
  <si>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</si>
  <si>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</si>
  <si>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</si>
  <si>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</si>
  <si>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</si>
  <si>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</si>
  <si>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</si>
  <si>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</si>
  <si>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</si>
  <si>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</si>
  <si>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</si>
  <si>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</si>
  <si>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</si>
  <si>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</si>
  <si>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</si>
  <si>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</si>
  <si>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</si>
  <si>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</si>
  <si>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</si>
  <si>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</si>
  <si>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</si>
  <si>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</si>
  <si>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</si>
  <si>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</si>
  <si>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</si>
  <si>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</si>
  <si>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</si>
  <si>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</si>
  <si>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</si>
  <si>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</si>
  <si>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</si>
  <si>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</si>
  <si>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</si>
  <si>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</si>
  <si>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</si>
  <si>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</si>
  <si>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</si>
  <si>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</si>
  <si>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</si>
  <si>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</si>
  <si>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</si>
  <si>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</si>
  <si>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</si>
  <si>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</si>
  <si>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</si>
  <si>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</si>
  <si>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</si>
  <si>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</si>
  <si>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</si>
  <si>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</si>
  <si>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</si>
  <si>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</si>
  <si>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</si>
  <si>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</si>
  <si>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</si>
  <si>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</si>
  <si>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</si>
  <si>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</si>
  <si>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</si>
  <si>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</si>
  <si>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</si>
  <si>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</si>
  <si>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</si>
  <si>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</si>
  <si>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</si>
  <si>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</si>
  <si>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</si>
  <si>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</si>
  <si>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</si>
  <si>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</si>
  <si>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</si>
  <si>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</si>
  <si>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</si>
  <si>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</si>
  <si>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</si>
  <si>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</si>
  <si>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</si>
  <si>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</si>
  <si>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</si>
  <si>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</si>
  <si>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</si>
  <si>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</si>
  <si>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</si>
  <si>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</si>
  <si>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</si>
  <si>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</si>
  <si>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</si>
  <si>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</si>
  <si>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</si>
  <si>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</si>
  <si>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</si>
  <si>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</si>
  <si>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</si>
  <si>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</si>
  <si>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</si>
  <si>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</si>
  <si>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</si>
  <si>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</si>
  <si>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</si>
  <si>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</si>
  <si>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</si>
  <si>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</si>
  <si>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</si>
  <si>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</si>
  <si>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</si>
  <si>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</si>
  <si>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</si>
  <si>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</si>
  <si>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</si>
  <si>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</si>
  <si>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</si>
  <si>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</si>
  <si>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</si>
  <si>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</si>
  <si>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</si>
  <si>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</si>
  <si>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</si>
  <si>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</si>
  <si>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</si>
  <si>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</si>
  <si>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</si>
  <si>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</si>
  <si>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</si>
  <si>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</si>
  <si>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</si>
  <si>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</si>
  <si>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</si>
  <si>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</si>
  <si>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</si>
  <si>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</si>
  <si>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</si>
  <si>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</si>
  <si>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</si>
  <si>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</si>
  <si>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</si>
  <si>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</si>
  <si>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</si>
  <si>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</si>
  <si>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</si>
  <si>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</si>
  <si>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</si>
  <si>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</si>
  <si>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</si>
  <si>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</si>
  <si>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</si>
  <si>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</si>
  <si>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</si>
  <si>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</si>
  <si>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</si>
  <si>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</si>
  <si>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</si>
  <si>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</si>
  <si>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</si>
  <si>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</si>
  <si>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</si>
  <si>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</si>
  <si>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</si>
  <si>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</si>
  <si>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</si>
  <si>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</si>
  <si>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</si>
  <si>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</si>
  <si>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</si>
  <si>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</si>
  <si>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</si>
  <si>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</si>
  <si>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</si>
  <si>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</si>
  <si>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</si>
  <si>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</si>
  <si>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</si>
  <si>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</si>
  <si>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</si>
  <si>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</si>
  <si>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</si>
  <si>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</si>
  <si>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</si>
  <si>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</si>
  <si>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</si>
  <si>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</si>
  <si>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</si>
  <si>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</si>
  <si>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</si>
  <si>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</si>
  <si>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</si>
  <si>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</si>
  <si>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</si>
  <si>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</si>
  <si>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</si>
  <si>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</si>
  <si>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</si>
  <si>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</si>
  <si>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</si>
  <si>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</si>
  <si>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</si>
  <si>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</si>
  <si>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</si>
  <si>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</si>
  <si>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</si>
  <si>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</si>
  <si>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</si>
  <si>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</si>
  <si>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</si>
  <si>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</si>
  <si>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</si>
  <si>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</si>
  <si>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</si>
  <si>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</si>
  <si>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</si>
  <si>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</si>
  <si>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</si>
  <si>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</si>
  <si>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</si>
  <si>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</si>
  <si>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</si>
  <si>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</si>
  <si>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</si>
  <si>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</si>
  <si>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</si>
  <si>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</si>
  <si>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</si>
  <si>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</si>
  <si>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</si>
  <si>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</si>
  <si>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</si>
  <si>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</si>
  <si>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</si>
  <si>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</si>
  <si>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</si>
  <si>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</si>
  <si>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</si>
  <si>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</si>
  <si>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</si>
  <si>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</si>
  <si>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</si>
  <si>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</si>
  <si>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</si>
  <si>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</si>
  <si>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</si>
  <si>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</si>
  <si>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</si>
  <si>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</si>
  <si>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</si>
  <si>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</si>
  <si>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</si>
  <si>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</si>
  <si>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</si>
  <si>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</si>
  <si>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</si>
  <si>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</si>
  <si>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</si>
  <si>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</si>
  <si>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</si>
  <si>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</si>
  <si>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</si>
  <si>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</si>
  <si>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</si>
  <si>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</si>
  <si>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</si>
  <si>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</si>
  <si>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</si>
  <si>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</si>
  <si>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</si>
  <si>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</si>
  <si>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</si>
  <si>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</si>
  <si>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</si>
  <si>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</si>
  <si>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</si>
  <si>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</si>
  <si>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</si>
  <si>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</si>
  <si>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</si>
  <si>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</si>
  <si>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</si>
  <si>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</si>
  <si>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</si>
  <si>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</si>
  <si>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</si>
  <si>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</si>
  <si>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</si>
  <si>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</si>
  <si>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</si>
  <si>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</si>
  <si>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</si>
  <si>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</si>
  <si>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</si>
  <si>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</si>
  <si>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</si>
  <si>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</si>
  <si>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</si>
  <si>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</si>
  <si>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</si>
  <si>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</si>
  <si>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</si>
  <si>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</si>
  <si>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</si>
  <si>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</si>
  <si>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</si>
  <si>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</si>
  <si>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</si>
  <si>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</si>
  <si>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</si>
  <si>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</si>
  <si>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</si>
  <si>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</si>
  <si>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</si>
  <si>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</si>
  <si>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</si>
  <si>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</si>
  <si>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</si>
  <si>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</si>
  <si>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</si>
  <si>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</si>
  <si>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</si>
  <si>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</si>
  <si>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</si>
  <si>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</si>
  <si>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</si>
  <si>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</si>
  <si>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</si>
  <si>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</si>
  <si>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</si>
  <si>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</si>
  <si>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</si>
  <si>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</si>
  <si>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</si>
  <si>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</si>
  <si>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</si>
  <si>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</si>
  <si>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</si>
  <si>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</si>
  <si>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</si>
  <si>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</si>
  <si>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</si>
  <si>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</si>
  <si>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</si>
  <si>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</si>
  <si>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</si>
  <si>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</si>
  <si>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</si>
  <si>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</si>
  <si>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</si>
  <si>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</si>
  <si>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</si>
  <si>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</si>
  <si>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</si>
  <si>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</si>
  <si>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</si>
  <si>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</si>
  <si>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</si>
  <si>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</si>
  <si>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</si>
  <si>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</si>
  <si>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</si>
  <si>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</si>
  <si>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</si>
  <si>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</si>
  <si>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</si>
  <si>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</si>
  <si>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</si>
  <si>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</si>
  <si>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</si>
  <si>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</si>
  <si>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</si>
  <si>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</si>
  <si>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</si>
  <si>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</si>
  <si>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</si>
  <si>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</si>
  <si>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</si>
  <si>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</si>
  <si>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</si>
  <si>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</si>
  <si>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</si>
  <si>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</si>
  <si>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</si>
  <si>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</si>
  <si>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</si>
  <si>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</si>
  <si>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</si>
  <si>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</si>
  <si>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</si>
  <si>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</si>
  <si>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</si>
  <si>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</si>
  <si>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</si>
  <si>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</si>
  <si>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</si>
  <si>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</si>
  <si>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</si>
  <si>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</si>
  <si>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</si>
  <si>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</si>
  <si>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</si>
  <si>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</si>
  <si>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</si>
  <si>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</si>
  <si>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</si>
  <si>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</si>
  <si>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</si>
  <si>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</si>
  <si>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</si>
  <si>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</si>
  <si>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</si>
  <si>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</si>
  <si>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</si>
  <si>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</si>
  <si>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</si>
  <si>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</si>
  <si>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</si>
  <si>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</si>
  <si>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</si>
  <si>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</si>
  <si>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</si>
  <si>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</si>
  <si>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</si>
  <si>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</si>
  <si>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</si>
  <si>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</si>
  <si>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</si>
  <si>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</si>
  <si>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</si>
  <si>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</si>
  <si>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</si>
  <si>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</si>
  <si>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</si>
  <si>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</si>
  <si>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</si>
  <si>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</si>
  <si>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</si>
  <si>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</si>
  <si>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</si>
  <si>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</si>
  <si>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</si>
  <si>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</si>
  <si>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</si>
  <si>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</si>
  <si>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</si>
  <si>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</si>
  <si>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</si>
  <si>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</si>
  <si>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</si>
  <si>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</si>
  <si>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</si>
  <si>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</si>
  <si>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</si>
  <si>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</si>
  <si>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</si>
  <si>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</si>
  <si>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</si>
  <si>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</si>
  <si>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</si>
  <si>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</si>
  <si>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</si>
  <si>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</si>
  <si>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</si>
  <si>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</si>
  <si>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</si>
  <si>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</si>
  <si>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</si>
  <si>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</si>
  <si>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</si>
  <si>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</si>
  <si>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</si>
  <si>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</si>
  <si>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</si>
  <si>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</si>
  <si>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</si>
  <si>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</si>
  <si>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</si>
  <si>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</si>
  <si>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</si>
  <si>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</si>
  <si>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</si>
  <si>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</si>
  <si>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</si>
  <si>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</si>
  <si>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</si>
  <si>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</si>
  <si>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</si>
  <si>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</si>
  <si>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</si>
  <si>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</si>
  <si>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</si>
  <si>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</si>
  <si>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</si>
  <si>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</si>
  <si>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</si>
  <si>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</si>
  <si>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</si>
  <si>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</si>
  <si>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</si>
  <si>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</si>
  <si>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</si>
  <si>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</si>
  <si>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</si>
  <si>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</si>
  <si>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</si>
  <si>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</si>
  <si>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</si>
  <si>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</si>
  <si>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</si>
  <si>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</si>
  <si>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</si>
  <si>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</si>
  <si>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</si>
  <si>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</si>
  <si>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</si>
  <si>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</si>
  <si>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</si>
  <si>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</si>
  <si>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</si>
  <si>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</si>
  <si>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</si>
  <si>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</si>
  <si>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</si>
  <si>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</si>
  <si>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</si>
  <si>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</si>
  <si>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</si>
  <si>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</si>
  <si>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</si>
  <si>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</si>
  <si>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</si>
  <si>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</si>
  <si>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</si>
  <si>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</si>
  <si>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</si>
  <si>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</si>
  <si>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</si>
  <si>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</si>
  <si>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</si>
  <si>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</si>
  <si>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</si>
  <si>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</si>
  <si>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</si>
  <si>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</si>
  <si>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</si>
  <si>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</si>
  <si>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</si>
  <si>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</si>
  <si>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</si>
  <si>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</si>
  <si>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</si>
  <si>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</si>
  <si>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</si>
  <si>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</si>
  <si>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</si>
  <si>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</si>
  <si>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</si>
  <si>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</si>
  <si>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</si>
  <si>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</si>
  <si>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</si>
  <si>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</si>
  <si>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</si>
  <si>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</si>
  <si>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</si>
  <si>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</si>
  <si>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</si>
  <si>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</si>
  <si>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</si>
  <si>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</si>
  <si>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</si>
  <si>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</si>
  <si>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</si>
  <si>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</si>
  <si>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</si>
  <si>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</si>
  <si>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</si>
  <si>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</si>
  <si>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</si>
  <si>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</si>
  <si>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</si>
  <si>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</si>
  <si>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</si>
  <si>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</si>
  <si>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</si>
  <si>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</si>
  <si>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</si>
  <si>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</si>
  <si>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</si>
  <si>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</si>
  <si>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</si>
  <si>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</si>
  <si>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</si>
  <si>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</si>
  <si>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</si>
  <si>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</si>
  <si>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</si>
  <si>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</si>
  <si>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</si>
  <si>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</si>
  <si>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</si>
  <si>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</si>
  <si>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</si>
  <si>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</si>
  <si>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</si>
  <si>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</si>
  <si>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</si>
  <si>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</si>
  <si>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</si>
  <si>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</si>
  <si>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</si>
  <si>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</si>
  <si>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</si>
  <si>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</si>
  <si>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</si>
  <si>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</si>
  <si>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</si>
  <si>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</si>
  <si>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</si>
  <si>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</si>
  <si>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</si>
  <si>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</si>
  <si>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</si>
  <si>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</si>
  <si>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</si>
  <si>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</si>
  <si>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</si>
  <si>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</si>
  <si>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</si>
  <si>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</si>
  <si>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</si>
  <si>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</si>
  <si>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</si>
  <si>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</si>
  <si>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</si>
  <si>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</si>
  <si>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</si>
  <si>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Jul</t>
  </si>
  <si>
    <t>Mar</t>
  </si>
  <si>
    <t>Feb</t>
  </si>
  <si>
    <t>Aug</t>
  </si>
  <si>
    <t>Dec</t>
  </si>
  <si>
    <t>Jun</t>
  </si>
  <si>
    <t>Apr</t>
  </si>
  <si>
    <t>Sep</t>
  </si>
  <si>
    <t>Nov</t>
  </si>
  <si>
    <t>Jan</t>
  </si>
  <si>
    <t>May</t>
  </si>
  <si>
    <t>Oct</t>
  </si>
  <si>
    <t>Date Created Conversion</t>
  </si>
  <si>
    <t>Date Ended Conversion</t>
  </si>
  <si>
    <t>Date Created Month</t>
  </si>
  <si>
    <t>Date Created 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</si>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</sst>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3399FF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food</c:v>
                </c:pt>
                <c:pt idx="3">
                  <c:v>publishing</c:v>
                </c:pt>
                <c:pt idx="4">
                  <c:v>games</c:v>
                </c:pt>
                <c:pt idx="5">
                  <c:v>journalism</c:v>
                </c:pt>
                <c:pt idx="6">
                  <c:v>technology</c:v>
                </c:pt>
                <c:pt idx="7">
                  <c:v>film &amp; video</c:v>
                </c:pt>
                <c:pt idx="8">
                  <c:v>photography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34</c:v>
                </c:pt>
                <c:pt idx="3">
                  <c:v>80</c:v>
                </c:pt>
                <c:pt idx="4">
                  <c:v>80</c:v>
                </c:pt>
                <c:pt idx="6">
                  <c:v>209</c:v>
                </c:pt>
                <c:pt idx="7">
                  <c:v>300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2-459D-AA99-D570887FD84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food</c:v>
                </c:pt>
                <c:pt idx="3">
                  <c:v>publishing</c:v>
                </c:pt>
                <c:pt idx="4">
                  <c:v>games</c:v>
                </c:pt>
                <c:pt idx="5">
                  <c:v>journalism</c:v>
                </c:pt>
                <c:pt idx="6">
                  <c:v>technology</c:v>
                </c:pt>
                <c:pt idx="7">
                  <c:v>film &amp; video</c:v>
                </c:pt>
                <c:pt idx="8">
                  <c:v>photography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2-459D-AA99-D570887FD84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food</c:v>
                </c:pt>
                <c:pt idx="3">
                  <c:v>publishing</c:v>
                </c:pt>
                <c:pt idx="4">
                  <c:v>games</c:v>
                </c:pt>
                <c:pt idx="5">
                  <c:v>journalism</c:v>
                </c:pt>
                <c:pt idx="6">
                  <c:v>technology</c:v>
                </c:pt>
                <c:pt idx="7">
                  <c:v>film &amp; video</c:v>
                </c:pt>
                <c:pt idx="8">
                  <c:v>photography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140</c:v>
                </c:pt>
                <c:pt idx="3">
                  <c:v>127</c:v>
                </c:pt>
                <c:pt idx="4">
                  <c:v>140</c:v>
                </c:pt>
                <c:pt idx="6">
                  <c:v>213</c:v>
                </c:pt>
                <c:pt idx="7">
                  <c:v>180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2-459D-AA99-D570887FD84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food</c:v>
                </c:pt>
                <c:pt idx="3">
                  <c:v>publishing</c:v>
                </c:pt>
                <c:pt idx="4">
                  <c:v>games</c:v>
                </c:pt>
                <c:pt idx="5">
                  <c:v>journalism</c:v>
                </c:pt>
                <c:pt idx="6">
                  <c:v>technology</c:v>
                </c:pt>
                <c:pt idx="7">
                  <c:v>film &amp; video</c:v>
                </c:pt>
                <c:pt idx="8">
                  <c:v>photography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20</c:v>
                </c:pt>
                <c:pt idx="3">
                  <c:v>30</c:v>
                </c:pt>
                <c:pt idx="5">
                  <c:v>24</c:v>
                </c:pt>
                <c:pt idx="6">
                  <c:v>178</c:v>
                </c:pt>
                <c:pt idx="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22-459D-AA99-D570887FD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952128"/>
        <c:axId val="662949504"/>
      </c:barChart>
      <c:catAx>
        <c:axId val="66295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49504"/>
        <c:crosses val="autoZero"/>
        <c:auto val="1"/>
        <c:lblAlgn val="ctr"/>
        <c:lblOffset val="100"/>
        <c:noMultiLvlLbl val="0"/>
      </c:catAx>
      <c:valAx>
        <c:axId val="6629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5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[StarterBook_HW.xlsx]Sheet3!PivotTable1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B-4420-9E79-D9057E26708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B-4420-9E79-D9057E26708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B-4420-9E79-D9057E26708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5-44E7-8120-05481E5A6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964920"/>
        <c:axId val="662965248"/>
      </c:barChart>
      <c:catAx>
        <c:axId val="66296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65248"/>
        <c:crosses val="autoZero"/>
        <c:auto val="1"/>
        <c:lblAlgn val="ctr"/>
        <c:lblOffset val="100"/>
        <c:noMultiLvlLbl val="0"/>
      </c:catAx>
      <c:valAx>
        <c:axId val="66296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6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A-4A6C-869A-7A398256FF1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A-4A6C-869A-7A398256FF1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A-4A6C-869A-7A398256F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225504"/>
        <c:axId val="609237640"/>
      </c:lineChart>
      <c:catAx>
        <c:axId val="6092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37640"/>
        <c:crosses val="autoZero"/>
        <c:auto val="1"/>
        <c:lblAlgn val="ctr"/>
        <c:lblOffset val="100"/>
        <c:noMultiLvlLbl val="0"/>
      </c:catAx>
      <c:valAx>
        <c:axId val="60923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[StarterBook_HW.xlsx]Sheet6!PivotTable2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Sheet6!$B$4:$B$15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0.47794117647058826</c:v>
                </c:pt>
                <c:pt idx="3">
                  <c:v>0.51351351351351349</c:v>
                </c:pt>
                <c:pt idx="4">
                  <c:v>0.51428571428571423</c:v>
                </c:pt>
                <c:pt idx="5">
                  <c:v>0.33333333333333331</c:v>
                </c:pt>
                <c:pt idx="6">
                  <c:v>0.46153846153846156</c:v>
                </c:pt>
                <c:pt idx="7">
                  <c:v>0.2857142857142857</c:v>
                </c:pt>
                <c:pt idx="8">
                  <c:v>0.625</c:v>
                </c:pt>
                <c:pt idx="9">
                  <c:v>0.3</c:v>
                </c:pt>
                <c:pt idx="10">
                  <c:v>0.55155875299760193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2-45BF-A037-541951A977D0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Sheet6!$C$4:$C$15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0.43382352941176472</c:v>
                </c:pt>
                <c:pt idx="3">
                  <c:v>0.43243243243243246</c:v>
                </c:pt>
                <c:pt idx="4">
                  <c:v>0.45714285714285713</c:v>
                </c:pt>
                <c:pt idx="5">
                  <c:v>0.625</c:v>
                </c:pt>
                <c:pt idx="6">
                  <c:v>0.46153846153846156</c:v>
                </c:pt>
                <c:pt idx="7">
                  <c:v>0.5714285714285714</c:v>
                </c:pt>
                <c:pt idx="8">
                  <c:v>0.375</c:v>
                </c:pt>
                <c:pt idx="9">
                  <c:v>0.5</c:v>
                </c:pt>
                <c:pt idx="10">
                  <c:v>0.38369304556354916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2-45BF-A037-541951A977D0}"/>
            </c:ext>
          </c:extLst>
        </c:ser>
        <c:ser>
          <c:idx val="2"/>
          <c:order val="2"/>
          <c:tx>
            <c:strRef>
              <c:f>Sheet6!$D$3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Sheet6!$D$4:$D$15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8.8235294117647065E-2</c:v>
                </c:pt>
                <c:pt idx="3">
                  <c:v>5.4054054054054057E-2</c:v>
                </c:pt>
                <c:pt idx="4">
                  <c:v>2.8571428571428571E-2</c:v>
                </c:pt>
                <c:pt idx="5">
                  <c:v>4.1666666666666664E-2</c:v>
                </c:pt>
                <c:pt idx="6">
                  <c:v>7.6923076923076927E-2</c:v>
                </c:pt>
                <c:pt idx="7">
                  <c:v>0.14285714285714285</c:v>
                </c:pt>
                <c:pt idx="8">
                  <c:v>0</c:v>
                </c:pt>
                <c:pt idx="9">
                  <c:v>0.2</c:v>
                </c:pt>
                <c:pt idx="10">
                  <c:v>6.4748201438848921E-2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12-45BF-A037-541951A97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192464"/>
        <c:axId val="605192792"/>
      </c:lineChart>
      <c:catAx>
        <c:axId val="605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92792"/>
        <c:crosses val="autoZero"/>
        <c:auto val="1"/>
        <c:lblAlgn val="ctr"/>
        <c:lblOffset val="100"/>
        <c:noMultiLvlLbl val="0"/>
      </c:catAx>
      <c:valAx>
        <c:axId val="60519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</xdr:colOff>
      <xdr:row>1</xdr:row>
      <xdr:rowOff>6350</xdr:rowOff>
    </xdr:from>
    <xdr:to>
      <xdr:col>14</xdr:col>
      <xdr:colOff>307975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1B668-AE56-448D-AABF-8AF78B887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0</xdr:row>
      <xdr:rowOff>187325</xdr:rowOff>
    </xdr:from>
    <xdr:to>
      <xdr:col>23</xdr:col>
      <xdr:colOff>600075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C555F-621F-444F-9DD3-86F2F5810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4762</xdr:rowOff>
    </xdr:from>
    <xdr:to>
      <xdr:col>14</xdr:col>
      <xdr:colOff>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39C5F-1B46-4AF3-A2ED-BABC2016A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4762</xdr:rowOff>
    </xdr:from>
    <xdr:to>
      <xdr:col>21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1FE67-2419-424A-9FB8-E7C2C9CD3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cho, Alexander" refreshedDate="43484.402018865738" createdVersion="6" refreshedVersion="6" minRefreshableVersion="3" recordCount="4114" xr:uid="{083BDB6A-F3F4-4490-BF84-A062AC926091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4:26:00" maxDate="2017-05-03T14:12:00"/>
    </cacheField>
    <cacheField name="month" numFmtId="164">
      <sharedItems count="12">
        <s v="Jul"/>
        <s v="Mar"/>
        <s v="Feb"/>
        <s v="Aug"/>
        <s v="Dec"/>
        <s v="Jun"/>
        <s v="Apr"/>
        <s v="Sep"/>
        <s v="Nov"/>
        <s v="Jan"/>
        <s v="May"/>
        <s v="Oct"/>
      </sharedItems>
    </cacheField>
    <cacheField name="launched_at" numFmtId="14">
      <sharedItems containsSemiMixedTypes="0" containsNonDate="0" containsDate="1" containsString="0" minDate="2009-05-16T22:55:13" maxDate="2017-03-15T10:30:07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cho, Alexander" refreshedDate="43487.380914351852" createdVersion="6" refreshedVersion="6" minRefreshableVersion="3" recordCount="4114" xr:uid="{FF7E2352-D94F-4380-A989-A93A26401092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/>
    </cacheField>
    <cacheField name="Date Created Month" numFmtId="0">
      <sharedItems count="12">
        <s v="Jul"/>
        <s v="Mar"/>
        <s v="Feb"/>
        <s v="Aug"/>
        <s v="Dec"/>
        <s v="Jun"/>
        <s v="Apr"/>
        <s v="Sep"/>
        <s v="Nov"/>
        <s v="Jan"/>
        <s v="May"/>
        <s v="Oct"/>
      </sharedItems>
    </cacheField>
    <cacheField name="Date 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5-16T22:55:13" maxDate="2017-03-15T10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cho, Alexander" refreshedDate="43487.449026041664" createdVersion="6" refreshedVersion="6" minRefreshableVersion="3" recordCount="12" xr:uid="{6201CA51-A01A-4813-AE51-638929EBCF41}">
  <cacheSource type="worksheet">
    <worksheetSource ref="A1:H13" sheet="Sheet5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3" maxValue="815"/>
    </cacheField>
    <cacheField name="Number Failed" numFmtId="0">
      <sharedItems containsSemiMixedTypes="0" containsString="0" containsNumber="1" containsInteger="1" minValue="3" maxValue="357"/>
    </cacheField>
    <cacheField name="Number Canceled" numFmtId="0">
      <sharedItems containsSemiMixedTypes="0" containsString="0" containsNumber="1" containsInteger="1" minValue="0" maxValue="100"/>
    </cacheField>
    <cacheField name="Total Projects" numFmtId="0">
      <sharedItems containsSemiMixedTypes="0" containsString="0" containsNumber="1" containsInteger="1" minValue="8" maxValue="1224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625"/>
    </cacheField>
    <cacheField name="Percentage Canceled" numFmtId="9">
      <sharedItems containsSemiMixedTypes="0" containsString="0" containsNumber="1" minValue="0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2T22:00:00"/>
    <x v="0"/>
    <d v="2015-06-21T19:10: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09:24:43"/>
    <x v="1"/>
    <d v="2017-01-31T09:24:4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1:51:23"/>
    <x v="2"/>
    <d v="2016-02-05T11:51:2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7:21:47"/>
    <x v="3"/>
    <d v="2014-07-08T07:21:4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15:01:19"/>
    <x v="4"/>
    <d v="2015-11-19T15:01:19"/>
    <x v="0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35:00"/>
    <x v="0"/>
    <d v="2016-07-12T17:23:27"/>
    <x v="2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3T20:44:10"/>
    <x v="5"/>
    <d v="2014-06-03T20:44:10"/>
    <x v="3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4T20:07:47"/>
    <x v="0"/>
    <d v="2016-05-25T20:07:47"/>
    <x v="2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16:00:00"/>
    <x v="6"/>
    <d v="2016-04-08T17:40:12"/>
    <x v="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6T21:29:04"/>
    <x v="6"/>
    <d v="2016-03-17T21:29:04"/>
    <x v="2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4T20:37:59"/>
    <x v="5"/>
    <d v="2014-05-20T20:37:59"/>
    <x v="3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1T22:00:00"/>
    <x v="3"/>
    <d v="2016-07-21T13:41:02"/>
    <x v="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5T22:00:00"/>
    <x v="0"/>
    <d v="2014-06-01T12:07:05"/>
    <x v="3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15:27:00"/>
    <x v="5"/>
    <d v="2016-05-18T11:15:09"/>
    <x v="2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08:59:00"/>
    <x v="0"/>
    <d v="2014-06-17T19:38:08"/>
    <x v="3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15:14:00"/>
    <x v="7"/>
    <d v="2015-09-09T04:24:18"/>
    <x v="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30:00"/>
    <x v="5"/>
    <d v="2014-05-01T14:06:51"/>
    <x v="3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3:33:42"/>
    <x v="8"/>
    <d v="2014-10-05T12:33:42"/>
    <x v="3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8:00:56"/>
    <x v="7"/>
    <d v="2014-08-18T08:00:56"/>
    <x v="3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4:35:34"/>
    <x v="0"/>
    <d v="2015-06-20T14:35:34"/>
    <x v="0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3:11:52"/>
    <x v="7"/>
    <d v="2015-07-15T13:11:52"/>
    <x v="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0:03:09"/>
    <x v="7"/>
    <d v="2014-08-27T10:03:09"/>
    <x v="3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2:59:00"/>
    <x v="9"/>
    <d v="2014-12-16T16:52:20"/>
    <x v="3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0:20:00"/>
    <x v="6"/>
    <d v="2015-04-03T13:41:41"/>
    <x v="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4:39:00"/>
    <x v="7"/>
    <d v="2015-08-13T14:41:03"/>
    <x v="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8T19:36:01"/>
    <x v="9"/>
    <d v="2015-11-09T19:36:01"/>
    <x v="0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7:22:24"/>
    <x v="3"/>
    <d v="2014-07-08T07:22:24"/>
    <x v="3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5T23:57:13"/>
    <x v="8"/>
    <d v="2014-10-16T22:57:13"/>
    <x v="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18:08:04"/>
    <x v="4"/>
    <d v="2015-11-16T18:08:04"/>
    <x v="0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1:09:28"/>
    <x v="0"/>
    <d v="2014-06-22T11:09:28"/>
    <x v="3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2:01:55"/>
    <x v="3"/>
    <d v="2014-07-22T02:01:55"/>
    <x v="3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4:00:34"/>
    <x v="9"/>
    <d v="2016-01-07T14:00:34"/>
    <x v="2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2T22:59:00"/>
    <x v="10"/>
    <d v="2016-04-01T10:03:37"/>
    <x v="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1:51:41"/>
    <x v="8"/>
    <d v="2015-10-09T10:51:41"/>
    <x v="0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2:43:21"/>
    <x v="3"/>
    <d v="2014-07-21T02:43:21"/>
    <x v="3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7T19:00:00"/>
    <x v="6"/>
    <d v="2015-04-04T02:00:14"/>
    <x v="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1:22:05"/>
    <x v="6"/>
    <d v="2015-03-05T02:22:05"/>
    <x v="0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1:37:59"/>
    <x v="2"/>
    <d v="2015-01-28T11:37:59"/>
    <x v="0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0T20:22:24"/>
    <x v="10"/>
    <d v="2013-04-10T20:22:24"/>
    <x v="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17:59:00"/>
    <x v="10"/>
    <d v="2014-04-24T20:07:48"/>
    <x v="3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8T23:00:00"/>
    <x v="5"/>
    <d v="2014-05-30T00:08:08"/>
    <x v="3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8:39:14"/>
    <x v="11"/>
    <d v="2014-09-05T08:39:14"/>
    <x v="3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0:20:26"/>
    <x v="4"/>
    <d v="2014-11-28T10:20:26"/>
    <x v="3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2T19:00:00"/>
    <x v="0"/>
    <d v="2014-06-12T13:58:06"/>
    <x v="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6T21:22:17"/>
    <x v="11"/>
    <d v="2014-08-22T21:22:17"/>
    <x v="3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9:58:27"/>
    <x v="6"/>
    <d v="2016-03-28T09:58:27"/>
    <x v="2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18:09:34"/>
    <x v="4"/>
    <d v="2015-11-15T18:09:34"/>
    <x v="0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15:40:07"/>
    <x v="4"/>
    <d v="2014-10-20T14:40:07"/>
    <x v="3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7:00:00"/>
    <x v="1"/>
    <d v="2015-01-29T07:24:20"/>
    <x v="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3T23:14:05"/>
    <x v="11"/>
    <d v="2015-09-23T23:14:05"/>
    <x v="0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2:00:00"/>
    <x v="9"/>
    <d v="2014-12-22T13:04:18"/>
    <x v="3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17:17:17"/>
    <x v="3"/>
    <d v="2015-07-11T17:17:17"/>
    <x v="0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1:50:46"/>
    <x v="0"/>
    <d v="2014-06-17T11:50:46"/>
    <x v="3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17:00:00"/>
    <x v="6"/>
    <d v="2014-03-21T08:10:45"/>
    <x v="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2:07:01"/>
    <x v="4"/>
    <d v="2015-11-25T12:07:01"/>
    <x v="0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18:15:16"/>
    <x v="10"/>
    <d v="2016-05-06T18:15:16"/>
    <x v="2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1:00:00"/>
    <x v="5"/>
    <d v="2015-05-25T08:10:24"/>
    <x v="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4:59:22"/>
    <x v="6"/>
    <d v="2015-03-26T14:59:22"/>
    <x v="0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3:52:52"/>
    <x v="8"/>
    <d v="2014-10-20T12:52:52"/>
    <x v="3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16:00:00"/>
    <x v="7"/>
    <d v="2015-08-14T00:39:36"/>
    <x v="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2T19:00:00"/>
    <x v="1"/>
    <d v="2014-03-03T16:38:37"/>
    <x v="3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4:32:37"/>
    <x v="5"/>
    <d v="2013-05-15T14:32:37"/>
    <x v="4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4:11:18"/>
    <x v="1"/>
    <d v="2013-02-06T14:11:18"/>
    <x v="4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7T23:59:00"/>
    <x v="4"/>
    <d v="2013-12-04T16:53:33"/>
    <x v="4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7T19:26:21"/>
    <x v="0"/>
    <d v="2013-06-07T19:26:21"/>
    <x v="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59:00"/>
    <x v="3"/>
    <d v="2014-07-15T14:42:34"/>
    <x v="3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15:23:40"/>
    <x v="0"/>
    <d v="2016-06-18T15:23:40"/>
    <x v="2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9:00:04"/>
    <x v="0"/>
    <d v="2012-06-15T09:00:04"/>
    <x v="5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8:39:51"/>
    <x v="2"/>
    <d v="2014-01-24T08:39:51"/>
    <x v="3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1:59:00"/>
    <x v="11"/>
    <d v="2011-08-30T23:30:25"/>
    <x v="6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16:30:45"/>
    <x v="7"/>
    <d v="2011-07-06T16:30:45"/>
    <x v="6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1:30:57"/>
    <x v="10"/>
    <d v="2012-03-29T01:30:57"/>
    <x v="5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4T19:00:00"/>
    <x v="8"/>
    <d v="2012-10-25T19:14:41"/>
    <x v="5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2T22:59:00"/>
    <x v="10"/>
    <d v="2011-02-13T13:09:44"/>
    <x v="6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6:41:35"/>
    <x v="9"/>
    <d v="2015-12-22T06:41:35"/>
    <x v="0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1:12"/>
    <x v="6"/>
    <d v="2013-03-24T00:01:12"/>
    <x v="4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2:35:58"/>
    <x v="4"/>
    <d v="2011-10-28T11:35:58"/>
    <x v="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0T21:59:00"/>
    <x v="10"/>
    <d v="2012-03-28T22:28:37"/>
    <x v="5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2:32:01"/>
    <x v="7"/>
    <d v="2016-08-22T12:32:01"/>
    <x v="2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3:38:13"/>
    <x v="6"/>
    <d v="2014-03-26T13:38:13"/>
    <x v="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09T21:00:56"/>
    <x v="4"/>
    <d v="2013-11-04T21:00:56"/>
    <x v="4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3T22:02:00"/>
    <x v="0"/>
    <d v="2012-07-09T22:48:47"/>
    <x v="5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4:41:01"/>
    <x v="11"/>
    <d v="2011-09-09T14:41:01"/>
    <x v="6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6:30:00"/>
    <x v="2"/>
    <d v="2015-02-07T09:46:29"/>
    <x v="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3:11:26"/>
    <x v="10"/>
    <d v="2011-04-15T13:11:26"/>
    <x v="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2T22:00:37"/>
    <x v="7"/>
    <d v="2011-08-23T22:00:37"/>
    <x v="6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9:20:45"/>
    <x v="4"/>
    <d v="2015-10-14T08:20:45"/>
    <x v="0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2T20:41:00"/>
    <x v="5"/>
    <d v="2010-05-24T07:56:43"/>
    <x v="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0:48:51"/>
    <x v="5"/>
    <d v="2014-05-27T10:48:51"/>
    <x v="3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3:03:12"/>
    <x v="5"/>
    <d v="2013-05-08T13:03:12"/>
    <x v="4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2:08:19"/>
    <x v="0"/>
    <d v="2011-06-12T02:08:19"/>
    <x v="6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4:39:24"/>
    <x v="10"/>
    <d v="2011-03-17T04:39:24"/>
    <x v="6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3:00:00"/>
    <x v="2"/>
    <d v="2016-12-16T23:46:23"/>
    <x v="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16:00:00"/>
    <x v="0"/>
    <d v="2012-06-05T15:35:37"/>
    <x v="5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2:13:42"/>
    <x v="6"/>
    <d v="2014-03-18T12:13:42"/>
    <x v="3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5T19:07:21"/>
    <x v="2"/>
    <d v="2012-01-26T19:07:21"/>
    <x v="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7-31T22:00:00"/>
    <x v="0"/>
    <d v="2010-05-26T10:54:01"/>
    <x v="7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1T22:14:42"/>
    <x v="0"/>
    <d v="2011-06-11T22:14:42"/>
    <x v="6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18:30:00"/>
    <x v="4"/>
    <d v="2012-11-01T14:04:34"/>
    <x v="5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16:39:59"/>
    <x v="9"/>
    <d v="2013-12-23T16:39:59"/>
    <x v="4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4:04:46"/>
    <x v="8"/>
    <d v="2012-10-15T13:04:46"/>
    <x v="5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3:38:30"/>
    <x v="9"/>
    <d v="2012-12-31T13:38:30"/>
    <x v="5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2T22:08:53"/>
    <x v="4"/>
    <d v="2010-11-22T22:08:53"/>
    <x v="7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4:20:30"/>
    <x v="1"/>
    <d v="2014-02-12T14:20:30"/>
    <x v="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2T20:00:00"/>
    <x v="6"/>
    <d v="2011-03-10T11:41:06"/>
    <x v="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3T19:00:00"/>
    <x v="10"/>
    <d v="2016-04-25T12:23:40"/>
    <x v="2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3:38:21"/>
    <x v="6"/>
    <d v="2012-03-19T13:38:21"/>
    <x v="5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18:34:47"/>
    <x v="6"/>
    <d v="2011-04-02T18:34:47"/>
    <x v="6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9:42:50"/>
    <x v="10"/>
    <d v="2013-04-01T09:42:50"/>
    <x v="4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5T19:37:10"/>
    <x v="2"/>
    <d v="2011-01-26T19:37:10"/>
    <x v="6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59:00"/>
    <x v="8"/>
    <d v="2013-10-10T17:47:33"/>
    <x v="4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2:59:47"/>
    <x v="10"/>
    <d v="2015-05-01T02:59:47"/>
    <x v="0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2T21:00:00"/>
    <x v="6"/>
    <d v="2014-03-19T20:01:58"/>
    <x v="3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0:00:00"/>
    <x v="3"/>
    <d v="2011-07-29T13:12:08"/>
    <x v="6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1:34:48"/>
    <x v="9"/>
    <d v="2011-11-14T01:34:48"/>
    <x v="6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2:44:04"/>
    <x v="2"/>
    <d v="2012-01-10T12:44:04"/>
    <x v="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5:55:55"/>
    <x v="6"/>
    <d v="2011-02-21T06:55:55"/>
    <x v="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4:00:00"/>
    <x v="5"/>
    <d v="2010-03-11T15:02:24"/>
    <x v="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8T20:17:16"/>
    <x v="0"/>
    <d v="2011-06-28T20:17:16"/>
    <x v="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18:00:00"/>
    <x v="3"/>
    <d v="2011-07-14T20:39:46"/>
    <x v="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2T20:11:47"/>
    <x v="11"/>
    <d v="2016-09-02T20:11:47"/>
    <x v="2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5:16:00"/>
    <x v="6"/>
    <d v="2015-04-02T11:55:10"/>
    <x v="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5:21:47"/>
    <x v="11"/>
    <d v="2016-08-11T05:21:47"/>
    <x v="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17:00:00"/>
    <x v="11"/>
    <d v="2014-09-22T13:46:04"/>
    <x v="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17:17:22"/>
    <x v="10"/>
    <d v="2015-04-20T17:17:22"/>
    <x v="0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18:51:20"/>
    <x v="2"/>
    <d v="2016-12-05T18:51:20"/>
    <x v="2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0T21:00:00"/>
    <x v="5"/>
    <d v="2015-05-11T09:08:57"/>
    <x v="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8:59:01"/>
    <x v="6"/>
    <d v="2015-03-04T09:59:01"/>
    <x v="0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0:28:13"/>
    <x v="11"/>
    <d v="2016-09-15T00:28:13"/>
    <x v="2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17:29:43"/>
    <x v="11"/>
    <d v="2014-08-31T17:29:43"/>
    <x v="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15:16:00"/>
    <x v="5"/>
    <d v="2014-05-19T16:58:12"/>
    <x v="3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d v="2016-07-05T19:00:00"/>
    <x v="0"/>
    <d v="2016-06-20T15:06:01"/>
    <x v="2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15:30:07"/>
    <x v="8"/>
    <d v="2014-09-23T14:30:07"/>
    <x v="3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2:31:00"/>
    <x v="10"/>
    <d v="2016-05-01T14:23:04"/>
    <x v="2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2:00:00"/>
    <x v="7"/>
    <d v="2015-08-05T16:50:18"/>
    <x v="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4:00:00"/>
    <x v="0"/>
    <d v="2014-05-29T04:09:57"/>
    <x v="3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5:16:00"/>
    <x v="10"/>
    <d v="2015-04-02T04:50:34"/>
    <x v="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8:46:33"/>
    <x v="11"/>
    <d v="2015-08-23T08:46:33"/>
    <x v="0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31T23:59:00"/>
    <x v="0"/>
    <d v="2015-07-01T01:10:41"/>
    <x v="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17:06:12"/>
    <x v="0"/>
    <d v="2015-07-02T17:06:12"/>
    <x v="0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19T22:45:32"/>
    <x v="1"/>
    <d v="2015-02-17T23:45:32"/>
    <x v="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0T22:40:23"/>
    <x v="10"/>
    <d v="2015-04-15T22:40:23"/>
    <x v="0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17:26:18"/>
    <x v="8"/>
    <d v="2014-10-26T16:26:18"/>
    <x v="3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55:00"/>
    <x v="7"/>
    <d v="2016-07-07T20:32:22"/>
    <x v="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2:17:52"/>
    <x v="6"/>
    <d v="2015-02-12T13:17:52"/>
    <x v="0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8:00:52"/>
    <x v="3"/>
    <d v="2015-07-15T08:00:52"/>
    <x v="0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7T19:23:18"/>
    <x v="9"/>
    <d v="2016-11-18T19:23:18"/>
    <x v="2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3:18:00"/>
    <x v="9"/>
    <d v="2014-11-26T13:25:40"/>
    <x v="3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1:45:36"/>
    <x v="2"/>
    <d v="2016-01-28T01:45:36"/>
    <x v="2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3:00:00"/>
    <x v="4"/>
    <d v="2014-11-24T23:07:50"/>
    <x v="3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5T22:53:02"/>
    <x v="10"/>
    <d v="2015-03-26T22:53:02"/>
    <x v="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8:13:11"/>
    <x v="5"/>
    <d v="2015-04-19T08:13:11"/>
    <x v="0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2T20:51:40"/>
    <x v="7"/>
    <d v="2014-08-23T20:51:40"/>
    <x v="3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0:04:04"/>
    <x v="4"/>
    <d v="2014-10-21T09:04:04"/>
    <x v="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8:08:15"/>
    <x v="5"/>
    <d v="2015-04-21T08:08:15"/>
    <x v="0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8:25:35"/>
    <x v="0"/>
    <d v="2015-06-13T08:25:35"/>
    <x v="0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2T21:59:56"/>
    <x v="3"/>
    <d v="2014-06-03T21:59:56"/>
    <x v="3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16:52:52"/>
    <x v="2"/>
    <d v="2016-01-27T16:52:52"/>
    <x v="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1T20:50:28"/>
    <x v="11"/>
    <d v="2014-09-21T20:50:28"/>
    <x v="3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5:25:45"/>
    <x v="0"/>
    <d v="2016-05-24T05:25:45"/>
    <x v="2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16:54:51"/>
    <x v="3"/>
    <d v="2015-06-16T16:54:51"/>
    <x v="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1:29:55"/>
    <x v="0"/>
    <d v="2014-06-02T11:29:55"/>
    <x v="3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18:42:00"/>
    <x v="3"/>
    <d v="2014-07-14T22:02:36"/>
    <x v="3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9-30T19:00:00"/>
    <x v="7"/>
    <d v="2015-08-27T18:04:14"/>
    <x v="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3:18:21"/>
    <x v="7"/>
    <d v="2014-07-21T13:18:21"/>
    <x v="3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0:48:44"/>
    <x v="9"/>
    <d v="2015-12-13T10:48:44"/>
    <x v="0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5T20:49:22"/>
    <x v="9"/>
    <d v="2016-12-16T20:49:22"/>
    <x v="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17:15:35"/>
    <x v="3"/>
    <d v="2015-06-05T17:15:35"/>
    <x v="0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4:02:50"/>
    <x v="1"/>
    <d v="2015-02-17T15:02:50"/>
    <x v="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7:07:39"/>
    <x v="11"/>
    <d v="2014-09-18T07:07:39"/>
    <x v="3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28:00"/>
    <x v="3"/>
    <d v="2015-07-31T18:28:03"/>
    <x v="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1T23:20:14"/>
    <x v="3"/>
    <d v="2016-06-12T23:20:14"/>
    <x v="2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3:28:43"/>
    <x v="1"/>
    <d v="2015-02-12T04:28:43"/>
    <x v="0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8:45:08"/>
    <x v="2"/>
    <d v="2015-01-29T08:45:08"/>
    <x v="0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3:12:56"/>
    <x v="10"/>
    <d v="2015-03-09T13:12:56"/>
    <x v="0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3:40:11"/>
    <x v="3"/>
    <d v="2014-08-04T13:40:11"/>
    <x v="3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4:46:39"/>
    <x v="3"/>
    <d v="2015-07-06T14:46:39"/>
    <x v="0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3T19:08:46"/>
    <x v="1"/>
    <d v="2015-03-06T20:08:46"/>
    <x v="0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18:55:45"/>
    <x v="8"/>
    <d v="2015-10-27T17:55:45"/>
    <x v="0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3T20:55:55"/>
    <x v="1"/>
    <d v="2016-02-02T20:55:55"/>
    <x v="2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4:00:00"/>
    <x v="6"/>
    <d v="2015-03-04T18:47:23"/>
    <x v="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2:48:15"/>
    <x v="5"/>
    <d v="2015-05-23T12:48:15"/>
    <x v="0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6T19:17:12"/>
    <x v="9"/>
    <d v="2016-12-07T19:17:12"/>
    <x v="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d v="2014-11-26T15:26:50"/>
    <x v="8"/>
    <d v="2014-10-27T14:26:50"/>
    <x v="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8-31T22:59:00"/>
    <x v="3"/>
    <d v="2014-07-05T13:59:22"/>
    <x v="3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d v="2016-08-18T16:52:19"/>
    <x v="3"/>
    <d v="2016-07-19T16:52:19"/>
    <x v="2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15:00:00"/>
    <x v="1"/>
    <d v="2017-02-01T14:30:34"/>
    <x v="1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1:59:00"/>
    <x v="0"/>
    <d v="2015-06-27T00:37:37"/>
    <x v="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4T23:23:35"/>
    <x v="7"/>
    <d v="2014-08-05T23:23:35"/>
    <x v="3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1:34:37"/>
    <x v="7"/>
    <d v="2016-07-05T11:34:37"/>
    <x v="2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d v="2016-06-16T10:37:26"/>
    <x v="5"/>
    <d v="2016-06-06T10:37:26"/>
    <x v="2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5:35:38"/>
    <x v="11"/>
    <d v="2015-08-23T05:35:38"/>
    <x v="0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4:00:32"/>
    <x v="11"/>
    <d v="2014-09-17T14:00:32"/>
    <x v="3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18:26:06"/>
    <x v="8"/>
    <d v="2014-09-29T17:26:06"/>
    <x v="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18:55:31"/>
    <x v="1"/>
    <d v="2016-01-06T18:55:31"/>
    <x v="2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1:05:32"/>
    <x v="0"/>
    <d v="2015-05-11T11:05:32"/>
    <x v="0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16:00:00"/>
    <x v="11"/>
    <d v="2015-09-12T08:01:38"/>
    <x v="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16:00:00"/>
    <x v="2"/>
    <d v="2017-01-06T15:21:40"/>
    <x v="1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4:12:02"/>
    <x v="11"/>
    <d v="2014-09-05T04:12:02"/>
    <x v="3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31T21:58:22"/>
    <x v="3"/>
    <d v="2016-08-01T21:58:22"/>
    <x v="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4T21:00:03"/>
    <x v="7"/>
    <d v="2014-08-15T21:00:03"/>
    <x v="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4:38:49"/>
    <x v="2"/>
    <d v="2015-01-19T14:38:49"/>
    <x v="0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d v="2015-10-08T15:59:00"/>
    <x v="11"/>
    <d v="2015-09-08T17:16:04"/>
    <x v="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15:21:04"/>
    <x v="9"/>
    <d v="2014-11-30T15:21:04"/>
    <x v="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9:00:03"/>
    <x v="3"/>
    <d v="2016-07-05T09:00:03"/>
    <x v="2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0:10:22"/>
    <x v="11"/>
    <d v="2015-09-01T10:10:22"/>
    <x v="0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5T19:06:23"/>
    <x v="3"/>
    <d v="2016-07-15T19:06:23"/>
    <x v="2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3T23:43:58"/>
    <x v="9"/>
    <d v="2014-12-04T23:43:58"/>
    <x v="3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3:52:47"/>
    <x v="4"/>
    <d v="2014-11-16T03:52:47"/>
    <x v="3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17:08:55"/>
    <x v="0"/>
    <d v="2015-06-10T17:08:55"/>
    <x v="0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x v="11"/>
    <d v="2015-09-01T20:33:12"/>
    <x v="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8T22:50:17"/>
    <x v="7"/>
    <d v="2015-08-19T22:50:17"/>
    <x v="0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15:08:40"/>
    <x v="6"/>
    <d v="2016-02-16T16:08:40"/>
    <x v="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9:06:41"/>
    <x v="3"/>
    <d v="2015-07-17T09:15:47"/>
    <x v="0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0:22:29"/>
    <x v="1"/>
    <d v="2015-01-05T10:22:29"/>
    <x v="0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18:59:00"/>
    <x v="2"/>
    <d v="2016-01-06T00:31:22"/>
    <x v="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17:00:37"/>
    <x v="6"/>
    <d v="2015-03-03T18:00:37"/>
    <x v="0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d v="2014-12-28T10:22:29"/>
    <x v="4"/>
    <d v="2014-11-27T10:22:29"/>
    <x v="3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0:04:49"/>
    <x v="10"/>
    <d v="2015-03-16T10:04:49"/>
    <x v="0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1:59:00"/>
    <x v="6"/>
    <d v="2016-02-29T02:50:25"/>
    <x v="2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15:06:00"/>
    <x v="3"/>
    <d v="2015-07-10T10:27:10"/>
    <x v="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d v="2015-03-28T14:06:04"/>
    <x v="1"/>
    <d v="2015-01-27T15:06:04"/>
    <x v="0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6T21:39:00"/>
    <x v="1"/>
    <d v="2015-01-27T13:28:38"/>
    <x v="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1T20:05:00"/>
    <x v="10"/>
    <d v="2016-04-21T20:09:10"/>
    <x v="2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38:46"/>
    <x v="0"/>
    <d v="2015-05-11T00:38:46"/>
    <x v="0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17:04:14"/>
    <x v="6"/>
    <d v="2016-03-09T18:04:14"/>
    <x v="2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4:29:00"/>
    <x v="10"/>
    <d v="2015-04-12T10:59:04"/>
    <x v="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16:27:21"/>
    <x v="0"/>
    <d v="2015-06-09T16:27:21"/>
    <x v="0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1:28:25"/>
    <x v="5"/>
    <d v="2015-04-02T11:28:25"/>
    <x v="0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17:24:57"/>
    <x v="2"/>
    <d v="2016-01-14T17:24:57"/>
    <x v="2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3:39:11"/>
    <x v="5"/>
    <d v="2015-05-05T13:39:11"/>
    <x v="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18:00:51"/>
    <x v="9"/>
    <d v="2015-12-03T18:00:51"/>
    <x v="0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4:49:06"/>
    <x v="2"/>
    <d v="2015-01-28T14:49:06"/>
    <x v="0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16:52:52"/>
    <x v="7"/>
    <d v="2016-08-30T16:52:52"/>
    <x v="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0T19:50:59"/>
    <x v="5"/>
    <d v="2015-05-11T19:50:59"/>
    <x v="0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16:48:17"/>
    <x v="0"/>
    <d v="2015-06-09T16:48:17"/>
    <x v="0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4T19:00:00"/>
    <x v="9"/>
    <d v="2015-11-12T21:01:39"/>
    <x v="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d v="2016-03-08T08:51:09"/>
    <x v="1"/>
    <d v="2016-01-08T08:51:09"/>
    <x v="2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4:00:00"/>
    <x v="4"/>
    <d v="2016-12-09T18:06:00"/>
    <x v="2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7:00:00"/>
    <x v="8"/>
    <d v="2015-10-19T21:38:50"/>
    <x v="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2:00:11"/>
    <x v="10"/>
    <d v="2013-03-21T12:00:11"/>
    <x v="4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1:45:04"/>
    <x v="4"/>
    <d v="2014-11-06T11:45:04"/>
    <x v="3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6:49:50"/>
    <x v="4"/>
    <d v="2011-11-15T06:49:50"/>
    <x v="6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1T20:08:24"/>
    <x v="2"/>
    <d v="2014-01-22T20:08:24"/>
    <x v="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2:06:00"/>
    <x v="1"/>
    <d v="2010-02-04T02:45:59"/>
    <x v="7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5T20:16:25"/>
    <x v="3"/>
    <d v="2012-07-16T20:16:25"/>
    <x v="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4:43:25"/>
    <x v="4"/>
    <d v="2010-10-29T03:43:25"/>
    <x v="7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5T22:39:00"/>
    <x v="11"/>
    <d v="2010-09-09T09:30:14"/>
    <x v="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3:35:09"/>
    <x v="9"/>
    <d v="2011-11-23T13:35:09"/>
    <x v="6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2:40:00"/>
    <x v="3"/>
    <d v="2010-06-03T17:10:20"/>
    <x v="7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8:34:51"/>
    <x v="5"/>
    <d v="2013-05-07T08:34:51"/>
    <x v="4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4:00:00"/>
    <x v="10"/>
    <d v="2012-04-14T13:54:06"/>
    <x v="5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5-31T22:59:00"/>
    <x v="10"/>
    <d v="2010-03-29T10:54:18"/>
    <x v="7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0:37:15"/>
    <x v="2"/>
    <d v="2012-01-16T10:37:15"/>
    <x v="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6T21:00:00"/>
    <x v="11"/>
    <d v="2015-09-16T17:51:50"/>
    <x v="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6:38:02"/>
    <x v="1"/>
    <d v="2011-02-14T07:38:02"/>
    <x v="6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3:27:47"/>
    <x v="1"/>
    <d v="2013-02-14T13:27:47"/>
    <x v="4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0:02:42"/>
    <x v="10"/>
    <d v="2016-04-19T10:02:42"/>
    <x v="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7T20:14:26"/>
    <x v="5"/>
    <d v="2011-05-18T20:14:26"/>
    <x v="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2:42:49"/>
    <x v="6"/>
    <d v="2015-03-09T12:42:49"/>
    <x v="0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4:59:00"/>
    <x v="0"/>
    <d v="2010-06-01T13:07:59"/>
    <x v="7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09:55:00"/>
    <x v="5"/>
    <d v="2012-04-18T16:15:04"/>
    <x v="5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0:57:08"/>
    <x v="2"/>
    <d v="2011-01-12T00:57:08"/>
    <x v="6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17:54:54"/>
    <x v="7"/>
    <d v="2012-08-28T17:54:54"/>
    <x v="5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9:53:15"/>
    <x v="10"/>
    <d v="2012-04-11T09:53:15"/>
    <x v="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15:16:00"/>
    <x v="10"/>
    <d v="2010-03-30T00:53:50"/>
    <x v="7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2T22:51:00"/>
    <x v="6"/>
    <d v="2010-01-26T23:11:47"/>
    <x v="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5:51:39"/>
    <x v="5"/>
    <d v="2014-05-26T05:51:39"/>
    <x v="3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6T23:39:38"/>
    <x v="8"/>
    <d v="2011-09-22T22:39:38"/>
    <x v="6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1T23:43:42"/>
    <x v="2"/>
    <d v="2017-01-22T23:43:42"/>
    <x v="1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4T23:00:00"/>
    <x v="10"/>
    <d v="2011-04-04T15:47:50"/>
    <x v="6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3:00:00"/>
    <x v="9"/>
    <d v="2013-12-03T21:24:21"/>
    <x v="4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3:49:00"/>
    <x v="6"/>
    <d v="2010-02-26T16:36:31"/>
    <x v="7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6:57:46"/>
    <x v="0"/>
    <d v="2011-06-03T06:57:46"/>
    <x v="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1:59:00"/>
    <x v="6"/>
    <d v="2012-03-01T16:53:49"/>
    <x v="5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09T20:46:06"/>
    <x v="8"/>
    <d v="2012-10-10T19:46:06"/>
    <x v="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7T19:57:54"/>
    <x v="6"/>
    <d v="2012-02-27T20:57:54"/>
    <x v="5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16:23:39"/>
    <x v="10"/>
    <d v="2015-04-23T16:23:39"/>
    <x v="0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1T19:58:59"/>
    <x v="11"/>
    <d v="2012-09-11T19:58:59"/>
    <x v="5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6T21:01:00"/>
    <x v="2"/>
    <d v="2017-01-24T00:51:36"/>
    <x v="1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9:10:35"/>
    <x v="10"/>
    <d v="2014-04-15T09:10:35"/>
    <x v="3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4:26:00"/>
    <x v="3"/>
    <d v="2009-05-16T22:55:13"/>
    <x v="8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17:00:00"/>
    <x v="2"/>
    <d v="2010-01-16T17:04:52"/>
    <x v="7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5-31T23:59:00"/>
    <x v="10"/>
    <d v="2011-05-12T12:02:24"/>
    <x v="6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2:43:00"/>
    <x v="9"/>
    <d v="2011-12-27T12:43:00"/>
    <x v="6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3:08:48"/>
    <x v="7"/>
    <d v="2013-08-20T13:08:48"/>
    <x v="4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3:35:24"/>
    <x v="1"/>
    <d v="2013-02-08T14:35:24"/>
    <x v="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1T23:00:00"/>
    <x v="8"/>
    <d v="2012-10-02T01:40:18"/>
    <x v="5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5T23:03:13"/>
    <x v="5"/>
    <d v="2012-05-21T23:03:13"/>
    <x v="5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5:57:14"/>
    <x v="8"/>
    <d v="2013-10-03T05:57:14"/>
    <x v="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2:59:00"/>
    <x v="2"/>
    <d v="2010-12-14T03:51:37"/>
    <x v="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30T19:01:00"/>
    <x v="6"/>
    <d v="2013-04-12T13:27:26"/>
    <x v="4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8T22:59:00"/>
    <x v="11"/>
    <d v="2011-09-26T14:16:39"/>
    <x v="6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1:01:54"/>
    <x v="6"/>
    <d v="2014-03-21T11:01:54"/>
    <x v="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1:00:00"/>
    <x v="0"/>
    <d v="2010-06-13T21:01:34"/>
    <x v="7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0-31T19:00:00"/>
    <x v="11"/>
    <d v="2013-09-01T19:06:49"/>
    <x v="4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6:24:43"/>
    <x v="7"/>
    <d v="2012-08-13T06:24:43"/>
    <x v="5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4-30T22:59:00"/>
    <x v="6"/>
    <d v="2015-03-26T12:28:21"/>
    <x v="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16:00:00"/>
    <x v="10"/>
    <d v="2014-03-11T06:07:28"/>
    <x v="3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1:24:20"/>
    <x v="8"/>
    <d v="2010-10-18T00:24:20"/>
    <x v="7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18:02:18"/>
    <x v="6"/>
    <d v="2011-03-24T18:02:18"/>
    <x v="6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1:42:15"/>
    <x v="1"/>
    <d v="2013-02-07T12:42:15"/>
    <x v="4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15:33:58"/>
    <x v="2"/>
    <d v="2012-01-25T15:33:58"/>
    <x v="5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1T20:42:26"/>
    <x v="5"/>
    <d v="2012-05-02T20:42:26"/>
    <x v="5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8-31T21:00:00"/>
    <x v="3"/>
    <d v="2012-07-23T21:16:37"/>
    <x v="5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0:07:29"/>
    <x v="1"/>
    <d v="2012-02-09T10:07:29"/>
    <x v="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4:05:33"/>
    <x v="1"/>
    <d v="2013-02-28T15:05:33"/>
    <x v="4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17:40:01"/>
    <x v="2"/>
    <d v="2013-01-08T17:40:01"/>
    <x v="4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1:40:10"/>
    <x v="1"/>
    <d v="2011-01-24T11:40:10"/>
    <x v="6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3:02:14"/>
    <x v="7"/>
    <d v="2012-08-13T13:02:14"/>
    <x v="5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19T21:00:00"/>
    <x v="11"/>
    <d v="2011-10-04T23:23:43"/>
    <x v="6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2:59:00"/>
    <x v="9"/>
    <d v="2011-11-21T00:16:32"/>
    <x v="6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16:03:52"/>
    <x v="6"/>
    <d v="2013-03-15T16:03:52"/>
    <x v="4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0:59:00"/>
    <x v="3"/>
    <d v="2010-06-28T00:28:14"/>
    <x v="7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4:59:48"/>
    <x v="1"/>
    <d v="2013-01-30T14:59:48"/>
    <x v="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3:32:14"/>
    <x v="3"/>
    <d v="2012-07-23T13:32:14"/>
    <x v="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0T23:59:00"/>
    <x v="4"/>
    <d v="2014-11-07T17:09:57"/>
    <x v="3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1:14:43"/>
    <x v="4"/>
    <d v="2013-11-11T11:14:43"/>
    <x v="4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18:55:51"/>
    <x v="1"/>
    <d v="2013-02-24T19:55:51"/>
    <x v="4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2:59:00"/>
    <x v="2"/>
    <d v="2009-11-06T15:07:09"/>
    <x v="8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18:00:00"/>
    <x v="4"/>
    <d v="2015-11-23T08:13:53"/>
    <x v="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6:43:06"/>
    <x v="8"/>
    <d v="2016-10-04T05:43:06"/>
    <x v="2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8:40:48"/>
    <x v="10"/>
    <d v="2016-04-13T08:40:48"/>
    <x v="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2:59:00"/>
    <x v="4"/>
    <d v="2016-11-23T02:42:46"/>
    <x v="2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0:01:48"/>
    <x v="3"/>
    <d v="2015-06-29T10:01:48"/>
    <x v="0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19T23:30:33"/>
    <x v="4"/>
    <d v="2016-11-14T23:30:33"/>
    <x v="2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17:57:00"/>
    <x v="1"/>
    <d v="2017-02-09T02:33:26"/>
    <x v="1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3:00:00"/>
    <x v="1"/>
    <d v="2015-02-23T00:38:49"/>
    <x v="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31T23:00:00"/>
    <x v="11"/>
    <d v="2015-10-01T17:43:08"/>
    <x v="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6T23:00:00"/>
    <x v="8"/>
    <d v="2015-10-14T06:12:07"/>
    <x v="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6T22:59:00"/>
    <x v="10"/>
    <d v="2013-04-15T07:22:43"/>
    <x v="4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8:57:14"/>
    <x v="5"/>
    <d v="2016-05-17T08:57:14"/>
    <x v="2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3:00:00"/>
    <x v="11"/>
    <d v="2015-09-16T11:19:37"/>
    <x v="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9:16:31"/>
    <x v="6"/>
    <d v="2016-03-08T10:16:31"/>
    <x v="2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4:00:00"/>
    <x v="10"/>
    <d v="2015-04-07T11:22:37"/>
    <x v="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17:00:00"/>
    <x v="10"/>
    <d v="2015-04-07T12:41:55"/>
    <x v="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0:18:38"/>
    <x v="8"/>
    <d v="2015-10-14T09:18:38"/>
    <x v="0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3T21:05:08"/>
    <x v="1"/>
    <d v="2015-02-11T22:05:08"/>
    <x v="0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2T20:00:00"/>
    <x v="7"/>
    <d v="2016-07-08T13:08:10"/>
    <x v="2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3:14:28"/>
    <x v="6"/>
    <d v="2015-03-30T13:14:28"/>
    <x v="0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16:00:00"/>
    <x v="1"/>
    <d v="2017-02-06T11:03:27"/>
    <x v="1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30T22:59:00"/>
    <x v="7"/>
    <d v="2014-09-12T16:06:38"/>
    <x v="3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3:44:25"/>
    <x v="6"/>
    <d v="2016-03-30T13:44:25"/>
    <x v="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3T22:00:00"/>
    <x v="8"/>
    <d v="2014-10-14T12:42:25"/>
    <x v="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5-31T21:20:00"/>
    <x v="10"/>
    <d v="2015-04-17T18:18:14"/>
    <x v="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17:39:50"/>
    <x v="10"/>
    <d v="2015-04-20T17:39:50"/>
    <x v="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7:00:21"/>
    <x v="11"/>
    <d v="2015-09-14T07:00:21"/>
    <x v="0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7:53:29"/>
    <x v="8"/>
    <d v="2015-10-15T06:53:29"/>
    <x v="0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9:05:16"/>
    <x v="3"/>
    <d v="2015-07-22T09:05:16"/>
    <x v="0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6:58:28"/>
    <x v="2"/>
    <d v="2017-01-25T06:58:28"/>
    <x v="1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0T22:59:00"/>
    <x v="7"/>
    <d v="2016-08-03T20:35:09"/>
    <x v="2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17:09:14"/>
    <x v="6"/>
    <d v="2016-02-27T18:09:14"/>
    <x v="2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7T23:01:08"/>
    <x v="11"/>
    <d v="2014-09-07T23:01:08"/>
    <x v="3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15:00:19"/>
    <x v="8"/>
    <d v="2015-10-20T14:00:19"/>
    <x v="0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3:52:01"/>
    <x v="6"/>
    <d v="2016-03-09T14:52:01"/>
    <x v="2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3:03:14"/>
    <x v="4"/>
    <d v="2014-10-31T02:03:14"/>
    <x v="3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3:16:33"/>
    <x v="1"/>
    <d v="2016-02-15T14:16:33"/>
    <x v="2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19:57"/>
    <x v="6"/>
    <d v="2015-03-15T00:19:57"/>
    <x v="0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0:00:00"/>
    <x v="5"/>
    <d v="2016-05-17T15:38:41"/>
    <x v="2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12:00"/>
    <x v="8"/>
    <d v="2014-10-22T20:41:30"/>
    <x v="3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2T22:11:00"/>
    <x v="0"/>
    <d v="2015-06-08T16:33:00"/>
    <x v="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2T20:01:46"/>
    <x v="8"/>
    <d v="2014-10-23T19:01:46"/>
    <x v="3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7T19:00:00"/>
    <x v="3"/>
    <d v="2014-07-17T00:03:11"/>
    <x v="3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4:22:00"/>
    <x v="10"/>
    <d v="2010-03-18T12:52:16"/>
    <x v="7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0T22:59:00"/>
    <x v="5"/>
    <d v="2014-05-21T15:37:52"/>
    <x v="3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9:33:19"/>
    <x v="2"/>
    <d v="2014-01-29T09:33:19"/>
    <x v="3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4:01:58"/>
    <x v="10"/>
    <d v="2012-04-20T14:01:58"/>
    <x v="5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4-30T23:59:00"/>
    <x v="6"/>
    <d v="2013-03-22T08:51:18"/>
    <x v="4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8:32:02"/>
    <x v="1"/>
    <d v="2015-02-08T09:32:02"/>
    <x v="0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8:14:29"/>
    <x v="9"/>
    <d v="2011-12-16T08:14:29"/>
    <x v="6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4:05:00"/>
    <x v="9"/>
    <d v="2016-12-07T14:05:00"/>
    <x v="2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3:25:39"/>
    <x v="2"/>
    <d v="2012-12-18T13:25:39"/>
    <x v="5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1:00:00"/>
    <x v="6"/>
    <d v="2016-02-25T08:50:44"/>
    <x v="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16:53:18"/>
    <x v="0"/>
    <d v="2012-06-18T16:53:18"/>
    <x v="5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16:20:31"/>
    <x v="7"/>
    <d v="2011-08-02T16:20:31"/>
    <x v="6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2:18:00"/>
    <x v="1"/>
    <d v="2014-01-18T18:38:31"/>
    <x v="3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5:51:56"/>
    <x v="3"/>
    <d v="2016-07-25T05:51:56"/>
    <x v="2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2:01:00"/>
    <x v="8"/>
    <d v="2015-10-15T01:01:08"/>
    <x v="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18:52:00"/>
    <x v="9"/>
    <d v="2016-01-01T08:43:28"/>
    <x v="2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1:31:12"/>
    <x v="10"/>
    <d v="2012-03-19T11:31:12"/>
    <x v="5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2:16:32"/>
    <x v="9"/>
    <d v="2015-12-29T12:16:32"/>
    <x v="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x v="0"/>
    <d v="2012-06-25T11:45:17"/>
    <x v="5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2:01:40"/>
    <x v="7"/>
    <d v="2012-08-23T12:01:40"/>
    <x v="5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8T21:49:19"/>
    <x v="10"/>
    <d v="2014-04-25T21:49:19"/>
    <x v="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3:45:47"/>
    <x v="9"/>
    <d v="2014-12-07T13:45:47"/>
    <x v="3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0:01:41"/>
    <x v="8"/>
    <d v="2014-10-22T09:01:41"/>
    <x v="3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17:49:51"/>
    <x v="3"/>
    <d v="2015-07-26T17:49:51"/>
    <x v="0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1:00:00"/>
    <x v="3"/>
    <d v="2015-07-15T11:14:18"/>
    <x v="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7T20:49:40"/>
    <x v="0"/>
    <d v="2016-06-27T20:49:40"/>
    <x v="2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17:59:00"/>
    <x v="1"/>
    <d v="2014-02-03T20:30:50"/>
    <x v="3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7T19:52:52"/>
    <x v="10"/>
    <d v="2015-04-17T19:52:52"/>
    <x v="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7T19:59:00"/>
    <x v="4"/>
    <d v="2011-11-17T20:00:51"/>
    <x v="6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7T22:00:00"/>
    <x v="7"/>
    <d v="2011-08-08T12:12:51"/>
    <x v="6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2:00:52"/>
    <x v="11"/>
    <d v="2013-09-09T12:00:52"/>
    <x v="4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3:38:02"/>
    <x v="6"/>
    <d v="2016-02-17T14:38:02"/>
    <x v="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16:32:00"/>
    <x v="6"/>
    <d v="2012-03-22T16:49:20"/>
    <x v="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8:33:26"/>
    <x v="0"/>
    <d v="2012-06-22T08:33:26"/>
    <x v="5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8-31T22:44:00"/>
    <x v="3"/>
    <d v="2010-07-20T13:38:04"/>
    <x v="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4:02:06"/>
    <x v="6"/>
    <d v="2015-03-15T14:02:06"/>
    <x v="0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7:00:00"/>
    <x v="4"/>
    <d v="2016-11-13T16:01:07"/>
    <x v="2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6T22:30:00"/>
    <x v="10"/>
    <d v="2014-04-16T10:15:47"/>
    <x v="3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15:12:50"/>
    <x v="3"/>
    <d v="2011-07-08T15:12:50"/>
    <x v="6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8:56:57"/>
    <x v="8"/>
    <d v="2015-10-15T07:56:57"/>
    <x v="0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2:08:00"/>
    <x v="3"/>
    <d v="2011-06-24T02:27:21"/>
    <x v="6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18:04:00"/>
    <x v="2"/>
    <d v="2014-01-07T10:04:22"/>
    <x v="3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5T21:02:19"/>
    <x v="1"/>
    <d v="2014-02-03T21:02:19"/>
    <x v="3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59:00"/>
    <x v="10"/>
    <d v="2011-04-04T22:53:57"/>
    <x v="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16:54:10"/>
    <x v="8"/>
    <d v="2011-09-20T15:54:10"/>
    <x v="6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3:39:50"/>
    <x v="8"/>
    <d v="2013-09-26T12:39:50"/>
    <x v="4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15:42:24"/>
    <x v="0"/>
    <d v="2016-06-22T15:42:24"/>
    <x v="2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18:33:17"/>
    <x v="5"/>
    <d v="2015-04-19T18:33:17"/>
    <x v="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x v="4"/>
    <d v="2013-11-19T23:13:24"/>
    <x v="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2:49:38"/>
    <x v="0"/>
    <d v="2012-07-09T12:49:38"/>
    <x v="5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16:03:31"/>
    <x v="0"/>
    <d v="2012-06-19T16:03:31"/>
    <x v="5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1T20:31:05"/>
    <x v="11"/>
    <d v="2013-09-11T20:31:05"/>
    <x v="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7:00:00"/>
    <x v="11"/>
    <d v="2014-09-22T15:26:42"/>
    <x v="3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4:30:31"/>
    <x v="2"/>
    <d v="2014-01-09T04:30:31"/>
    <x v="3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7T23:33:00"/>
    <x v="6"/>
    <d v="2013-03-27T18:17:40"/>
    <x v="4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1:46:37"/>
    <x v="0"/>
    <d v="2015-06-23T01:46:37"/>
    <x v="0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15:13:07"/>
    <x v="5"/>
    <d v="2013-04-30T15:13:07"/>
    <x v="4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3T23:40:31"/>
    <x v="1"/>
    <d v="2014-02-12T00:40:31"/>
    <x v="3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6:47:36"/>
    <x v="3"/>
    <d v="2015-06-22T06:47:36"/>
    <x v="0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1:14:57"/>
    <x v="7"/>
    <d v="2014-08-12T01:14:57"/>
    <x v="3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17:13:50"/>
    <x v="5"/>
    <d v="2013-05-06T17:13:50"/>
    <x v="4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3:01:39"/>
    <x v="1"/>
    <d v="2012-01-26T04:01:39"/>
    <x v="5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16:40:04"/>
    <x v="8"/>
    <d v="2015-09-28T15:40:04"/>
    <x v="0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2:05:14"/>
    <x v="1"/>
    <d v="2016-01-31T12:05:14"/>
    <x v="2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3:59:00"/>
    <x v="11"/>
    <d v="2015-10-08T16:49:00"/>
    <x v="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17:00:00"/>
    <x v="5"/>
    <d v="2014-05-19T13:24:05"/>
    <x v="3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6T23:59:00"/>
    <x v="8"/>
    <d v="2009-09-14T16:38:02"/>
    <x v="8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0T21:34:27"/>
    <x v="7"/>
    <d v="2013-08-26T21:34:27"/>
    <x v="4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15:54:43"/>
    <x v="0"/>
    <d v="2016-06-05T15:54:43"/>
    <x v="2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2:26:21"/>
    <x v="11"/>
    <d v="2015-08-22T12:26:21"/>
    <x v="0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0:07:02"/>
    <x v="11"/>
    <d v="2015-08-12T10:07:02"/>
    <x v="0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16:01:42"/>
    <x v="4"/>
    <d v="2013-10-29T15:01:42"/>
    <x v="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2:56:20"/>
    <x v="7"/>
    <d v="2013-08-14T12:56:20"/>
    <x v="4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3:41:53"/>
    <x v="0"/>
    <d v="2013-07-01T03:41:53"/>
    <x v="4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2:38:46"/>
    <x v="11"/>
    <d v="2016-08-09T02:38:46"/>
    <x v="2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2:15:58"/>
    <x v="8"/>
    <d v="2015-10-19T01:15:58"/>
    <x v="0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3:16:58"/>
    <x v="11"/>
    <d v="2014-10-07T13:16:58"/>
    <x v="3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17:39:13"/>
    <x v="1"/>
    <d v="2016-02-23T18:39:13"/>
    <x v="2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4:03:16"/>
    <x v="8"/>
    <d v="2013-10-03T14:03:16"/>
    <x v="4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d v="2015-02-19T16:19:43"/>
    <x v="2"/>
    <d v="2015-01-20T16:19:43"/>
    <x v="0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09T19:21:41"/>
    <x v="2"/>
    <d v="2014-01-10T19:21:41"/>
    <x v="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16:46:01"/>
    <x v="2"/>
    <d v="2011-12-17T16:46:01"/>
    <x v="6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3:02:55"/>
    <x v="10"/>
    <d v="2015-05-06T03:02:55"/>
    <x v="0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3T21:00:20"/>
    <x v="1"/>
    <d v="2015-02-01T21:00:20"/>
    <x v="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7:19:23"/>
    <x v="1"/>
    <d v="2013-02-26T08:19:23"/>
    <x v="4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3:11:35"/>
    <x v="10"/>
    <d v="2014-04-24T13:11:35"/>
    <x v="3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8:38:05"/>
    <x v="11"/>
    <d v="2013-09-17T08:38:05"/>
    <x v="4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17:43:20"/>
    <x v="2"/>
    <d v="2014-01-15T17:43:20"/>
    <x v="3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2:09:51"/>
    <x v="9"/>
    <d v="2013-12-26T12:09:51"/>
    <x v="4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1:53:35"/>
    <x v="10"/>
    <d v="2015-04-13T11:53:35"/>
    <x v="0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4:47:59"/>
    <x v="2"/>
    <d v="2015-02-03T14:47:59"/>
    <x v="0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8:14:00"/>
    <x v="8"/>
    <d v="2014-10-26T12:12:51"/>
    <x v="3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6T19:31:00"/>
    <x v="6"/>
    <d v="2012-03-02T19:03:42"/>
    <x v="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1T22:59:00"/>
    <x v="11"/>
    <d v="2013-09-30T11:40:01"/>
    <x v="4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3:25:12"/>
    <x v="3"/>
    <d v="2014-07-17T13:25:12"/>
    <x v="3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1:47:40"/>
    <x v="10"/>
    <d v="2013-04-14T11:47:40"/>
    <x v="4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1:22:07"/>
    <x v="8"/>
    <d v="2011-09-14T10:22:07"/>
    <x v="6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5-31T23:00:00"/>
    <x v="10"/>
    <d v="2014-04-30T08:01:15"/>
    <x v="3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15:19:27"/>
    <x v="5"/>
    <d v="2013-05-13T15:19:27"/>
    <x v="4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09T22:02:21"/>
    <x v="3"/>
    <d v="2011-06-10T22:02:21"/>
    <x v="6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2:02:33"/>
    <x v="7"/>
    <d v="2011-07-26T12:02:33"/>
    <x v="6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15:22:15"/>
    <x v="10"/>
    <d v="2016-04-28T15:22:15"/>
    <x v="2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6T21:52:54"/>
    <x v="5"/>
    <d v="2014-06-10T21:52:54"/>
    <x v="3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17:37:44"/>
    <x v="7"/>
    <d v="2012-08-08T17:37:44"/>
    <x v="5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1:18:54"/>
    <x v="7"/>
    <d v="2012-08-14T11:18:54"/>
    <x v="5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0T22:51:05"/>
    <x v="0"/>
    <d v="2012-05-11T23:01:23"/>
    <x v="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18:45:24"/>
    <x v="7"/>
    <d v="2014-07-07T18:45:24"/>
    <x v="3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5T23:00:00"/>
    <x v="9"/>
    <d v="2013-11-26T23:01:29"/>
    <x v="4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1:19:39"/>
    <x v="6"/>
    <d v="2014-03-05T12:19:39"/>
    <x v="3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17:08:38"/>
    <x v="3"/>
    <d v="2014-07-24T17:08:38"/>
    <x v="3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1:45:19"/>
    <x v="7"/>
    <d v="2014-08-18T11:45:19"/>
    <x v="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2:53:49"/>
    <x v="2"/>
    <d v="2017-01-18T02:53:49"/>
    <x v="1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5T21:04:03"/>
    <x v="10"/>
    <d v="2015-04-05T21:04:03"/>
    <x v="0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d v="2014-06-02T22:59:00"/>
    <x v="5"/>
    <d v="2014-04-28T18:24:01"/>
    <x v="3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15:02:14"/>
    <x v="10"/>
    <d v="2012-03-19T15:02:14"/>
    <x v="5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15:51:49"/>
    <x v="6"/>
    <d v="2015-03-02T16:51:49"/>
    <x v="0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5:47:15"/>
    <x v="8"/>
    <d v="2014-09-22T04:47:15"/>
    <x v="3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7:00:15"/>
    <x v="3"/>
    <d v="2013-07-10T07:00:15"/>
    <x v="4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1:08:09"/>
    <x v="11"/>
    <d v="2012-09-10T11:08:09"/>
    <x v="5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9:34:00"/>
    <x v="6"/>
    <d v="2016-03-18T16:31:30"/>
    <x v="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8T23:44:32"/>
    <x v="9"/>
    <d v="2012-11-29T23:44:32"/>
    <x v="5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18:32:52"/>
    <x v="8"/>
    <d v="2015-09-25T17:32:52"/>
    <x v="0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7:08:19"/>
    <x v="10"/>
    <d v="2013-04-17T07:08:19"/>
    <x v="4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17:37:19"/>
    <x v="5"/>
    <d v="2014-05-02T17:37:19"/>
    <x v="3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0:16:34"/>
    <x v="4"/>
    <d v="2016-10-26T09:16:34"/>
    <x v="2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8T20:18:20"/>
    <x v="9"/>
    <d v="2016-12-09T20:18:20"/>
    <x v="2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6:33:00"/>
    <x v="9"/>
    <d v="2011-12-05T06:33:36"/>
    <x v="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d v="2012-08-22T18:14:45"/>
    <x v="3"/>
    <d v="2012-07-23T18:14:45"/>
    <x v="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18:34:59"/>
    <x v="9"/>
    <d v="2015-12-28T18:34:59"/>
    <x v="0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2T19:50:30"/>
    <x v="11"/>
    <d v="2016-08-13T19:50:30"/>
    <x v="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2:25:38"/>
    <x v="10"/>
    <d v="2015-04-20T12:25:38"/>
    <x v="0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2T22:00:00"/>
    <x v="0"/>
    <d v="2014-06-09T14:56:05"/>
    <x v="3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4:51:45"/>
    <x v="0"/>
    <d v="2015-06-16T14:51:45"/>
    <x v="0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17:21:14"/>
    <x v="2"/>
    <d v="2013-12-12T17:21:14"/>
    <x v="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d v="2014-12-25T00:00:00"/>
    <x v="4"/>
    <d v="2014-11-01T19:54:25"/>
    <x v="3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3:17:29"/>
    <x v="4"/>
    <d v="2011-11-11T13:17:29"/>
    <x v="6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15:59:00"/>
    <x v="11"/>
    <d v="2009-08-18T16:29:28"/>
    <x v="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17:16:00"/>
    <x v="10"/>
    <d v="2010-03-10T16:15:51"/>
    <x v="7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37:31"/>
    <x v="0"/>
    <d v="2011-06-09T00:37:31"/>
    <x v="6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7:17:05"/>
    <x v="1"/>
    <d v="2012-02-17T08:17:05"/>
    <x v="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7:38:23"/>
    <x v="9"/>
    <d v="2014-12-18T07:38:23"/>
    <x v="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17:36:27"/>
    <x v="6"/>
    <d v="2012-02-10T18:36:27"/>
    <x v="5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4T21:21:26"/>
    <x v="4"/>
    <d v="2015-11-09T21:21:26"/>
    <x v="0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8:15:20"/>
    <x v="3"/>
    <d v="2013-07-11T08:15:20"/>
    <x v="4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18:00:57"/>
    <x v="11"/>
    <d v="2012-09-04T18:00:57"/>
    <x v="5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9:14:00"/>
    <x v="10"/>
    <d v="2012-03-26T19:35:01"/>
    <x v="5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0:09:30"/>
    <x v="5"/>
    <d v="2015-05-29T10:09:30"/>
    <x v="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2-29T23:13:59"/>
    <x v="2"/>
    <d v="2016-01-30T23:13:59"/>
    <x v="2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1:16:22"/>
    <x v="6"/>
    <d v="2013-03-07T02:16:22"/>
    <x v="4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3:48:47"/>
    <x v="8"/>
    <d v="2016-10-06T12:48:47"/>
    <x v="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2:00:00"/>
    <x v="3"/>
    <d v="2016-07-01T10:41:45"/>
    <x v="2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9:44:07"/>
    <x v="3"/>
    <d v="2014-07-10T09:44:07"/>
    <x v="3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6:46:41"/>
    <x v="4"/>
    <d v="2015-11-19T06:46:41"/>
    <x v="0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3:41:20"/>
    <x v="10"/>
    <d v="2015-03-28T13:41:20"/>
    <x v="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9:46:01"/>
    <x v="2"/>
    <d v="2017-01-03T09:46:01"/>
    <x v="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9:46:00"/>
    <x v="7"/>
    <d v="2015-08-07T09:47:04"/>
    <x v="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4:23:41"/>
    <x v="4"/>
    <d v="2012-11-05T04:23:41"/>
    <x v="5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1:51:01"/>
    <x v="4"/>
    <d v="2015-11-10T11:51:01"/>
    <x v="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31T23:59:00"/>
    <x v="11"/>
    <d v="2016-10-02T21:13:39"/>
    <x v="2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18:58:45"/>
    <x v="1"/>
    <d v="2016-02-29T19:58:45"/>
    <x v="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0T22:11:16"/>
    <x v="7"/>
    <d v="2015-08-21T22:11:16"/>
    <x v="0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2:12:49"/>
    <x v="5"/>
    <d v="2016-05-02T12:12:49"/>
    <x v="2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4:37:21"/>
    <x v="7"/>
    <d v="2014-07-30T04:37:21"/>
    <x v="3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2:00:00"/>
    <x v="3"/>
    <d v="2015-07-07T09:12:24"/>
    <x v="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1:05:00"/>
    <x v="2"/>
    <d v="2017-01-17T23:56:06"/>
    <x v="1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16:20:00"/>
    <x v="5"/>
    <d v="2015-05-31T17:05:07"/>
    <x v="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x v="9"/>
    <d v="2016-12-20T19:44:54"/>
    <x v="2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3T21:00:00"/>
    <x v="5"/>
    <d v="2015-06-02T09:11:08"/>
    <x v="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1:59:00"/>
    <x v="4"/>
    <d v="2016-11-01T20:33:49"/>
    <x v="2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2T19:10:08"/>
    <x v="10"/>
    <d v="2016-04-12T19:10:08"/>
    <x v="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5:26:05"/>
    <x v="10"/>
    <d v="2016-04-22T05:26:05"/>
    <x v="2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18:00:00"/>
    <x v="8"/>
    <d v="2015-09-23T14:27:50"/>
    <x v="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8:05:05"/>
    <x v="9"/>
    <d v="2016-12-07T08:05:05"/>
    <x v="2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3:00:00"/>
    <x v="3"/>
    <d v="2015-06-24T03:16:47"/>
    <x v="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4:26:31"/>
    <x v="8"/>
    <d v="2015-10-05T13:26:31"/>
    <x v="0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4:04:23"/>
    <x v="10"/>
    <d v="2016-04-13T14:04:23"/>
    <x v="2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4T20:11:47"/>
    <x v="0"/>
    <d v="2016-06-13T20:11:47"/>
    <x v="2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4:36:46"/>
    <x v="2"/>
    <d v="2015-01-05T14:36:46"/>
    <x v="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8T20:07:14"/>
    <x v="11"/>
    <d v="2015-09-28T20:07:14"/>
    <x v="0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1:41:56"/>
    <x v="10"/>
    <d v="2016-03-04T12:41:56"/>
    <x v="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31T21:12:42"/>
    <x v="11"/>
    <d v="2014-10-01T21:12:42"/>
    <x v="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0:46:00"/>
    <x v="0"/>
    <d v="2016-06-04T10:46:00"/>
    <x v="2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0:13:09"/>
    <x v="8"/>
    <d v="2015-10-06T09:13:09"/>
    <x v="0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1:01:55"/>
    <x v="11"/>
    <d v="2015-09-02T11:01:55"/>
    <x v="0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1:42:44"/>
    <x v="2"/>
    <d v="2016-01-11T11:42:44"/>
    <x v="2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16:40:48"/>
    <x v="11"/>
    <d v="2015-09-29T16:40:48"/>
    <x v="0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0:17:02"/>
    <x v="0"/>
    <d v="2015-06-08T10:17:02"/>
    <x v="0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x v="9"/>
    <d v="2017-01-18T11:17:25"/>
    <x v="1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2:53:00"/>
    <x v="3"/>
    <d v="2015-06-18T01:37:04"/>
    <x v="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9:48:16"/>
    <x v="9"/>
    <d v="2015-11-10T09:48:16"/>
    <x v="0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3:16:31"/>
    <x v="8"/>
    <d v="2014-10-15T12:16:31"/>
    <x v="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1:26:12"/>
    <x v="11"/>
    <d v="2014-09-19T11:26:12"/>
    <x v="3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3:29:03"/>
    <x v="5"/>
    <d v="2016-05-13T03:29:03"/>
    <x v="2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d v="2016-01-06T15:38:37"/>
    <x v="9"/>
    <d v="2015-12-07T15:38:37"/>
    <x v="0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18:36:43"/>
    <x v="4"/>
    <d v="2016-11-02T17:36:43"/>
    <x v="2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15:11:45"/>
    <x v="1"/>
    <d v="2015-02-22T16:11:45"/>
    <x v="0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1:47:40"/>
    <x v="4"/>
    <d v="2015-11-13T01:47:40"/>
    <x v="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3:30:45"/>
    <x v="4"/>
    <d v="2014-11-17T13:30:45"/>
    <x v="3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0:48:33"/>
    <x v="11"/>
    <d v="2015-09-21T10:48:33"/>
    <x v="0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4:20:15"/>
    <x v="4"/>
    <d v="2016-11-18T04:20:15"/>
    <x v="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6T20:40:47"/>
    <x v="2"/>
    <d v="2015-01-17T20:40:47"/>
    <x v="0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17:37:55"/>
    <x v="1"/>
    <d v="2016-02-11T17:37:55"/>
    <x v="2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3:50:49"/>
    <x v="0"/>
    <d v="2015-06-10T13:50:49"/>
    <x v="0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1:25:33"/>
    <x v="0"/>
    <d v="2016-06-14T11:25:33"/>
    <x v="2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15:13:14"/>
    <x v="9"/>
    <d v="2014-12-02T15:13:14"/>
    <x v="3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6:00:00"/>
    <x v="9"/>
    <d v="2015-12-10T17:07:03"/>
    <x v="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15:20:12"/>
    <x v="9"/>
    <d v="2015-12-02T15:20:12"/>
    <x v="0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4:09:29"/>
    <x v="2"/>
    <d v="2016-01-19T14:09:29"/>
    <x v="2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6T22:59:00"/>
    <x v="0"/>
    <d v="2015-07-07T14:35:23"/>
    <x v="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3:11:28"/>
    <x v="8"/>
    <d v="2015-10-05T12:11:28"/>
    <x v="0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7T20:12:00"/>
    <x v="9"/>
    <d v="2014-11-19T20:12:11"/>
    <x v="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5:38:27"/>
    <x v="11"/>
    <d v="2016-09-19T05:38:27"/>
    <x v="2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1:37:23"/>
    <x v="5"/>
    <d v="2015-05-14T11:37:23"/>
    <x v="0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5:19:12"/>
    <x v="1"/>
    <d v="2015-01-27T06:19:12"/>
    <x v="0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9:08:22"/>
    <x v="10"/>
    <d v="2016-03-21T09:08:22"/>
    <x v="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08:53:13"/>
    <x v="7"/>
    <d v="2015-08-14T08:53:13"/>
    <x v="0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15:27:03"/>
    <x v="4"/>
    <d v="2014-11-25T15:27:03"/>
    <x v="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16:47:47"/>
    <x v="7"/>
    <d v="2016-08-23T16:47:47"/>
    <x v="2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1T19:18:24"/>
    <x v="3"/>
    <d v="2015-07-02T19:18:24"/>
    <x v="0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3:00:00"/>
    <x v="1"/>
    <d v="2015-02-20T12:45:19"/>
    <x v="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16:31:27"/>
    <x v="1"/>
    <d v="2015-02-17T17:31:27"/>
    <x v="0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1:11:56"/>
    <x v="1"/>
    <d v="2015-02-14T12:11:56"/>
    <x v="0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1-30T19:00:00"/>
    <x v="8"/>
    <d v="2015-10-06T04:22:57"/>
    <x v="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15:30:07"/>
    <x v="2"/>
    <d v="2015-01-16T15:30:07"/>
    <x v="0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3:10:33"/>
    <x v="6"/>
    <d v="2015-03-17T13:10:33"/>
    <x v="0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4:28:06"/>
    <x v="8"/>
    <d v="2016-09-18T13:28:06"/>
    <x v="2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d v="2015-07-08T09:44:59"/>
    <x v="0"/>
    <d v="2015-06-23T09:44:59"/>
    <x v="0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8:01:00"/>
    <x v="2"/>
    <d v="2016-01-08T08:18:51"/>
    <x v="2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8:02:10"/>
    <x v="0"/>
    <d v="2015-06-22T08:02:10"/>
    <x v="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34:20"/>
    <x v="4"/>
    <d v="2014-11-03T00:34:20"/>
    <x v="3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0:15:45"/>
    <x v="6"/>
    <d v="2015-03-07T11:15:45"/>
    <x v="0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3:43:26"/>
    <x v="6"/>
    <d v="2016-03-17T13:43:26"/>
    <x v="2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3T20:40:38"/>
    <x v="10"/>
    <d v="2015-03-19T20:40:38"/>
    <x v="0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16:31:32"/>
    <x v="8"/>
    <d v="2016-10-03T16:31:32"/>
    <x v="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1:00:00"/>
    <x v="0"/>
    <d v="2016-06-24T11:55:35"/>
    <x v="2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4T19:03:01"/>
    <x v="4"/>
    <d v="2014-11-04T19:03:01"/>
    <x v="3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0:16:00"/>
    <x v="1"/>
    <d v="2015-02-12T14:30:02"/>
    <x v="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4:09:22"/>
    <x v="10"/>
    <d v="2015-03-10T14:09:22"/>
    <x v="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15:35:39"/>
    <x v="4"/>
    <d v="2014-11-26T15:35:39"/>
    <x v="3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4:03:35"/>
    <x v="5"/>
    <d v="2015-05-19T14:03:35"/>
    <x v="0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0:20:23"/>
    <x v="3"/>
    <d v="2014-07-15T10:20:23"/>
    <x v="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7T19:50:56"/>
    <x v="3"/>
    <d v="2014-07-28T19:50:56"/>
    <x v="3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3:35:08"/>
    <x v="3"/>
    <d v="2015-07-09T03:35:08"/>
    <x v="0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0:00:00"/>
    <x v="10"/>
    <d v="2015-04-08T10:36:49"/>
    <x v="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15:48:56"/>
    <x v="8"/>
    <d v="2015-10-23T14:48:56"/>
    <x v="0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17:06:20"/>
    <x v="5"/>
    <d v="2015-05-16T17:06:20"/>
    <x v="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8T20:49:04"/>
    <x v="8"/>
    <d v="2015-10-29T19:49:04"/>
    <x v="0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4:56:26"/>
    <x v="6"/>
    <d v="2015-03-23T14:56:26"/>
    <x v="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8:27:17"/>
    <x v="9"/>
    <d v="2015-11-20T08:27:17"/>
    <x v="0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1T19:45:46"/>
    <x v="7"/>
    <d v="2016-08-02T19:45:46"/>
    <x v="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9-30T23:59:00"/>
    <x v="7"/>
    <d v="2015-08-31T06:55:20"/>
    <x v="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3T20:29:00"/>
    <x v="5"/>
    <d v="2016-05-24T20:29:00"/>
    <x v="2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4T21:55:59"/>
    <x v="7"/>
    <d v="2015-08-25T21:55:59"/>
    <x v="0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4:01:47"/>
    <x v="2"/>
    <d v="2017-01-26T04:01:47"/>
    <x v="1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3:14:03"/>
    <x v="10"/>
    <d v="2015-03-24T03:14:03"/>
    <x v="0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4:26:43"/>
    <x v="4"/>
    <d v="2015-11-09T14:26:43"/>
    <x v="0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1:36:30"/>
    <x v="8"/>
    <d v="2014-09-26T10:36:30"/>
    <x v="3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2:12:18"/>
    <x v="3"/>
    <d v="2014-07-11T12:12:18"/>
    <x v="3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18:42:17"/>
    <x v="0"/>
    <d v="2016-06-07T18:42:17"/>
    <x v="2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3:35:38"/>
    <x v="0"/>
    <d v="2016-06-11T13:35:38"/>
    <x v="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7T19:13:17"/>
    <x v="10"/>
    <d v="2015-04-27T19:13:17"/>
    <x v="0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18:44:01"/>
    <x v="10"/>
    <d v="2015-04-14T18:44:01"/>
    <x v="0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15:29:37"/>
    <x v="1"/>
    <d v="2017-02-24T16:29:37"/>
    <x v="1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8:22:00"/>
    <x v="3"/>
    <d v="2015-07-13T08:25:39"/>
    <x v="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18:00:00"/>
    <x v="1"/>
    <d v="2016-01-15T02:21:51"/>
    <x v="2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1:37:37"/>
    <x v="0"/>
    <d v="2014-06-13T11:37:37"/>
    <x v="3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0:18:28"/>
    <x v="10"/>
    <d v="2016-04-14T10:18:28"/>
    <x v="2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10:00"/>
    <x v="7"/>
    <d v="2015-08-07T09:52:01"/>
    <x v="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3:32:09"/>
    <x v="10"/>
    <d v="2016-04-29T13:32:09"/>
    <x v="2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1:49:25"/>
    <x v="8"/>
    <d v="2015-10-26T10:49:25"/>
    <x v="0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18:00:00"/>
    <x v="5"/>
    <d v="2016-05-17T02:11:02"/>
    <x v="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17:17:09"/>
    <x v="2"/>
    <d v="2015-01-27T17:17:09"/>
    <x v="0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1T21:12:42"/>
    <x v="6"/>
    <d v="2015-03-12T21:12:42"/>
    <x v="0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5:47:00"/>
    <x v="5"/>
    <d v="2015-05-07T05:55:50"/>
    <x v="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18:04:00"/>
    <x v="2"/>
    <d v="2017-01-27T18:05:18"/>
    <x v="1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d v="2017-03-25T08:14:22"/>
    <x v="1"/>
    <d v="2017-01-24T09:14:22"/>
    <x v="1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08:59:55"/>
    <x v="11"/>
    <d v="2014-08-14T08:59:55"/>
    <x v="3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18:00:00"/>
    <x v="8"/>
    <d v="2016-11-09T05:05:15"/>
    <x v="2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8:40:48"/>
    <x v="3"/>
    <d v="2015-07-14T08:40:48"/>
    <x v="0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0:37:54"/>
    <x v="3"/>
    <d v="2015-07-14T10:37:54"/>
    <x v="0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0:24:35"/>
    <x v="10"/>
    <d v="2015-04-06T10:24:35"/>
    <x v="0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8T20:00:00"/>
    <x v="11"/>
    <d v="2014-09-16T10:58:59"/>
    <x v="3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1T19:37:54"/>
    <x v="3"/>
    <d v="2016-07-12T19:37:54"/>
    <x v="2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15:27:47"/>
    <x v="3"/>
    <d v="2014-07-12T15:27:47"/>
    <x v="3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2:25:49"/>
    <x v="1"/>
    <d v="2016-02-16T13:25:49"/>
    <x v="2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d v="2014-10-14T11:38:28"/>
    <x v="11"/>
    <d v="2014-09-09T11:38:28"/>
    <x v="3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16:53:33"/>
    <x v="7"/>
    <d v="2014-08-26T16:53:33"/>
    <x v="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8T20:53:04"/>
    <x v="4"/>
    <d v="2014-10-19T19:53:04"/>
    <x v="3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2T19:25:11"/>
    <x v="4"/>
    <d v="2014-11-12T19:25:11"/>
    <x v="3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2:34:10"/>
    <x v="4"/>
    <d v="2016-11-01T11:34:10"/>
    <x v="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9:50:40"/>
    <x v="3"/>
    <d v="2015-07-14T09:50:40"/>
    <x v="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17:58:33"/>
    <x v="0"/>
    <d v="2015-06-08T17:58:33"/>
    <x v="0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16:58:32"/>
    <x v="1"/>
    <d v="2015-02-10T17:58:32"/>
    <x v="0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3:18:39"/>
    <x v="6"/>
    <d v="2016-02-17T14:18:39"/>
    <x v="2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15:17:52"/>
    <x v="4"/>
    <d v="2015-11-23T15:17:52"/>
    <x v="0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3:00:00"/>
    <x v="0"/>
    <d v="2015-06-23T22:51:29"/>
    <x v="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09:14:55"/>
    <x v="3"/>
    <d v="2015-07-24T09:14:55"/>
    <x v="0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3:47:59"/>
    <x v="8"/>
    <d v="2014-10-10T12:47:59"/>
    <x v="3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0:29:19"/>
    <x v="11"/>
    <d v="2016-09-23T10:29:19"/>
    <x v="2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5:30:47"/>
    <x v="9"/>
    <d v="2014-12-17T05:30:47"/>
    <x v="3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15:14:16"/>
    <x v="0"/>
    <d v="2015-06-18T15:14:16"/>
    <x v="0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0:59:35"/>
    <x v="6"/>
    <d v="2015-03-14T10:59:35"/>
    <x v="0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2:04:21"/>
    <x v="9"/>
    <d v="2016-11-14T12:04:21"/>
    <x v="2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4:58:18"/>
    <x v="3"/>
    <d v="2014-07-18T14:58:18"/>
    <x v="3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3:57:43"/>
    <x v="11"/>
    <d v="2016-09-19T03:57:43"/>
    <x v="2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4:57:02"/>
    <x v="10"/>
    <d v="2015-03-27T14:57:02"/>
    <x v="0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0:00:58"/>
    <x v="0"/>
    <d v="2016-06-06T10:00:58"/>
    <x v="2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3:10:00"/>
    <x v="5"/>
    <d v="2016-05-16T12:02:00"/>
    <x v="2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3T23:00:00"/>
    <x v="9"/>
    <d v="2014-12-11T11:37:32"/>
    <x v="3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31T23:59:00"/>
    <x v="4"/>
    <d v="2014-12-01T00:16:04"/>
    <x v="3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15:10:17"/>
    <x v="7"/>
    <d v="2014-07-18T15:10:17"/>
    <x v="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1T21:47:07"/>
    <x v="3"/>
    <d v="2014-06-12T21:47:07"/>
    <x v="3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1:59:00"/>
    <x v="9"/>
    <d v="2014-12-02T17:20:04"/>
    <x v="3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3:26:21"/>
    <x v="2"/>
    <d v="2015-01-08T13:26:21"/>
    <x v="0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4:41:35"/>
    <x v="5"/>
    <d v="2016-05-14T04:41:35"/>
    <x v="2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4:02:18"/>
    <x v="10"/>
    <d v="2016-04-21T04:02:18"/>
    <x v="2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1:41:49"/>
    <x v="7"/>
    <d v="2016-07-05T11:41:49"/>
    <x v="2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7:02:11"/>
    <x v="7"/>
    <d v="2014-08-13T07:02:11"/>
    <x v="3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4:20:04"/>
    <x v="11"/>
    <d v="2016-09-26T14:20:04"/>
    <x v="2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2:22:02"/>
    <x v="1"/>
    <d v="2017-02-12T13:22:02"/>
    <x v="1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16:36:04"/>
    <x v="11"/>
    <d v="2016-09-21T16:36:04"/>
    <x v="2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4T22:00:00"/>
    <x v="0"/>
    <d v="2014-06-19T06:21:31"/>
    <x v="3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15:47:52"/>
    <x v="9"/>
    <d v="2014-11-28T15:47:52"/>
    <x v="3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1:09:30"/>
    <x v="3"/>
    <d v="2015-07-04T11:09:30"/>
    <x v="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3:00:53"/>
    <x v="2"/>
    <d v="2016-12-07T13:00:53"/>
    <x v="2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4T21:30:53"/>
    <x v="11"/>
    <d v="2015-09-14T21:30:53"/>
    <x v="0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7T23:59:00"/>
    <x v="4"/>
    <d v="2016-11-01T11:01:37"/>
    <x v="2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1:00:00"/>
    <x v="7"/>
    <d v="2016-07-28T10:14:01"/>
    <x v="2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30T19:40:46"/>
    <x v="5"/>
    <d v="2015-06-02T19:40:46"/>
    <x v="0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4:01:03"/>
    <x v="4"/>
    <d v="2016-11-22T04:01:03"/>
    <x v="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4:23:47"/>
    <x v="6"/>
    <d v="2015-03-31T14:23:47"/>
    <x v="0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0:55:59"/>
    <x v="2"/>
    <d v="2017-01-02T10:55:59"/>
    <x v="1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7:30:20"/>
    <x v="11"/>
    <d v="2014-10-01T07:30:20"/>
    <x v="3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17:15:02"/>
    <x v="0"/>
    <d v="2014-06-25T17:15:02"/>
    <x v="3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7:33:09"/>
    <x v="2"/>
    <d v="2016-01-19T07:33:09"/>
    <x v="2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7T21:00:00"/>
    <x v="7"/>
    <d v="2014-08-15T17:20:45"/>
    <x v="3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1:00:00"/>
    <x v="8"/>
    <d v="2013-10-16T06:39:08"/>
    <x v="4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1:31:21"/>
    <x v="9"/>
    <d v="2016-12-11T11:31:21"/>
    <x v="2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0:54:40"/>
    <x v="0"/>
    <d v="2014-06-23T10:54:40"/>
    <x v="3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3:26:27"/>
    <x v="8"/>
    <d v="2016-10-25T12:26:27"/>
    <x v="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18:32:00"/>
    <x v="9"/>
    <d v="2016-12-07T17:49:09"/>
    <x v="2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19T23:37:48"/>
    <x v="2"/>
    <d v="2016-12-21T23:37:48"/>
    <x v="2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06:47:58"/>
    <x v="9"/>
    <d v="2016-12-22T06:47:58"/>
    <x v="2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3:39:00"/>
    <x v="4"/>
    <d v="2016-11-02T18:53:03"/>
    <x v="2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0:55:27"/>
    <x v="9"/>
    <d v="2016-11-22T10:55:27"/>
    <x v="2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8:56:40"/>
    <x v="7"/>
    <d v="2014-07-15T08:56:40"/>
    <x v="3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4T19:59:19"/>
    <x v="4"/>
    <d v="2014-11-04T19:59:19"/>
    <x v="3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19T19:44:00"/>
    <x v="3"/>
    <d v="2014-07-17T18:38:22"/>
    <x v="3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7:01:08"/>
    <x v="4"/>
    <d v="2016-11-04T06:01:08"/>
    <x v="2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1:20:32"/>
    <x v="2"/>
    <d v="2016-01-15T11:20:32"/>
    <x v="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7:42:12"/>
    <x v="5"/>
    <d v="2016-05-06T07:42:12"/>
    <x v="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3:54:42"/>
    <x v="2"/>
    <d v="2016-12-30T13:54:42"/>
    <x v="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4T22:10:40"/>
    <x v="8"/>
    <d v="2015-09-25T21:10:40"/>
    <x v="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1-30T19:00:00"/>
    <x v="8"/>
    <d v="2014-10-28T10:48:27"/>
    <x v="3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15:30:02"/>
    <x v="7"/>
    <d v="2014-08-06T15:30:02"/>
    <x v="3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59:00"/>
    <x v="2"/>
    <d v="2017-01-17T15:17:27"/>
    <x v="1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2T19:57:56"/>
    <x v="2"/>
    <d v="2016-02-08T19:57:56"/>
    <x v="2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0:34:51"/>
    <x v="9"/>
    <d v="2012-01-01T10:34:51"/>
    <x v="5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8:43:27"/>
    <x v="3"/>
    <d v="2014-06-17T08:43:27"/>
    <x v="3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3:19:38"/>
    <x v="6"/>
    <d v="2012-03-09T14:19:38"/>
    <x v="5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29T22:59:00"/>
    <x v="0"/>
    <d v="2015-06-29T14:35:49"/>
    <x v="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0:19:23"/>
    <x v="5"/>
    <d v="2011-05-31T10:19:23"/>
    <x v="6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0:01:52"/>
    <x v="4"/>
    <d v="2015-11-13T10:01:52"/>
    <x v="0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1T20:01:27"/>
    <x v="6"/>
    <d v="2013-03-12T20:01:27"/>
    <x v="4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16:20:00"/>
    <x v="9"/>
    <d v="2012-12-03T19:29:09"/>
    <x v="5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15:05:57"/>
    <x v="3"/>
    <d v="2011-07-07T15:05:57"/>
    <x v="6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8T23:27:41"/>
    <x v="7"/>
    <d v="2012-07-20T23:27:41"/>
    <x v="5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2:53:11"/>
    <x v="4"/>
    <d v="2011-11-07T12:53:11"/>
    <x v="6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1:00:00"/>
    <x v="9"/>
    <d v="2011-12-02T14:05:47"/>
    <x v="6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5:11:01"/>
    <x v="7"/>
    <d v="2013-07-31T05:11:01"/>
    <x v="4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5:04:52"/>
    <x v="4"/>
    <d v="2013-11-20T05:04:52"/>
    <x v="4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x v="10"/>
    <d v="2015-04-07T22:57:00"/>
    <x v="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3T19:39:00"/>
    <x v="4"/>
    <d v="2014-11-02T19:42:26"/>
    <x v="3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0T23:59:00"/>
    <x v="8"/>
    <d v="2013-11-01T12:37:20"/>
    <x v="4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15:00:00"/>
    <x v="2"/>
    <d v="2014-01-28T01:36:27"/>
    <x v="3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1-30T23:59:00"/>
    <x v="8"/>
    <d v="2014-10-31T09:29:54"/>
    <x v="3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7:03:49"/>
    <x v="3"/>
    <d v="2014-07-09T07:03:49"/>
    <x v="3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0T22:31:22"/>
    <x v="5"/>
    <d v="2015-06-06T22:31:22"/>
    <x v="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0:33:26"/>
    <x v="5"/>
    <d v="2013-05-07T10:33:26"/>
    <x v="4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16:01:52"/>
    <x v="1"/>
    <d v="2014-02-19T17:01:52"/>
    <x v="3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16:00:00"/>
    <x v="6"/>
    <d v="2012-03-22T12:01:25"/>
    <x v="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17:58:23"/>
    <x v="4"/>
    <d v="2012-11-13T17:58:23"/>
    <x v="5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8:44:05"/>
    <x v="10"/>
    <d v="2013-04-03T08:44:05"/>
    <x v="4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2T22:59:00"/>
    <x v="7"/>
    <d v="2012-09-04T20:01:49"/>
    <x v="5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5:54:00"/>
    <x v="9"/>
    <d v="2014-12-15T08:10:19"/>
    <x v="3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15:19:26"/>
    <x v="3"/>
    <d v="2014-07-11T15:19:26"/>
    <x v="3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17:35:30"/>
    <x v="9"/>
    <d v="2016-12-29T17:35:30"/>
    <x v="2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16:04:32"/>
    <x v="2"/>
    <d v="2013-01-25T16:04:32"/>
    <x v="4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0:07:55"/>
    <x v="3"/>
    <d v="2011-06-19T10:07:55"/>
    <x v="6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6:00:00"/>
    <x v="11"/>
    <d v="2016-09-26T05:06:57"/>
    <x v="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9:09:51"/>
    <x v="2"/>
    <d v="2015-01-15T09:09:51"/>
    <x v="0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2:58:41"/>
    <x v="9"/>
    <d v="2012-12-06T12:58:41"/>
    <x v="5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19T19:41:00"/>
    <x v="10"/>
    <d v="2013-04-19T09:31:17"/>
    <x v="4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2:24:19"/>
    <x v="6"/>
    <d v="2011-02-16T13:24:19"/>
    <x v="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5T20:18:34"/>
    <x v="4"/>
    <d v="2012-11-21T20:18:34"/>
    <x v="5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15:04:28"/>
    <x v="11"/>
    <d v="2010-09-08T15:04:28"/>
    <x v="7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2:55:39"/>
    <x v="0"/>
    <d v="2014-05-30T02:55:39"/>
    <x v="3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4:20:13"/>
    <x v="8"/>
    <d v="2016-10-27T13:20:13"/>
    <x v="2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3:02:06"/>
    <x v="2"/>
    <d v="2014-01-03T13:02:06"/>
    <x v="3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1:00:00"/>
    <x v="4"/>
    <d v="2016-11-16T15:36:10"/>
    <x v="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5:43:28"/>
    <x v="3"/>
    <d v="2013-07-16T05:43:28"/>
    <x v="4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09T23:09:21"/>
    <x v="7"/>
    <d v="2015-08-10T23:09:21"/>
    <x v="0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8:01:24"/>
    <x v="11"/>
    <d v="2014-09-19T08:01:24"/>
    <x v="3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3:48:03"/>
    <x v="2"/>
    <d v="2015-01-17T13:48:03"/>
    <x v="0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0T22:26:50"/>
    <x v="10"/>
    <d v="2015-04-20T22:26:50"/>
    <x v="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5T23:58:10"/>
    <x v="4"/>
    <d v="2013-11-15T23:58:10"/>
    <x v="4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18:54:54"/>
    <x v="4"/>
    <d v="2013-11-26T18:54:54"/>
    <x v="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18:59:29"/>
    <x v="2"/>
    <d v="2013-01-15T18:59:29"/>
    <x v="4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4:46:42"/>
    <x v="9"/>
    <d v="2015-12-11T14:46:42"/>
    <x v="0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0-31T22:59:00"/>
    <x v="11"/>
    <d v="2009-09-11T20:21:59"/>
    <x v="8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18:01:00"/>
    <x v="10"/>
    <d v="2015-04-06T12:39:45"/>
    <x v="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3:43:38"/>
    <x v="2"/>
    <d v="2014-01-24T13:43:38"/>
    <x v="3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5T20:26:35"/>
    <x v="4"/>
    <d v="2011-11-15T20:26:35"/>
    <x v="6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x v="11"/>
    <d v="2015-09-03T11:27:25"/>
    <x v="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18:32:57"/>
    <x v="0"/>
    <d v="2013-07-01T18:32:57"/>
    <x v="4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1:51:20"/>
    <x v="6"/>
    <d v="2014-03-31T11:51:20"/>
    <x v="3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4T23:00:00"/>
    <x v="11"/>
    <d v="2010-09-15T11:25:05"/>
    <x v="7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1:10:25"/>
    <x v="10"/>
    <d v="2011-04-03T11:10:25"/>
    <x v="6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7T19:01:14"/>
    <x v="5"/>
    <d v="2013-05-08T19:01:14"/>
    <x v="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3:11:42"/>
    <x v="3"/>
    <d v="2012-07-26T13:11:42"/>
    <x v="5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17:00:00"/>
    <x v="6"/>
    <d v="2012-03-19T13:34:09"/>
    <x v="5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6T21:35:19"/>
    <x v="1"/>
    <d v="2014-02-04T22:35:19"/>
    <x v="3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9:15:15"/>
    <x v="2"/>
    <d v="2013-01-29T09:15:15"/>
    <x v="4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0:47:00"/>
    <x v="10"/>
    <d v="2012-03-14T20:20:34"/>
    <x v="5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0:03:46"/>
    <x v="8"/>
    <d v="2013-10-02T10:03:46"/>
    <x v="4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6T22:59:00"/>
    <x v="0"/>
    <d v="2012-05-29T19:09:48"/>
    <x v="5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2:59:00"/>
    <x v="9"/>
    <d v="2013-01-02T23:28:00"/>
    <x v="4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31T20:08:59"/>
    <x v="9"/>
    <d v="2013-01-01T20:08:59"/>
    <x v="4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59:00"/>
    <x v="8"/>
    <d v="2013-10-10T13:44:06"/>
    <x v="4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16:58:03"/>
    <x v="8"/>
    <d v="2013-10-08T15:58:03"/>
    <x v="4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2T23:59:00"/>
    <x v="0"/>
    <d v="2013-06-17T12:47:24"/>
    <x v="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2:06:00"/>
    <x v="7"/>
    <d v="2011-07-11T21:45:37"/>
    <x v="6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6T23:59:00"/>
    <x v="6"/>
    <d v="2012-02-24T09:42:46"/>
    <x v="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16:10:00"/>
    <x v="7"/>
    <d v="2013-08-16T16:11:25"/>
    <x v="4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8T23:00:00"/>
    <x v="6"/>
    <d v="2012-03-28T18:51:28"/>
    <x v="5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9:09:47"/>
    <x v="7"/>
    <d v="2014-08-31T09:09:47"/>
    <x v="3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1:00:46"/>
    <x v="6"/>
    <d v="2012-03-28T11:00:46"/>
    <x v="5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5:24:14"/>
    <x v="7"/>
    <d v="2014-08-12T05:24:14"/>
    <x v="3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4:05:20"/>
    <x v="0"/>
    <d v="2011-06-01T14:05:20"/>
    <x v="6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6T23:05:00"/>
    <x v="7"/>
    <d v="2012-08-01T19:32:04"/>
    <x v="5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8T20:00:00"/>
    <x v="10"/>
    <d v="2011-05-02T17:47:58"/>
    <x v="6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2T22:59:00"/>
    <x v="0"/>
    <d v="2011-07-05T21:32:06"/>
    <x v="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18:00:00"/>
    <x v="0"/>
    <d v="2011-05-27T14:45:12"/>
    <x v="6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1:35:39"/>
    <x v="7"/>
    <d v="2011-08-08T11:35:39"/>
    <x v="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2-28T21:00:00"/>
    <x v="2"/>
    <d v="2017-01-24T10:05:11"/>
    <x v="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1T23:59:00"/>
    <x v="4"/>
    <d v="2014-11-18T21:24:46"/>
    <x v="3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15:00:30"/>
    <x v="9"/>
    <d v="2013-12-20T15:00:30"/>
    <x v="4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31T20:21:02"/>
    <x v="3"/>
    <d v="2012-08-01T20:21:02"/>
    <x v="5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1:52:00"/>
    <x v="0"/>
    <d v="2013-06-18T10:26:42"/>
    <x v="4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8:58:00"/>
    <x v="1"/>
    <d v="2013-01-07T19:25:52"/>
    <x v="4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18:02:45"/>
    <x v="0"/>
    <d v="2012-06-20T18:02:45"/>
    <x v="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3:04:00"/>
    <x v="10"/>
    <d v="2011-05-16T12:50:01"/>
    <x v="6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17:01:43"/>
    <x v="8"/>
    <d v="2014-10-02T17:01:43"/>
    <x v="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1:30:00"/>
    <x v="6"/>
    <d v="2013-03-08T15:54:03"/>
    <x v="4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0T23:59:00"/>
    <x v="1"/>
    <d v="2012-01-17T09:23:31"/>
    <x v="5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2:01:00"/>
    <x v="3"/>
    <d v="2012-07-30T16:11:21"/>
    <x v="5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0T23:44:00"/>
    <x v="4"/>
    <d v="2013-12-11T18:57:34"/>
    <x v="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x v="5"/>
    <d v="2014-05-09T15:12:22"/>
    <x v="3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3T23:01:00"/>
    <x v="10"/>
    <d v="2015-03-30T17:07:45"/>
    <x v="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17:44:10"/>
    <x v="11"/>
    <d v="2012-09-05T17:44:10"/>
    <x v="5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17:20:52"/>
    <x v="1"/>
    <d v="2015-02-20T18:20:52"/>
    <x v="0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1:59:00"/>
    <x v="6"/>
    <d v="2010-03-13T00:48:38"/>
    <x v="7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2:21:24"/>
    <x v="11"/>
    <d v="2012-10-04T02:21:24"/>
    <x v="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18:55:30"/>
    <x v="1"/>
    <d v="2012-03-04T19:55:30"/>
    <x v="5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4:49:00"/>
    <x v="2"/>
    <d v="2012-01-19T06:21:47"/>
    <x v="5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1:24:00"/>
    <x v="5"/>
    <d v="2012-06-12T20:13:02"/>
    <x v="5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4:14:00"/>
    <x v="0"/>
    <d v="2016-05-14T14:14:00"/>
    <x v="2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6:37:05"/>
    <x v="1"/>
    <d v="2013-02-20T07:37:05"/>
    <x v="4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0:31:34"/>
    <x v="6"/>
    <d v="2012-03-28T10:31:34"/>
    <x v="5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3:13:00"/>
    <x v="9"/>
    <d v="2011-11-22T11:12:15"/>
    <x v="6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d v="2014-04-19T16:04:35"/>
    <x v="6"/>
    <d v="2014-03-20T16:04:35"/>
    <x v="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6-30T22:59:00"/>
    <x v="5"/>
    <d v="2013-05-28T14:44:52"/>
    <x v="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8T22:00:00"/>
    <x v="10"/>
    <d v="2012-04-06T05:59:18"/>
    <x v="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6T20:21:58"/>
    <x v="11"/>
    <d v="2013-09-06T20:21:58"/>
    <x v="4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18:57:42"/>
    <x v="10"/>
    <d v="2014-04-01T18:57:42"/>
    <x v="3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16:33:05"/>
    <x v="9"/>
    <d v="2011-12-18T16:33:05"/>
    <x v="6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3:19:16"/>
    <x v="7"/>
    <d v="2012-08-23T13:19:16"/>
    <x v="5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26:27"/>
    <x v="7"/>
    <d v="2016-08-25T00:26:27"/>
    <x v="2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16:07:43"/>
    <x v="8"/>
    <d v="2014-10-11T15:07:43"/>
    <x v="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3T22:59:00"/>
    <x v="11"/>
    <d v="2013-09-09T09:13:03"/>
    <x v="4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3:00:00"/>
    <x v="4"/>
    <d v="2016-11-21T01:11:20"/>
    <x v="2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0-31T23:59:00"/>
    <x v="11"/>
    <d v="2014-09-23T11:25:52"/>
    <x v="3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4T22:59:00"/>
    <x v="7"/>
    <d v="2016-07-26T23:56:36"/>
    <x v="2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9:00:00"/>
    <x v="1"/>
    <d v="2014-02-24T04:24:15"/>
    <x v="3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4:09:36"/>
    <x v="0"/>
    <d v="2015-06-10T14:09:36"/>
    <x v="0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4:00:33"/>
    <x v="6"/>
    <d v="2015-03-15T14:00:33"/>
    <x v="0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5T21:34:24"/>
    <x v="1"/>
    <d v="2015-02-15T22:34:24"/>
    <x v="0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4T23:59:00"/>
    <x v="6"/>
    <d v="2016-03-23T14:51:57"/>
    <x v="2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4:45:00"/>
    <x v="0"/>
    <d v="2016-06-01T16:07:33"/>
    <x v="2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16:00:00"/>
    <x v="11"/>
    <d v="2016-10-13T14:19:55"/>
    <x v="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4:58:29"/>
    <x v="2"/>
    <d v="2015-01-17T14:58:29"/>
    <x v="0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5:46"/>
    <x v="4"/>
    <d v="2016-11-28T00:05:46"/>
    <x v="2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3T22:00:17"/>
    <x v="0"/>
    <d v="2016-06-23T22:00:17"/>
    <x v="2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4:00:00"/>
    <x v="11"/>
    <d v="2016-08-27T02:29:16"/>
    <x v="2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9:57:11"/>
    <x v="8"/>
    <d v="2015-10-14T08:57:11"/>
    <x v="0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17:59:00"/>
    <x v="6"/>
    <d v="2015-03-16T12:53:38"/>
    <x v="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3T19:00:00"/>
    <x v="5"/>
    <d v="2015-05-04T14:41:08"/>
    <x v="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7:35:13"/>
    <x v="8"/>
    <d v="2013-10-23T06:35:13"/>
    <x v="4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18:10:04"/>
    <x v="7"/>
    <d v="2016-08-17T18:10:04"/>
    <x v="2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9:19:08"/>
    <x v="8"/>
    <d v="2013-10-12T08:19:08"/>
    <x v="4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1T21:49:26"/>
    <x v="2"/>
    <d v="2012-01-12T21:49:26"/>
    <x v="5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4:59:00"/>
    <x v="11"/>
    <d v="2013-09-23T21:33:58"/>
    <x v="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3:33:17"/>
    <x v="9"/>
    <d v="2012-11-17T13:33:17"/>
    <x v="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0:10:00"/>
    <x v="2"/>
    <d v="2015-01-21T10:18:38"/>
    <x v="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1-30T23:59:00"/>
    <x v="8"/>
    <d v="2009-10-01T21:31:46"/>
    <x v="8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6T19:39:58"/>
    <x v="9"/>
    <d v="2013-12-07T19:39:58"/>
    <x v="4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4:17:37"/>
    <x v="6"/>
    <d v="2013-03-09T15:17:37"/>
    <x v="4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31T19:32:03"/>
    <x v="3"/>
    <d v="2013-08-01T19:32:03"/>
    <x v="4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9:28:15"/>
    <x v="8"/>
    <d v="2013-10-30T08:28:15"/>
    <x v="4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4:48:47"/>
    <x v="1"/>
    <d v="2011-01-24T14:48:47"/>
    <x v="6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40"/>
    <x v="8"/>
    <d v="2012-10-01T23:00:40"/>
    <x v="5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9:00:34"/>
    <x v="10"/>
    <d v="2013-04-04T09:00:34"/>
    <x v="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2:22:11"/>
    <x v="7"/>
    <d v="2015-09-01T12:22:11"/>
    <x v="0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d v="2013-02-04T06:55:27"/>
    <x v="2"/>
    <d v="2013-01-02T06:55:27"/>
    <x v="4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3:56:00"/>
    <x v="4"/>
    <d v="2013-11-19T13:56:00"/>
    <x v="4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35:24"/>
    <x v="4"/>
    <d v="2010-11-23T00:35:24"/>
    <x v="7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4:55:05"/>
    <x v="10"/>
    <d v="2012-05-08T14:55:05"/>
    <x v="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2:42:18"/>
    <x v="11"/>
    <d v="2012-09-27T02:42:18"/>
    <x v="5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1:01:26"/>
    <x v="9"/>
    <d v="2011-11-30T01:01:26"/>
    <x v="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15:39:10"/>
    <x v="7"/>
    <d v="2011-08-04T15:39:10"/>
    <x v="6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17:27:15"/>
    <x v="1"/>
    <d v="2016-01-02T17:27:15"/>
    <x v="2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1T21:31:00"/>
    <x v="10"/>
    <d v="2012-03-13T14:15:46"/>
    <x v="5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17:35:11"/>
    <x v="4"/>
    <d v="2016-12-09T17:35:11"/>
    <x v="2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15:53:33"/>
    <x v="7"/>
    <d v="2016-08-21T15:53:33"/>
    <x v="2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18:00:55"/>
    <x v="10"/>
    <d v="2012-04-27T18:00:55"/>
    <x v="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1:00:00"/>
    <x v="7"/>
    <d v="2011-07-27T13:04:45"/>
    <x v="6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3:49:03"/>
    <x v="11"/>
    <d v="2014-09-05T13:49:03"/>
    <x v="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2:46:19"/>
    <x v="8"/>
    <d v="2013-10-22T11:46:19"/>
    <x v="4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0T19:45:30"/>
    <x v="3"/>
    <d v="2014-07-21T19:45:30"/>
    <x v="3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7-31T23:00:00"/>
    <x v="0"/>
    <d v="2010-05-05T23:48:03"/>
    <x v="7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15:32:43"/>
    <x v="6"/>
    <d v="2015-03-02T16:32:43"/>
    <x v="0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18:33:30"/>
    <x v="5"/>
    <d v="2016-05-06T18:33:30"/>
    <x v="2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4T22:03:49"/>
    <x v="11"/>
    <d v="2010-09-09T22:03:49"/>
    <x v="7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7T23:00:00"/>
    <x v="3"/>
    <d v="2015-08-02T15:57:06"/>
    <x v="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2:31:48"/>
    <x v="8"/>
    <d v="2012-10-29T11:31:48"/>
    <x v="5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3:11:50"/>
    <x v="9"/>
    <d v="2011-12-01T13:11:50"/>
    <x v="6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7T21:22:42"/>
    <x v="10"/>
    <d v="2011-04-12T21:22:42"/>
    <x v="6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4:23:22"/>
    <x v="1"/>
    <d v="2016-02-29T15:23:22"/>
    <x v="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4:11:00"/>
    <x v="5"/>
    <d v="2010-04-23T14:28:34"/>
    <x v="7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0:30:00"/>
    <x v="3"/>
    <d v="2014-07-09T18:10:22"/>
    <x v="3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2T21:25:00"/>
    <x v="7"/>
    <d v="2012-08-28T14:06:20"/>
    <x v="5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2T20:55:37"/>
    <x v="9"/>
    <d v="2015-12-03T20:55:37"/>
    <x v="0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45:26"/>
    <x v="9"/>
    <d v="2010-11-25T00:45:26"/>
    <x v="7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2T22:33:10"/>
    <x v="1"/>
    <d v="2014-02-10T23:33:10"/>
    <x v="3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0T23:37:03"/>
    <x v="7"/>
    <d v="2011-08-11T23:37:03"/>
    <x v="6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6T23:59:00"/>
    <x v="0"/>
    <d v="2010-06-11T14:14:15"/>
    <x v="7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2T23:00:00"/>
    <x v="0"/>
    <d v="2012-06-21T11:34:00"/>
    <x v="5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8:05:19"/>
    <x v="1"/>
    <d v="2017-01-02T08:05:19"/>
    <x v="1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3T19:07:25"/>
    <x v="9"/>
    <d v="2014-01-02T19:07:25"/>
    <x v="3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0T22:37:27"/>
    <x v="4"/>
    <d v="2012-10-11T21:37:27"/>
    <x v="5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4T22:20:19"/>
    <x v="10"/>
    <d v="2012-04-04T22:20:19"/>
    <x v="5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3:19:07"/>
    <x v="3"/>
    <d v="2012-07-26T13:19:07"/>
    <x v="5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2-29T23:59:00"/>
    <x v="2"/>
    <d v="2012-01-29T11:18:34"/>
    <x v="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x v="11"/>
    <d v="2010-09-13T15:28:54"/>
    <x v="7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3T21:30:00"/>
    <x v="0"/>
    <d v="2014-06-12T17:38:50"/>
    <x v="3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17:59:21"/>
    <x v="4"/>
    <d v="2014-11-01T16:59:21"/>
    <x v="3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0:24:05"/>
    <x v="4"/>
    <d v="2012-11-14T10:24:05"/>
    <x v="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2:07:02"/>
    <x v="8"/>
    <d v="2013-10-15T11:07:02"/>
    <x v="4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6:16"/>
    <x v="4"/>
    <d v="2011-10-30T23:06:16"/>
    <x v="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7:43:13"/>
    <x v="11"/>
    <d v="2014-08-27T07:43:13"/>
    <x v="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1T19:02:03"/>
    <x v="8"/>
    <d v="2014-10-22T18:02:03"/>
    <x v="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17:37:49"/>
    <x v="2"/>
    <d v="2013-01-14T17:37:49"/>
    <x v="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17:08:31"/>
    <x v="8"/>
    <d v="2013-10-28T16:08:31"/>
    <x v="4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17:40:00"/>
    <x v="0"/>
    <d v="2010-06-08T19:28:50"/>
    <x v="7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4:44:55"/>
    <x v="10"/>
    <d v="2012-04-14T14:44:55"/>
    <x v="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7T19:00:00"/>
    <x v="8"/>
    <d v="2012-09-28T15:41:53"/>
    <x v="5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8T23:42:49"/>
    <x v="6"/>
    <d v="2012-03-10T00:42:49"/>
    <x v="5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16:32:00"/>
    <x v="5"/>
    <d v="2010-05-14T16:58:26"/>
    <x v="7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17:00:00"/>
    <x v="1"/>
    <d v="2014-02-10T03:38:22"/>
    <x v="3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17:15:45"/>
    <x v="1"/>
    <d v="2013-02-05T18:15:45"/>
    <x v="4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1T23:03:29"/>
    <x v="10"/>
    <d v="2014-03-12T23:03:29"/>
    <x v="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1:00:00"/>
    <x v="10"/>
    <d v="2014-04-04T12:41:24"/>
    <x v="3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3:00:29"/>
    <x v="9"/>
    <d v="2015-12-30T03:00:29"/>
    <x v="0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15:00:00"/>
    <x v="9"/>
    <d v="2011-12-05T19:34:49"/>
    <x v="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15:09:17"/>
    <x v="8"/>
    <d v="2013-10-04T14:09:17"/>
    <x v="4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6:30:48"/>
    <x v="7"/>
    <d v="2012-08-03T06:30:48"/>
    <x v="5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4:58:00"/>
    <x v="5"/>
    <d v="2013-05-22T13:18:58"/>
    <x v="4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0T19:12:06"/>
    <x v="3"/>
    <d v="2015-06-26T19:12:06"/>
    <x v="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09T21:19:05"/>
    <x v="2"/>
    <d v="2017-01-10T21:19:05"/>
    <x v="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15:14:20"/>
    <x v="2"/>
    <d v="2016-01-13T15:14:20"/>
    <x v="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2:01:45"/>
    <x v="8"/>
    <d v="2016-10-30T11:01:45"/>
    <x v="2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9:00:00"/>
    <x v="6"/>
    <d v="2016-03-15T09:00:50"/>
    <x v="2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18:59:00"/>
    <x v="2"/>
    <d v="2016-12-28T15:57:06"/>
    <x v="2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3:00:48"/>
    <x v="7"/>
    <d v="2016-08-10T13:00:48"/>
    <x v="2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3:45:06"/>
    <x v="5"/>
    <d v="2016-05-01T13:45:06"/>
    <x v="2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4:52:44"/>
    <x v="1"/>
    <d v="2016-02-11T14:52:44"/>
    <x v="2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0T20:02:56"/>
    <x v="2"/>
    <d v="2015-12-22T20:02:56"/>
    <x v="0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3:01:01"/>
    <x v="9"/>
    <d v="2015-12-18T13:01:01"/>
    <x v="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0:41:12"/>
    <x v="5"/>
    <d v="2016-04-20T10:41:12"/>
    <x v="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0:43:32"/>
    <x v="8"/>
    <d v="2016-10-19T09:43:32"/>
    <x v="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4T22:56:39"/>
    <x v="9"/>
    <d v="2014-12-25T22:56:39"/>
    <x v="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15:00:39"/>
    <x v="3"/>
    <d v="2015-07-09T15:00:39"/>
    <x v="0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2:05:00"/>
    <x v="7"/>
    <d v="2016-08-04T02:05:00"/>
    <x v="2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15:55:59"/>
    <x v="6"/>
    <d v="2015-02-25T16:55:59"/>
    <x v="0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9:15:33"/>
    <x v="8"/>
    <d v="2016-10-17T08:15:33"/>
    <x v="2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09T23:59:00"/>
    <x v="6"/>
    <d v="2015-03-19T14:16:03"/>
    <x v="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8T23:11:05"/>
    <x v="9"/>
    <d v="2014-12-19T23:11:05"/>
    <x v="3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9:02:35"/>
    <x v="1"/>
    <d v="2017-01-31T10:02:35"/>
    <x v="1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4:00:00"/>
    <x v="2"/>
    <d v="2017-01-05T11:38:55"/>
    <x v="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2:05:53"/>
    <x v="2"/>
    <d v="2016-01-04T12:05:53"/>
    <x v="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0:15:19"/>
    <x v="11"/>
    <d v="2016-09-12T10:15:19"/>
    <x v="2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0:05:19"/>
    <x v="7"/>
    <d v="2015-07-23T10:05:19"/>
    <x v="0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5T22:59:00"/>
    <x v="11"/>
    <d v="2016-09-23T19:24:06"/>
    <x v="2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0:15:32"/>
    <x v="11"/>
    <d v="2016-09-06T10:15:32"/>
    <x v="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6:14"/>
    <x v="6"/>
    <d v="2016-02-22T01:06:14"/>
    <x v="2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15:20:34"/>
    <x v="3"/>
    <d v="2014-07-16T15:20:34"/>
    <x v="3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2:16:47"/>
    <x v="2"/>
    <d v="2017-01-07T02:16:47"/>
    <x v="1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2T23:59:00"/>
    <x v="9"/>
    <d v="2016-12-17T00:17:33"/>
    <x v="2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2:01:00"/>
    <x v="5"/>
    <d v="2015-04-17T12:01:00"/>
    <x v="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1:59:00"/>
    <x v="7"/>
    <d v="2014-08-05T15:46:38"/>
    <x v="3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8T20:21:33"/>
    <x v="8"/>
    <d v="2015-09-09T19:21:33"/>
    <x v="0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1:59:16"/>
    <x v="1"/>
    <d v="2016-02-24T12:59:16"/>
    <x v="2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1:43:05"/>
    <x v="5"/>
    <d v="2016-04-29T11:43:05"/>
    <x v="2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3T20:24:57"/>
    <x v="3"/>
    <d v="2015-06-29T20:24:57"/>
    <x v="0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17:36:37"/>
    <x v="2"/>
    <d v="2016-01-22T17:36:37"/>
    <x v="2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2:25:01"/>
    <x v="2"/>
    <d v="2016-01-26T02:25:01"/>
    <x v="2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3:59:00"/>
    <x v="5"/>
    <d v="2016-05-16T05:00:28"/>
    <x v="2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17:42:02"/>
    <x v="8"/>
    <d v="2014-10-16T16:42:02"/>
    <x v="3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17:43:42"/>
    <x v="3"/>
    <d v="2014-07-10T17:43:42"/>
    <x v="3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3:04:46"/>
    <x v="11"/>
    <d v="2016-09-02T13:04:46"/>
    <x v="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15:54:00"/>
    <x v="3"/>
    <d v="2016-07-23T11:01:25"/>
    <x v="2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7T20:46:48"/>
    <x v="1"/>
    <d v="2015-02-25T21:46:48"/>
    <x v="0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18:00:00"/>
    <x v="4"/>
    <d v="2015-12-01T18:13:30"/>
    <x v="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09T19:00:00"/>
    <x v="9"/>
    <d v="2015-11-16T13:25:00"/>
    <x v="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2:04:10"/>
    <x v="5"/>
    <d v="2014-05-14T02:04:10"/>
    <x v="3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3:33:45"/>
    <x v="11"/>
    <d v="2016-09-01T03:33:45"/>
    <x v="2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d v="2016-09-28T17:24:55"/>
    <x v="7"/>
    <d v="2016-08-29T17:24:55"/>
    <x v="2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3:49:24"/>
    <x v="7"/>
    <d v="2014-08-04T13:49:24"/>
    <x v="3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3:51:00"/>
    <x v="0"/>
    <d v="2016-06-17T13:09:48"/>
    <x v="2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16:11:59"/>
    <x v="10"/>
    <d v="2016-03-08T17:11:59"/>
    <x v="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x v="8"/>
    <d v="2016-10-09T18:09:28"/>
    <x v="2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17:59:00"/>
    <x v="8"/>
    <d v="2014-10-09T01:18:50"/>
    <x v="3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1:00:00"/>
    <x v="8"/>
    <d v="2014-11-04T17:34:40"/>
    <x v="3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0:27:00"/>
    <x v="0"/>
    <d v="2014-06-27T15:47:40"/>
    <x v="3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7T22:28:17"/>
    <x v="8"/>
    <d v="2014-10-28T21:28:17"/>
    <x v="3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3:21"/>
    <x v="8"/>
    <d v="2015-10-04T23:03:21"/>
    <x v="0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3:02:00"/>
    <x v="8"/>
    <d v="2014-10-14T02:11:30"/>
    <x v="3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4T19:26:00"/>
    <x v="1"/>
    <d v="2017-01-13T20:26:00"/>
    <x v="1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2:16:53"/>
    <x v="9"/>
    <d v="2016-12-16T12:16:53"/>
    <x v="2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59:00"/>
    <x v="4"/>
    <d v="2015-11-17T11:25:14"/>
    <x v="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1:01:01"/>
    <x v="1"/>
    <d v="2017-02-14T12:01:01"/>
    <x v="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2:00:27"/>
    <x v="2"/>
    <d v="2016-01-19T12:00:27"/>
    <x v="2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9:59:43"/>
    <x v="11"/>
    <d v="2015-09-29T09:59:43"/>
    <x v="0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2:11:00"/>
    <x v="4"/>
    <d v="2014-12-03T19:57:52"/>
    <x v="3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0:00:23"/>
    <x v="4"/>
    <d v="2016-11-02T09:00:23"/>
    <x v="2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4:25:15"/>
    <x v="4"/>
    <d v="2016-11-28T14:25:15"/>
    <x v="2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9:30:46"/>
    <x v="5"/>
    <d v="2016-05-20T09:30:46"/>
    <x v="2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4T21:59:00"/>
    <x v="7"/>
    <d v="2016-07-10T14:54:22"/>
    <x v="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16:33:15"/>
    <x v="4"/>
    <d v="2014-11-03T16:33:15"/>
    <x v="3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5:34:12"/>
    <x v="9"/>
    <d v="2016-12-10T05:34:12"/>
    <x v="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15:00:00"/>
    <x v="4"/>
    <d v="2015-12-01T15:00:56"/>
    <x v="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2-31T19:03:35"/>
    <x v="4"/>
    <d v="2014-11-11T19:03:35"/>
    <x v="3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17:04:55"/>
    <x v="8"/>
    <d v="2015-10-26T16:04:55"/>
    <x v="0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6T20:34:16"/>
    <x v="6"/>
    <d v="2016-02-21T21:34:16"/>
    <x v="2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2:12:15"/>
    <x v="8"/>
    <d v="2015-10-12T11:12:15"/>
    <x v="0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6:48:53"/>
    <x v="0"/>
    <d v="2016-06-14T06:48:53"/>
    <x v="2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18:22:29"/>
    <x v="2"/>
    <d v="2015-01-05T18:22:29"/>
    <x v="0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1T19:47:00"/>
    <x v="5"/>
    <d v="2015-05-02T20:40:09"/>
    <x v="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6T23:00:00"/>
    <x v="11"/>
    <d v="2015-09-24T01:02:51"/>
    <x v="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0:31:17"/>
    <x v="10"/>
    <d v="2015-04-17T10:31:17"/>
    <x v="0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17:04:21"/>
    <x v="5"/>
    <d v="2015-05-21T17:04:21"/>
    <x v="0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8:56:03"/>
    <x v="9"/>
    <d v="2016-01-01T08:56:03"/>
    <x v="2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4:00:37"/>
    <x v="1"/>
    <d v="2015-02-14T15:00:37"/>
    <x v="0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3:46:56"/>
    <x v="1"/>
    <d v="2016-02-26T04:46:56"/>
    <x v="2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2T19:49:07"/>
    <x v="11"/>
    <d v="2014-09-22T19:49:07"/>
    <x v="3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15:00:00"/>
    <x v="1"/>
    <d v="2017-01-20T10:03:25"/>
    <x v="1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16:59:00"/>
    <x v="6"/>
    <d v="2015-02-09T12:05:07"/>
    <x v="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06:35:49"/>
    <x v="7"/>
    <d v="2016-08-29T06:35:49"/>
    <x v="2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3:20:10"/>
    <x v="4"/>
    <d v="2015-11-16T13:20:10"/>
    <x v="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1:00:25"/>
    <x v="5"/>
    <d v="2016-05-24T11:00:25"/>
    <x v="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2:34:40"/>
    <x v="4"/>
    <d v="2016-11-14T12:34:40"/>
    <x v="2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4T22:59:00"/>
    <x v="3"/>
    <d v="2016-07-03T23:00:04"/>
    <x v="2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0:23:40"/>
    <x v="2"/>
    <d v="2015-01-12T10:23:40"/>
    <x v="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3:00:00"/>
    <x v="9"/>
    <d v="2012-12-06T05:46:30"/>
    <x v="5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x v="10"/>
    <d v="2015-04-25T14:44:22"/>
    <x v="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8T23:33:43"/>
    <x v="1"/>
    <d v="2016-02-18T00:33:43"/>
    <x v="2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2:59:00"/>
    <x v="4"/>
    <d v="2016-11-17T21:37:26"/>
    <x v="2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2:00:09"/>
    <x v="3"/>
    <d v="2016-07-28T12:00:09"/>
    <x v="2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0T20:26:32"/>
    <x v="0"/>
    <d v="2014-07-10T20:26:32"/>
    <x v="3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5:00:00"/>
    <x v="7"/>
    <d v="2014-07-31T11:42:28"/>
    <x v="3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1:04:15"/>
    <x v="10"/>
    <d v="2015-04-20T01:04:15"/>
    <x v="0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15:27:00"/>
    <x v="1"/>
    <d v="2015-01-07T17:13:21"/>
    <x v="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15:59:10"/>
    <x v="3"/>
    <d v="2014-07-24T15:59:10"/>
    <x v="3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15:26:00"/>
    <x v="4"/>
    <d v="2015-11-11T15:26:00"/>
    <x v="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15:38:35"/>
    <x v="8"/>
    <d v="2014-10-06T14:38:35"/>
    <x v="3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4T20:16:29"/>
    <x v="7"/>
    <d v="2016-08-15T20:16:29"/>
    <x v="2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d v="2016-02-12T05:20:45"/>
    <x v="2"/>
    <d v="2016-01-13T05:20:45"/>
    <x v="2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4:07:57"/>
    <x v="7"/>
    <d v="2015-08-15T14:07:57"/>
    <x v="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6T19:20:25"/>
    <x v="3"/>
    <d v="2014-07-29T19:20:25"/>
    <x v="3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15:09:00"/>
    <x v="5"/>
    <d v="2016-04-23T14:08:15"/>
    <x v="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5T23:08:52"/>
    <x v="1"/>
    <d v="2017-02-08T23:08:52"/>
    <x v="1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17:00:00"/>
    <x v="3"/>
    <d v="2014-07-11T15:26:39"/>
    <x v="3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18:49:05"/>
    <x v="1"/>
    <d v="2016-02-06T18:49:05"/>
    <x v="2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1:16:17"/>
    <x v="6"/>
    <d v="2015-02-23T12:16:17"/>
    <x v="0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16:54:43"/>
    <x v="4"/>
    <d v="2016-11-04T15:54:43"/>
    <x v="2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5T19:00:00"/>
    <x v="1"/>
    <d v="2015-02-12T16:37:23"/>
    <x v="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d v="2015-03-13T12:57:36"/>
    <x v="1"/>
    <d v="2015-02-11T13:57:36"/>
    <x v="0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16:54:53"/>
    <x v="6"/>
    <d v="2015-03-16T16:54:53"/>
    <x v="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1T20:00:00"/>
    <x v="10"/>
    <d v="2016-03-03T01:38:28"/>
    <x v="2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d v="2016-07-12T14:22:21"/>
    <x v="0"/>
    <d v="2016-07-05T14:22:21"/>
    <x v="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0T19:44:22"/>
    <x v="3"/>
    <d v="2016-07-31T19:44:22"/>
    <x v="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28:23"/>
    <x v="0"/>
    <d v="2013-05-23T00:28:23"/>
    <x v="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4:08:42"/>
    <x v="2"/>
    <d v="2014-01-22T04:08:42"/>
    <x v="3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18:06:22"/>
    <x v="3"/>
    <d v="2013-06-20T18:06:22"/>
    <x v="4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15:32:11"/>
    <x v="4"/>
    <d v="2013-11-21T15:32:11"/>
    <x v="4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2:54:24"/>
    <x v="6"/>
    <d v="2016-03-11T03:54:24"/>
    <x v="2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1:30:59"/>
    <x v="8"/>
    <d v="2013-10-25T00:30:59"/>
    <x v="4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30T19:17:02"/>
    <x v="7"/>
    <d v="2012-09-10T19:17:02"/>
    <x v="5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4:04:53"/>
    <x v="8"/>
    <d v="2015-10-18T13:04:53"/>
    <x v="0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4:58:17"/>
    <x v="2"/>
    <d v="2014-01-06T14:58:17"/>
    <x v="3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18:09:01"/>
    <x v="11"/>
    <d v="2011-09-16T18:09:01"/>
    <x v="6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3T23:09:05"/>
    <x v="9"/>
    <d v="2013-12-04T23:09:05"/>
    <x v="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16:41:56"/>
    <x v="10"/>
    <d v="2012-04-06T16:41:56"/>
    <x v="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4:04:10"/>
    <x v="7"/>
    <d v="2014-07-18T04:04:10"/>
    <x v="3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3T23:00:11"/>
    <x v="9"/>
    <d v="2015-12-14T23:00:11"/>
    <x v="0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1T23:42:01"/>
    <x v="0"/>
    <d v="2011-06-06T23:42:01"/>
    <x v="6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8:35:36"/>
    <x v="10"/>
    <d v="2016-04-19T08:35:36"/>
    <x v="2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0T22:18:53"/>
    <x v="10"/>
    <d v="2014-04-10T22:18:53"/>
    <x v="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17:14:52"/>
    <x v="9"/>
    <d v="2014-12-29T17:14:52"/>
    <x v="3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16:44:48"/>
    <x v="3"/>
    <d v="2012-07-11T16:44:48"/>
    <x v="5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0:49:43"/>
    <x v="3"/>
    <d v="2014-06-03T10:49:43"/>
    <x v="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d v="2014-08-08T16:53:24"/>
    <x v="3"/>
    <d v="2014-07-09T16:53:24"/>
    <x v="3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0:06:15"/>
    <x v="1"/>
    <d v="2016-02-13T11:06:15"/>
    <x v="2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d v="2014-08-24T15:48:11"/>
    <x v="3"/>
    <d v="2014-07-25T15:48:11"/>
    <x v="3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2:08:07"/>
    <x v="5"/>
    <d v="2014-05-16T12:08:07"/>
    <x v="3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4:11:07"/>
    <x v="6"/>
    <d v="2014-03-25T14:11:07"/>
    <x v="3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5T23:32:55"/>
    <x v="5"/>
    <d v="2015-05-26T23:32:55"/>
    <x v="0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8T23:27:33"/>
    <x v="10"/>
    <d v="2015-04-28T23:27:33"/>
    <x v="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3:41:12"/>
    <x v="6"/>
    <d v="2016-03-11T14:41:12"/>
    <x v="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5T19:37:18"/>
    <x v="9"/>
    <d v="2012-12-06T19:37:18"/>
    <x v="5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18:22:17"/>
    <x v="2"/>
    <d v="2016-01-27T18:22:17"/>
    <x v="2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2:07:13"/>
    <x v="11"/>
    <d v="2011-09-09T12:07:13"/>
    <x v="6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7:53:40"/>
    <x v="3"/>
    <d v="2013-07-31T07:53:40"/>
    <x v="4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3T22:30:00"/>
    <x v="11"/>
    <d v="2014-09-03T07:25:54"/>
    <x v="3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4:01:17"/>
    <x v="1"/>
    <d v="2014-01-21T14:01:17"/>
    <x v="3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3:18:15"/>
    <x v="6"/>
    <d v="2014-03-14T13:18:15"/>
    <x v="3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15:04:28"/>
    <x v="10"/>
    <d v="2015-04-13T15:04:28"/>
    <x v="0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3T21:39:31"/>
    <x v="2"/>
    <d v="2016-01-14T21:39:31"/>
    <x v="2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3:12:00"/>
    <x v="0"/>
    <d v="2016-06-17T13:32:18"/>
    <x v="2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59:00"/>
    <x v="4"/>
    <d v="2013-10-29T20:05:25"/>
    <x v="4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19:50"/>
    <x v="5"/>
    <d v="2016-04-19T00:19:50"/>
    <x v="2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4:50:21"/>
    <x v="5"/>
    <d v="2014-05-12T04:50:21"/>
    <x v="3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3T21:15:27"/>
    <x v="1"/>
    <d v="2014-02-21T22:15:27"/>
    <x v="3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1:46:15"/>
    <x v="6"/>
    <d v="2012-03-05T12:46:15"/>
    <x v="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15:40:24"/>
    <x v="0"/>
    <d v="2014-06-23T15:40:24"/>
    <x v="3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9:17:15"/>
    <x v="6"/>
    <d v="2012-02-13T10:17:15"/>
    <x v="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4:03:10"/>
    <x v="8"/>
    <d v="2016-10-19T13:03:10"/>
    <x v="2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17:23:42"/>
    <x v="4"/>
    <d v="2012-11-07T17:23:42"/>
    <x v="5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7T23:53:10"/>
    <x v="9"/>
    <d v="2015-12-08T23:53:10"/>
    <x v="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3:30:00"/>
    <x v="9"/>
    <d v="2014-11-20T13:13:31"/>
    <x v="3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18:27:00"/>
    <x v="3"/>
    <d v="2014-07-15T18:27:00"/>
    <x v="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3:18:07"/>
    <x v="11"/>
    <d v="2013-09-09T03:18:07"/>
    <x v="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0:41:35"/>
    <x v="1"/>
    <d v="2016-02-29T11:41:35"/>
    <x v="2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15:20:08"/>
    <x v="5"/>
    <d v="2012-04-10T15:20:08"/>
    <x v="5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9:21:53"/>
    <x v="4"/>
    <d v="2015-11-25T09:21:53"/>
    <x v="0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4T21:59:39"/>
    <x v="6"/>
    <d v="2014-03-05T22:59:39"/>
    <x v="3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4:01:04"/>
    <x v="6"/>
    <d v="2014-03-24T14:01:04"/>
    <x v="3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15:56:40"/>
    <x v="11"/>
    <d v="2011-09-13T15:56:40"/>
    <x v="6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16:25:16"/>
    <x v="1"/>
    <d v="2016-02-12T17:25:16"/>
    <x v="2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1:53:45"/>
    <x v="10"/>
    <d v="2013-05-16T11:53:45"/>
    <x v="4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7:34:08"/>
    <x v="6"/>
    <d v="2014-03-20T07:34:08"/>
    <x v="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1:00:51"/>
    <x v="6"/>
    <d v="2015-03-31T11:00:51"/>
    <x v="0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9:58:50"/>
    <x v="7"/>
    <d v="2015-07-27T09:58:50"/>
    <x v="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2:51:34"/>
    <x v="0"/>
    <d v="2016-06-14T02:51:34"/>
    <x v="2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16:30:00"/>
    <x v="8"/>
    <d v="2014-10-14T15:30:00"/>
    <x v="3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d v="2014-08-07T10:35:17"/>
    <x v="3"/>
    <d v="2014-07-08T10:35:17"/>
    <x v="3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1:21:33"/>
    <x v="5"/>
    <d v="2016-05-06T01:21:33"/>
    <x v="2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5T19:55:00"/>
    <x v="8"/>
    <d v="2014-09-26T18:55:00"/>
    <x v="3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16:47:48"/>
    <x v="4"/>
    <d v="2015-11-24T16:47:48"/>
    <x v="0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31T21:46:11"/>
    <x v="4"/>
    <d v="2016-12-01T21:46:11"/>
    <x v="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4:46:21"/>
    <x v="0"/>
    <d v="2014-07-01T04:46:21"/>
    <x v="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8T23:33:00"/>
    <x v="8"/>
    <d v="2014-11-15T01:50:28"/>
    <x v="3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18:44:54"/>
    <x v="3"/>
    <d v="2016-07-07T18:44:54"/>
    <x v="2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1:07:09"/>
    <x v="4"/>
    <d v="2015-11-19T11:07:09"/>
    <x v="0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4:40:21"/>
    <x v="6"/>
    <d v="2016-03-24T14:40:21"/>
    <x v="2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16:45:31"/>
    <x v="9"/>
    <d v="2017-01-01T16:45:31"/>
    <x v="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3:20:26"/>
    <x v="9"/>
    <d v="2014-12-02T03:20:26"/>
    <x v="3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6:05:21"/>
    <x v="3"/>
    <d v="2015-07-07T06:05:21"/>
    <x v="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d v="2015-07-09T11:47:30"/>
    <x v="0"/>
    <d v="2015-06-09T11:47:30"/>
    <x v="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6T19:08:47"/>
    <x v="2"/>
    <d v="2015-01-17T19:08:47"/>
    <x v="0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6T23:38:46"/>
    <x v="4"/>
    <d v="2015-11-16T23:38:46"/>
    <x v="0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8T23:22:00"/>
    <x v="6"/>
    <d v="2015-03-29T23:22:00"/>
    <x v="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2:56:32"/>
    <x v="11"/>
    <d v="2014-08-03T12:56:32"/>
    <x v="3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17:52:53"/>
    <x v="10"/>
    <d v="2014-03-25T17:52:53"/>
    <x v="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18:19:43"/>
    <x v="11"/>
    <d v="2014-08-20T18:19:43"/>
    <x v="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6:21"/>
    <x v="4"/>
    <d v="2016-10-31T23:06:21"/>
    <x v="2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2:02:46"/>
    <x v="5"/>
    <d v="2016-05-17T12:02:46"/>
    <x v="2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17:54:35"/>
    <x v="9"/>
    <d v="2015-11-09T17:54:35"/>
    <x v="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6T21:27:43"/>
    <x v="7"/>
    <d v="2015-08-07T21:27:43"/>
    <x v="0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d v="2015-05-15T12:01:52"/>
    <x v="10"/>
    <d v="2015-04-15T12:01:52"/>
    <x v="0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2:08:25"/>
    <x v="5"/>
    <d v="2015-05-19T12:08:25"/>
    <x v="0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5T21:36:46"/>
    <x v="7"/>
    <d v="2015-08-06T21:36:46"/>
    <x v="0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3:20:08"/>
    <x v="3"/>
    <d v="2014-07-15T13:20:08"/>
    <x v="3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3T20:42:42"/>
    <x v="2"/>
    <d v="2015-01-24T20:42:42"/>
    <x v="0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1:04:40"/>
    <x v="4"/>
    <d v="2014-10-06T10:04:40"/>
    <x v="3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8T21:12:08"/>
    <x v="4"/>
    <d v="2014-11-08T21:12:08"/>
    <x v="3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0:45:00"/>
    <x v="5"/>
    <d v="2015-05-30T12:26:05"/>
    <x v="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7T21:43:06"/>
    <x v="1"/>
    <d v="2015-02-25T22:43:06"/>
    <x v="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0:06:29"/>
    <x v="10"/>
    <d v="2015-04-28T10:06:29"/>
    <x v="0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1:24:24"/>
    <x v="7"/>
    <d v="2014-08-25T11:24:24"/>
    <x v="3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2:22:00"/>
    <x v="3"/>
    <d v="2014-07-10T12:22:00"/>
    <x v="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2:23:02"/>
    <x v="5"/>
    <d v="2016-05-19T12:23:02"/>
    <x v="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8:50"/>
    <x v="0"/>
    <d v="2014-06-02T00:08:50"/>
    <x v="3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5T23:00:00"/>
    <x v="5"/>
    <d v="2015-05-26T06:39:02"/>
    <x v="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2:38:15"/>
    <x v="7"/>
    <d v="2014-08-12T12:38:15"/>
    <x v="3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1T20:17:45"/>
    <x v="7"/>
    <d v="2016-08-22T20:17:45"/>
    <x v="2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3:29:23"/>
    <x v="2"/>
    <d v="2015-01-23T03:29:23"/>
    <x v="0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16:26:11"/>
    <x v="10"/>
    <d v="2015-04-30T16:26:11"/>
    <x v="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15:18:47"/>
    <x v="8"/>
    <d v="2014-10-26T14:18:47"/>
    <x v="3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1:22:32"/>
    <x v="3"/>
    <d v="2014-07-21T11:22:32"/>
    <x v="3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2T23:27:37"/>
    <x v="3"/>
    <d v="2015-06-28T23:27:37"/>
    <x v="0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15:12:07"/>
    <x v="10"/>
    <d v="2016-04-08T15:12:07"/>
    <x v="2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2:28:59"/>
    <x v="0"/>
    <d v="2015-06-15T12:28:59"/>
    <x v="0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8:00:00"/>
    <x v="1"/>
    <d v="2017-01-10T19:28:18"/>
    <x v="1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0:51:36"/>
    <x v="11"/>
    <d v="2014-09-15T10:51:36"/>
    <x v="3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16:44:12"/>
    <x v="3"/>
    <d v="2014-07-17T16:44:12"/>
    <x v="3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2:17:07"/>
    <x v="11"/>
    <d v="2015-09-28T12:17:07"/>
    <x v="0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4:21:54"/>
    <x v="5"/>
    <d v="2014-05-22T14:21:54"/>
    <x v="3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3:08:41"/>
    <x v="1"/>
    <d v="2015-01-30T03:08:41"/>
    <x v="0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1:42:00"/>
    <x v="9"/>
    <d v="2016-12-24T14:51:28"/>
    <x v="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1T22:59:00"/>
    <x v="8"/>
    <d v="2016-10-13T15:40:23"/>
    <x v="2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9:23:31"/>
    <x v="2"/>
    <d v="2017-01-06T09:23:31"/>
    <x v="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7T23:00:00"/>
    <x v="5"/>
    <d v="2015-05-06T15:45:49"/>
    <x v="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17:42:00"/>
    <x v="5"/>
    <d v="2015-04-29T15:43:15"/>
    <x v="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3:00:00"/>
    <x v="10"/>
    <d v="2015-04-15T16:28:43"/>
    <x v="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1:49:00"/>
    <x v="4"/>
    <d v="2016-12-07T11:49:00"/>
    <x v="2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18:29:55"/>
    <x v="5"/>
    <d v="2016-06-08T18:29:55"/>
    <x v="2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0:58:45"/>
    <x v="3"/>
    <d v="2014-08-01T10:58:45"/>
    <x v="3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8:29:20"/>
    <x v="1"/>
    <d v="2016-02-19T09:29:20"/>
    <x v="2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7:09:38"/>
    <x v="2"/>
    <d v="2017-01-12T07:09:38"/>
    <x v="1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2:37:33"/>
    <x v="6"/>
    <d v="2016-02-09T13:37:33"/>
    <x v="2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6:42:59"/>
    <x v="6"/>
    <d v="2015-03-09T06:42:59"/>
    <x v="0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4:00:00"/>
    <x v="4"/>
    <d v="2015-10-21T03:20:53"/>
    <x v="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4:38:59"/>
    <x v="4"/>
    <d v="2015-11-18T14:38:59"/>
    <x v="0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59:00"/>
    <x v="5"/>
    <d v="2016-05-13T10:57:14"/>
    <x v="2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0T22:00:00"/>
    <x v="4"/>
    <d v="2015-11-25T09:51:26"/>
    <x v="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3:30:00"/>
    <x v="0"/>
    <d v="2015-06-06T13:30:00"/>
    <x v="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6:27:36"/>
    <x v="6"/>
    <d v="2015-03-26T06:27:36"/>
    <x v="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9:34:06"/>
    <x v="0"/>
    <d v="2016-06-15T09:34:06"/>
    <x v="2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1:55:54"/>
    <x v="5"/>
    <d v="2015-05-28T01:55:54"/>
    <x v="0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9:45:27"/>
    <x v="10"/>
    <d v="2015-05-01T09:45:27"/>
    <x v="0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x v="4"/>
    <d v="2015-10-20T12:57:13"/>
    <x v="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7:09:11"/>
    <x v="5"/>
    <d v="2015-05-14T07:09:11"/>
    <x v="0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8:29:00"/>
    <x v="1"/>
    <d v="2017-02-06T13:37:33"/>
    <x v="1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05:00:00"/>
    <x v="1"/>
    <d v="2016-03-01T05:19:33"/>
    <x v="2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1:01:04"/>
    <x v="1"/>
    <d v="2016-02-23T12:01:04"/>
    <x v="2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15:18:25"/>
    <x v="2"/>
    <d v="2017-01-26T15:18:25"/>
    <x v="1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16:00:00"/>
    <x v="10"/>
    <d v="2015-05-08T17:36:12"/>
    <x v="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15:47:41"/>
    <x v="5"/>
    <d v="2016-05-25T15:47:41"/>
    <x v="2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6T20:00:00"/>
    <x v="8"/>
    <d v="2015-11-10T17:48:15"/>
    <x v="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3:08:20"/>
    <x v="9"/>
    <d v="2016-12-27T13:08:20"/>
    <x v="2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15:10:05"/>
    <x v="5"/>
    <d v="2015-04-10T15:10:05"/>
    <x v="0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17:09:16"/>
    <x v="10"/>
    <d v="2014-04-30T17:09:16"/>
    <x v="3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18:03:00"/>
    <x v="11"/>
    <d v="2015-08-31T09:47:37"/>
    <x v="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4:25:40"/>
    <x v="0"/>
    <d v="2016-06-14T14:25:40"/>
    <x v="2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31T22:00:00"/>
    <x v="11"/>
    <d v="2015-10-01T10:53:20"/>
    <x v="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06:05:13"/>
    <x v="11"/>
    <d v="2016-09-20T06:05:13"/>
    <x v="2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0:05:12"/>
    <x v="3"/>
    <d v="2015-07-26T10:05:12"/>
    <x v="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3T19:00:00"/>
    <x v="4"/>
    <d v="2016-11-06T06:24:48"/>
    <x v="2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3-31T23:00:00"/>
    <x v="1"/>
    <d v="2016-03-01T12:17:27"/>
    <x v="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0:15:09"/>
    <x v="8"/>
    <d v="2016-10-10T23:15:09"/>
    <x v="2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8:11:42"/>
    <x v="5"/>
    <d v="2014-04-07T08:11:42"/>
    <x v="3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16:44:38"/>
    <x v="11"/>
    <d v="2013-08-23T16:44:38"/>
    <x v="4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0T20:00:00"/>
    <x v="6"/>
    <d v="2014-03-17T15:59:41"/>
    <x v="3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2:00:00"/>
    <x v="3"/>
    <d v="2014-07-07T17:03:36"/>
    <x v="3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2:30:08"/>
    <x v="7"/>
    <d v="2011-07-30T12:30:08"/>
    <x v="6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1:00:00"/>
    <x v="6"/>
    <d v="2012-03-17T06:02:07"/>
    <x v="5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18:20:30"/>
    <x v="2"/>
    <d v="2011-01-25T18:20:30"/>
    <x v="6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7T20:00:00"/>
    <x v="3"/>
    <d v="2015-07-08T17:36:08"/>
    <x v="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15:21:10"/>
    <x v="11"/>
    <d v="2013-08-20T15:21:10"/>
    <x v="4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17:46:14"/>
    <x v="2"/>
    <d v="2012-01-31T17:46:14"/>
    <x v="5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3:55:42"/>
    <x v="2"/>
    <d v="2015-01-03T13:55:42"/>
    <x v="0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4T22:14:59"/>
    <x v="4"/>
    <d v="2013-11-04T22:14:59"/>
    <x v="4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1:00:00"/>
    <x v="0"/>
    <d v="2012-07-20T11:19:24"/>
    <x v="5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1:47:45"/>
    <x v="3"/>
    <d v="2012-08-04T01:47:45"/>
    <x v="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9:38:56"/>
    <x v="3"/>
    <d v="2011-07-07T09:38:56"/>
    <x v="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18:06:07"/>
    <x v="9"/>
    <d v="2011-12-06T18:06:07"/>
    <x v="6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16:51:00"/>
    <x v="0"/>
    <d v="2013-05-14T19:57:37"/>
    <x v="4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59:00"/>
    <x v="8"/>
    <d v="2014-10-11T15:06:20"/>
    <x v="3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8:18:00"/>
    <x v="7"/>
    <d v="2011-08-26T22:58:22"/>
    <x v="6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16:00:00"/>
    <x v="0"/>
    <d v="2011-05-08T16:06:11"/>
    <x v="6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16:00:00"/>
    <x v="6"/>
    <d v="2013-03-22T14:48:43"/>
    <x v="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9:23:54"/>
    <x v="5"/>
    <d v="2014-05-15T09:23:54"/>
    <x v="3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5T21:02:29"/>
    <x v="4"/>
    <d v="2011-10-21T20:02:29"/>
    <x v="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2:00:55"/>
    <x v="10"/>
    <d v="2013-04-06T02:00:55"/>
    <x v="4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1:59:00"/>
    <x v="5"/>
    <d v="2014-05-08T10:45:53"/>
    <x v="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2:46:51"/>
    <x v="0"/>
    <d v="2012-06-07T12:46:51"/>
    <x v="5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0:25:31"/>
    <x v="7"/>
    <d v="2014-07-23T10:25:31"/>
    <x v="3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4:32:47"/>
    <x v="7"/>
    <d v="2011-07-27T14:32:47"/>
    <x v="6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18:42:49"/>
    <x v="11"/>
    <d v="2013-09-26T18:42:49"/>
    <x v="4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3:48:27"/>
    <x v="7"/>
    <d v="2014-08-04T13:48:27"/>
    <x v="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2-31T23:59:00"/>
    <x v="4"/>
    <d v="2010-11-05T09:54:46"/>
    <x v="7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16:17:32"/>
    <x v="4"/>
    <d v="2013-11-01T15:17:32"/>
    <x v="4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17:03:51"/>
    <x v="2"/>
    <d v="2012-01-13T17:03:51"/>
    <x v="5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2T20:03:10"/>
    <x v="6"/>
    <d v="2011-02-12T21:03:10"/>
    <x v="6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9:40:12"/>
    <x v="3"/>
    <d v="2013-08-01T09:40:12"/>
    <x v="4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8T22:59:00"/>
    <x v="5"/>
    <d v="2014-05-07T18:17:44"/>
    <x v="3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15:13:40"/>
    <x v="2"/>
    <d v="2014-01-27T15:13:40"/>
    <x v="3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3:13:47"/>
    <x v="9"/>
    <d v="2013-12-30T03:13:47"/>
    <x v="4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3:18:12"/>
    <x v="2"/>
    <d v="2014-01-17T13:18:12"/>
    <x v="3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8T20:00:00"/>
    <x v="1"/>
    <d v="2014-02-21T21:01:10"/>
    <x v="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0:54:43"/>
    <x v="11"/>
    <d v="2013-09-30T10:54:43"/>
    <x v="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0:43:35"/>
    <x v="8"/>
    <d v="2010-10-14T10:43:35"/>
    <x v="7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16:02:25"/>
    <x v="9"/>
    <d v="2013-12-12T16:02:25"/>
    <x v="4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9:02:38"/>
    <x v="0"/>
    <d v="2013-06-24T09:02:38"/>
    <x v="4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15:17:27"/>
    <x v="7"/>
    <d v="2013-08-21T15:17:27"/>
    <x v="4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5T19:00:00"/>
    <x v="6"/>
    <d v="2016-03-16T14:45:12"/>
    <x v="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4:34:02"/>
    <x v="1"/>
    <d v="2012-01-25T15:34:02"/>
    <x v="5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2:24:19"/>
    <x v="8"/>
    <d v="2013-10-14T11:24:19"/>
    <x v="4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4T23:00:00"/>
    <x v="5"/>
    <d v="2010-04-06T12:52:59"/>
    <x v="7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2:31:31"/>
    <x v="3"/>
    <d v="2014-08-01T12:31:31"/>
    <x v="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1:33:45"/>
    <x v="3"/>
    <d v="2012-07-26T11:33:45"/>
    <x v="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15:49:47"/>
    <x v="3"/>
    <d v="2013-07-03T15:49:47"/>
    <x v="4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8-31T23:00:00"/>
    <x v="3"/>
    <d v="2009-07-13T11:54:07"/>
    <x v="8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8:29:07"/>
    <x v="7"/>
    <d v="2012-07-31T08:29:07"/>
    <x v="5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4T21:00:00"/>
    <x v="5"/>
    <d v="2014-05-27T08:19:26"/>
    <x v="3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3T20:22:50"/>
    <x v="1"/>
    <d v="2014-02-11T21:22:50"/>
    <x v="3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3:10:54"/>
    <x v="1"/>
    <d v="2010-12-01T13:10:54"/>
    <x v="7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2:50:36"/>
    <x v="0"/>
    <d v="2013-07-08T12:50:36"/>
    <x v="4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8T23:59:00"/>
    <x v="4"/>
    <d v="2013-11-08T06:24:15"/>
    <x v="4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0T23:00:00"/>
    <x v="1"/>
    <d v="2013-02-15T12:13:09"/>
    <x v="4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1:59:00"/>
    <x v="4"/>
    <d v="2016-12-08T00:38:02"/>
    <x v="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8:59:35"/>
    <x v="5"/>
    <d v="2015-06-05T08:59:35"/>
    <x v="0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9:00:00"/>
    <x v="2"/>
    <d v="2015-02-04T04:13:47"/>
    <x v="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9:54:16"/>
    <x v="5"/>
    <d v="2015-04-13T09:54:16"/>
    <x v="0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09T23:00:00"/>
    <x v="3"/>
    <d v="2016-07-09T22:42:43"/>
    <x v="2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3T22:14:05"/>
    <x v="9"/>
    <d v="2016-12-04T22:14:05"/>
    <x v="2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1:59:00"/>
    <x v="6"/>
    <d v="2015-03-23T09:45:31"/>
    <x v="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2:00:00"/>
    <x v="6"/>
    <d v="2015-03-01T10:39:51"/>
    <x v="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17:59:00"/>
    <x v="11"/>
    <d v="2015-09-09T13:20:28"/>
    <x v="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2:49:31"/>
    <x v="8"/>
    <d v="2015-10-15T11:49:31"/>
    <x v="0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6:00:00"/>
    <x v="11"/>
    <d v="2015-10-01T05:53:17"/>
    <x v="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2:00:00"/>
    <x v="0"/>
    <d v="2015-06-29T08:44:57"/>
    <x v="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3T19:12:53"/>
    <x v="1"/>
    <d v="2016-02-22T20:12:53"/>
    <x v="2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2:55:58"/>
    <x v="10"/>
    <d v="2016-04-01T12:55:58"/>
    <x v="2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1:20:32"/>
    <x v="6"/>
    <d v="2016-03-29T11:20:32"/>
    <x v="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4:32:39"/>
    <x v="0"/>
    <d v="2015-06-14T14:32:39"/>
    <x v="0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3:57:00"/>
    <x v="5"/>
    <d v="2016-04-23T11:12:18"/>
    <x v="2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0T22:00:00"/>
    <x v="0"/>
    <d v="2015-07-10T12:59:38"/>
    <x v="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30T21:23:31"/>
    <x v="8"/>
    <d v="2016-10-31T20:23:31"/>
    <x v="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06:00:00"/>
    <x v="0"/>
    <d v="2016-07-15T05:35:20"/>
    <x v="2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2T22:40:05"/>
    <x v="1"/>
    <d v="2017-01-11T23:40:05"/>
    <x v="1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2:30:00"/>
    <x v="0"/>
    <d v="2016-06-22T10:58:28"/>
    <x v="2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5:58:54"/>
    <x v="4"/>
    <d v="2014-11-04T05:58:54"/>
    <x v="3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07:04:39"/>
    <x v="2"/>
    <d v="2016-01-18T07:04:39"/>
    <x v="2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09:43:32"/>
    <x v="11"/>
    <d v="2016-08-29T09:43:32"/>
    <x v="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16:11:08"/>
    <x v="11"/>
    <d v="2015-09-10T16:11:08"/>
    <x v="0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1:00:50"/>
    <x v="3"/>
    <d v="2016-07-05T11:00:50"/>
    <x v="2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15:15:19"/>
    <x v="8"/>
    <d v="2016-10-26T14:15:19"/>
    <x v="2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1:52:02"/>
    <x v="6"/>
    <d v="2015-03-19T11:52:02"/>
    <x v="0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2:01:54"/>
    <x v="1"/>
    <d v="2016-02-02T12:01:54"/>
    <x v="2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1:04:20"/>
    <x v="11"/>
    <d v="2016-08-22T11:04:20"/>
    <x v="2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5T20:00:00"/>
    <x v="8"/>
    <d v="2015-10-01T06:57:28"/>
    <x v="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18:05:09"/>
    <x v="2"/>
    <d v="2016-01-24T18:05:09"/>
    <x v="2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9:00:00"/>
    <x v="0"/>
    <d v="2016-05-30T00:39:06"/>
    <x v="2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0T20:02:52"/>
    <x v="9"/>
    <d v="2014-12-11T20:02:52"/>
    <x v="3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1:00:00"/>
    <x v="0"/>
    <d v="2014-06-26T14:29:25"/>
    <x v="3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18:00:00"/>
    <x v="4"/>
    <d v="2016-12-01T11:34:06"/>
    <x v="2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2:58:57"/>
    <x v="4"/>
    <d v="2016-11-23T12:58:57"/>
    <x v="2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0:45:25"/>
    <x v="10"/>
    <d v="2015-04-21T10:45:25"/>
    <x v="0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1:55:00"/>
    <x v="6"/>
    <d v="2016-03-22T11:45:46"/>
    <x v="2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0:12:32"/>
    <x v="11"/>
    <d v="2016-09-13T10:12:32"/>
    <x v="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29T21:03:55"/>
    <x v="4"/>
    <d v="2016-11-29T21:03:55"/>
    <x v="2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4:00:28"/>
    <x v="9"/>
    <d v="2014-12-01T14:00:28"/>
    <x v="3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1:17:15"/>
    <x v="10"/>
    <d v="2015-04-29T11:17:15"/>
    <x v="0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0:25:34"/>
    <x v="11"/>
    <d v="2016-08-30T10:25:34"/>
    <x v="2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1:19:05"/>
    <x v="4"/>
    <d v="2014-10-23T00:19:05"/>
    <x v="3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1T23:00:00"/>
    <x v="0"/>
    <d v="2016-06-01T01:38:29"/>
    <x v="2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7:05:54"/>
    <x v="3"/>
    <d v="2016-07-18T07:05:54"/>
    <x v="2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6T20:26:48"/>
    <x v="9"/>
    <d v="2016-12-27T20:26:48"/>
    <x v="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5T21:33:45"/>
    <x v="0"/>
    <d v="2014-06-15T21:33:45"/>
    <x v="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3:34:47"/>
    <x v="1"/>
    <d v="2016-02-10T13:34:47"/>
    <x v="2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17:28:22"/>
    <x v="4"/>
    <d v="2015-11-05T17:28:22"/>
    <x v="0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15:43:48"/>
    <x v="4"/>
    <d v="2014-11-12T15:43:48"/>
    <x v="3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8:51:19"/>
    <x v="1"/>
    <d v="2017-02-01T08:51:19"/>
    <x v="1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4:17:13"/>
    <x v="3"/>
    <d v="2015-07-03T14:17:13"/>
    <x v="0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1:31:55"/>
    <x v="4"/>
    <d v="2014-10-24T10:31:55"/>
    <x v="3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9:17:33"/>
    <x v="3"/>
    <d v="2014-07-16T09:17:33"/>
    <x v="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9:58:37"/>
    <x v="11"/>
    <d v="2016-08-30T09:58:37"/>
    <x v="2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4:35:39"/>
    <x v="0"/>
    <d v="2015-06-17T14:35:39"/>
    <x v="0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8T22:59:00"/>
    <x v="3"/>
    <d v="2016-06-21T07:38:03"/>
    <x v="2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3:57:19"/>
    <x v="5"/>
    <d v="2016-06-01T13:57:19"/>
    <x v="2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4:32:39"/>
    <x v="0"/>
    <d v="2014-06-09T14:32:39"/>
    <x v="3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6T20:49:11"/>
    <x v="5"/>
    <d v="2013-05-27T20:49:11"/>
    <x v="4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0:18:45"/>
    <x v="1"/>
    <d v="2015-02-05T10:18:45"/>
    <x v="0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7:08:53"/>
    <x v="4"/>
    <d v="2014-11-20T07:08:53"/>
    <x v="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1:59:00"/>
    <x v="4"/>
    <d v="2015-11-09T02:58:55"/>
    <x v="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5T19:18:54"/>
    <x v="4"/>
    <d v="2015-11-25T19:18:54"/>
    <x v="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2:45:44"/>
    <x v="2"/>
    <d v="2016-01-13T12:45:44"/>
    <x v="2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4T22:59:00"/>
    <x v="7"/>
    <d v="2015-07-15T08:52:46"/>
    <x v="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0T19:00:00"/>
    <x v="1"/>
    <d v="2013-02-03T21:49:48"/>
    <x v="4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4:22:59"/>
    <x v="5"/>
    <d v="2016-05-12T14:22:59"/>
    <x v="2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5:00:00"/>
    <x v="8"/>
    <d v="2012-10-31T01:06:45"/>
    <x v="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4T19:56:00"/>
    <x v="0"/>
    <d v="2013-06-04T19:56:00"/>
    <x v="4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59:00"/>
    <x v="1"/>
    <d v="2013-01-30T18:05:37"/>
    <x v="4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8:42:03"/>
    <x v="5"/>
    <d v="2011-05-26T08:42:03"/>
    <x v="6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4:33:10"/>
    <x v="0"/>
    <d v="2011-05-05T14:33:10"/>
    <x v="6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16:37:00"/>
    <x v="3"/>
    <d v="2012-07-05T16:37:00"/>
    <x v="5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2:12:52"/>
    <x v="5"/>
    <d v="2014-05-22T12:12:52"/>
    <x v="3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17:25:31"/>
    <x v="7"/>
    <d v="2013-07-09T17:25:31"/>
    <x v="4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2:59:00"/>
    <x v="2"/>
    <d v="2016-01-27T15:15:27"/>
    <x v="2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1:41:46"/>
    <x v="9"/>
    <d v="2014-11-08T11:41:46"/>
    <x v="3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1:35:52"/>
    <x v="1"/>
    <d v="2015-02-14T12:35:52"/>
    <x v="0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6T19:54:23"/>
    <x v="8"/>
    <d v="2014-10-12T18:54:23"/>
    <x v="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3T20:04:10"/>
    <x v="8"/>
    <d v="2015-10-14T19:04:10"/>
    <x v="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4T23:34:54"/>
    <x v="5"/>
    <d v="2015-05-21T23:34:54"/>
    <x v="0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9:15:46"/>
    <x v="6"/>
    <d v="2014-03-12T09:15:46"/>
    <x v="3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5T19:04:50"/>
    <x v="11"/>
    <d v="2013-09-30T19:04:50"/>
    <x v="4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3:12:22"/>
    <x v="10"/>
    <d v="2015-04-07T13:12:22"/>
    <x v="0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2:45:32"/>
    <x v="0"/>
    <d v="2012-06-12T12:45:32"/>
    <x v="5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17:50:33"/>
    <x v="4"/>
    <d v="2016-11-30T17:50:33"/>
    <x v="2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4T21:53:08"/>
    <x v="1"/>
    <d v="2016-02-23T22:53:08"/>
    <x v="2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4T20:35:19"/>
    <x v="9"/>
    <d v="2016-12-15T20:35:19"/>
    <x v="2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2:03:26"/>
    <x v="4"/>
    <d v="2016-11-03T11:03:26"/>
    <x v="2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2T23:11:00"/>
    <x v="2"/>
    <d v="2017-01-12T00:16:10"/>
    <x v="1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3:13:30"/>
    <x v="3"/>
    <d v="2016-07-17T13:13:30"/>
    <x v="2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06:47:56"/>
    <x v="5"/>
    <d v="2015-05-06T06:47:56"/>
    <x v="0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8T21:00:00"/>
    <x v="5"/>
    <d v="2015-05-17T13:18:26"/>
    <x v="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8:45"/>
    <x v="4"/>
    <d v="2016-11-29T00:08:45"/>
    <x v="2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4:12:16"/>
    <x v="10"/>
    <d v="2013-04-06T14:12:16"/>
    <x v="4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2T20:47:58"/>
    <x v="4"/>
    <d v="2016-12-02T20:47:58"/>
    <x v="2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2:38:42"/>
    <x v="0"/>
    <d v="2015-06-05T12:38:42"/>
    <x v="0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7:11:00"/>
    <x v="6"/>
    <d v="2016-03-04T11:32:01"/>
    <x v="2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0:31:29"/>
    <x v="0"/>
    <d v="2015-06-29T10:31:29"/>
    <x v="0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2T23:30:00"/>
    <x v="5"/>
    <d v="2015-05-02T17:06:35"/>
    <x v="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1:14:00"/>
    <x v="11"/>
    <d v="2016-09-21T09:45:17"/>
    <x v="2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6:32:37"/>
    <x v="3"/>
    <d v="2016-07-14T06:32:37"/>
    <x v="2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2:12:00"/>
    <x v="6"/>
    <d v="2015-03-24T14:16:46"/>
    <x v="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1T23:59:00"/>
    <x v="3"/>
    <d v="2015-07-08T10:36:58"/>
    <x v="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2T22:43:06"/>
    <x v="1"/>
    <d v="2016-01-31T22:43:06"/>
    <x v="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1:22:03"/>
    <x v="3"/>
    <d v="2016-07-02T11:22:03"/>
    <x v="2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2-28T22:00:00"/>
    <x v="2"/>
    <d v="2017-01-16T22:28:46"/>
    <x v="1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16:48:01"/>
    <x v="9"/>
    <d v="2016-12-15T16:48:01"/>
    <x v="2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18:58:02"/>
    <x v="2"/>
    <d v="2015-01-14T18:58:02"/>
    <x v="0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16:19:00"/>
    <x v="11"/>
    <d v="2016-09-27T17:01:50"/>
    <x v="2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15:58:54"/>
    <x v="0"/>
    <d v="2016-06-05T15:58:54"/>
    <x v="2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6T19:06:13"/>
    <x v="11"/>
    <d v="2014-09-06T19:06:13"/>
    <x v="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30:00"/>
    <x v="5"/>
    <d v="2016-05-08T03:11:13"/>
    <x v="2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18:54:34"/>
    <x v="10"/>
    <d v="2013-05-05T18:54:34"/>
    <x v="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4-30T19:16:51"/>
    <x v="6"/>
    <d v="2015-03-01T20:16:51"/>
    <x v="0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5T20:30:35"/>
    <x v="0"/>
    <d v="2013-06-25T20:30:35"/>
    <x v="4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7:14:45"/>
    <x v="2"/>
    <d v="2015-01-28T07:14:45"/>
    <x v="0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2:20:01"/>
    <x v="8"/>
    <d v="2014-10-29T11:20:01"/>
    <x v="3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05:00:00"/>
    <x v="4"/>
    <d v="2015-10-20T05:23:27"/>
    <x v="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7:52:58"/>
    <x v="3"/>
    <d v="2014-07-18T07:52:58"/>
    <x v="3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16:55:56"/>
    <x v="8"/>
    <d v="2015-10-14T15:55:56"/>
    <x v="0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2-31T23:12:15"/>
    <x v="4"/>
    <d v="2014-11-01T22:12:15"/>
    <x v="3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2:38:40"/>
    <x v="5"/>
    <d v="2016-04-19T02:38:40"/>
    <x v="2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5T20:25:00"/>
    <x v="2"/>
    <d v="2015-01-08T20:25:00"/>
    <x v="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3T20:31:39"/>
    <x v="4"/>
    <d v="2014-11-03T20:31:39"/>
    <x v="3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5:29:30"/>
    <x v="2"/>
    <d v="2015-12-22T05:29:30"/>
    <x v="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1:04:27"/>
    <x v="9"/>
    <d v="2016-12-04T01:04:27"/>
    <x v="2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1:13:11"/>
    <x v="3"/>
    <d v="2015-07-07T11:13:11"/>
    <x v="0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18:13:39"/>
    <x v="8"/>
    <d v="2015-10-22T17:13:39"/>
    <x v="0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6:11:00"/>
    <x v="7"/>
    <d v="2015-08-15T22:36:14"/>
    <x v="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5:57:14"/>
    <x v="2"/>
    <d v="2016-01-26T05:57:14"/>
    <x v="2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5:56:59"/>
    <x v="11"/>
    <d v="2016-09-09T05:56:59"/>
    <x v="2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1:01:26"/>
    <x v="5"/>
    <d v="2016-06-03T11:01:26"/>
    <x v="2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16:58:29"/>
    <x v="2"/>
    <d v="2015-01-09T16:58:29"/>
    <x v="0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45:04"/>
    <x v="7"/>
    <d v="2016-08-22T00:45:04"/>
    <x v="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3:38:51"/>
    <x v="9"/>
    <d v="2015-12-02T03:38:51"/>
    <x v="0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3:13:22"/>
    <x v="8"/>
    <d v="2016-11-02T12:13:22"/>
    <x v="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8T22:09:19"/>
    <x v="6"/>
    <d v="2015-03-29T22:09:19"/>
    <x v="0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4:22:00"/>
    <x v="3"/>
    <d v="2015-06-25T04:22:00"/>
    <x v="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15:26:25"/>
    <x v="7"/>
    <d v="2016-08-19T15:26:25"/>
    <x v="2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3:06:57"/>
    <x v="6"/>
    <d v="2016-03-03T04:06:57"/>
    <x v="2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09T20:27:22"/>
    <x v="6"/>
    <d v="2015-03-10T20:27:22"/>
    <x v="0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4:31:28"/>
    <x v="4"/>
    <d v="2014-11-18T14:31:28"/>
    <x v="3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1:03:36"/>
    <x v="8"/>
    <d v="2015-10-27T00:03:36"/>
    <x v="0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3:43:48"/>
    <x v="0"/>
    <d v="2015-06-20T13:43:48"/>
    <x v="0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6:00:00"/>
    <x v="4"/>
    <d v="2016-10-30T10:01:15"/>
    <x v="2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0:00:00"/>
    <x v="5"/>
    <d v="2015-05-18T13:24:38"/>
    <x v="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3:43:40"/>
    <x v="11"/>
    <d v="2015-09-11T13:43:40"/>
    <x v="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3:24:17"/>
    <x v="2"/>
    <d v="2016-01-22T03:24:17"/>
    <x v="2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2T23:59:00"/>
    <x v="0"/>
    <d v="2014-06-06T07:45:39"/>
    <x v="3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8:55:00"/>
    <x v="6"/>
    <d v="2016-03-28T15:54:59"/>
    <x v="2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4:55:01"/>
    <x v="1"/>
    <d v="2015-02-05T14:55:01"/>
    <x v="0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2:57:43"/>
    <x v="10"/>
    <d v="2016-04-26T12:57:43"/>
    <x v="2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3:22:49"/>
    <x v="7"/>
    <d v="2015-07-13T13:22:49"/>
    <x v="0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0:29:18"/>
    <x v="10"/>
    <d v="2016-04-25T10:29:18"/>
    <x v="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17:13:29"/>
    <x v="9"/>
    <d v="2016-12-03T17:13:29"/>
    <x v="2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15:57:42"/>
    <x v="7"/>
    <d v="2015-07-14T15:57:42"/>
    <x v="0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8:00:55"/>
    <x v="5"/>
    <d v="2015-05-15T08:00:55"/>
    <x v="0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5:44:38"/>
    <x v="6"/>
    <d v="2016-04-01T05:44:38"/>
    <x v="2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2:32:14"/>
    <x v="0"/>
    <d v="2016-06-08T12:32:14"/>
    <x v="2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25:00"/>
    <x v="10"/>
    <d v="2015-04-21T17:28:38"/>
    <x v="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4:28:25"/>
    <x v="10"/>
    <d v="2015-03-23T14:28:25"/>
    <x v="0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19T23:06:37"/>
    <x v="2"/>
    <d v="2016-01-20T23:06:37"/>
    <x v="2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8T19:00:59"/>
    <x v="8"/>
    <d v="2014-10-19T18:00:59"/>
    <x v="3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1:52:43"/>
    <x v="0"/>
    <d v="2014-06-28T11:52:43"/>
    <x v="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0:42:27"/>
    <x v="6"/>
    <d v="2017-03-01T11:42:27"/>
    <x v="1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16:59:00"/>
    <x v="6"/>
    <d v="2016-04-03T15:48:00"/>
    <x v="2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8:39:00"/>
    <x v="7"/>
    <d v="2014-07-12T11:08:40"/>
    <x v="3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1:02:45"/>
    <x v="9"/>
    <d v="2016-12-04T11:02:45"/>
    <x v="2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17:30:44"/>
    <x v="8"/>
    <d v="2015-10-12T16:30:44"/>
    <x v="0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0T23:00:00"/>
    <x v="3"/>
    <d v="2014-07-11T11:56:00"/>
    <x v="3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2:25:00"/>
    <x v="4"/>
    <d v="2015-11-03T23:54:56"/>
    <x v="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18:45:00"/>
    <x v="8"/>
    <d v="2014-10-03T16:31:38"/>
    <x v="3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0T19:00:00"/>
    <x v="11"/>
    <d v="2014-09-17T10:29:14"/>
    <x v="3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0:54:31"/>
    <x v="6"/>
    <d v="2013-03-11T10:54:31"/>
    <x v="4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15:52:18"/>
    <x v="6"/>
    <d v="2013-02-21T16:52:18"/>
    <x v="4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d v="2013-02-16T10:52:38"/>
    <x v="2"/>
    <d v="2013-01-17T10:52:38"/>
    <x v="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1T22:00:00"/>
    <x v="1"/>
    <d v="2012-02-20T12:37:32"/>
    <x v="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x v="9"/>
    <d v="2015-12-01T23:07:46"/>
    <x v="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3:14:45"/>
    <x v="1"/>
    <d v="2012-01-25T14:14:45"/>
    <x v="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1T19:20:49"/>
    <x v="5"/>
    <d v="2011-04-12T19:20:49"/>
    <x v="6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9:21:49"/>
    <x v="2"/>
    <d v="2013-01-16T09:21:49"/>
    <x v="4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4:51:03"/>
    <x v="4"/>
    <d v="2012-12-07T14:51:03"/>
    <x v="5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17:58:54"/>
    <x v="6"/>
    <d v="2015-03-10T17:58:54"/>
    <x v="0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8:01:43"/>
    <x v="11"/>
    <d v="2013-09-16T08:01:43"/>
    <x v="4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18:30:39"/>
    <x v="1"/>
    <d v="2012-01-31T18:30:39"/>
    <x v="5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2:28:12"/>
    <x v="7"/>
    <d v="2013-08-14T12:28:12"/>
    <x v="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19T23:59:00"/>
    <x v="4"/>
    <d v="2014-11-17T12:21:03"/>
    <x v="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09T20:00:22"/>
    <x v="7"/>
    <d v="2011-08-10T20:00:22"/>
    <x v="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2T22:00:00"/>
    <x v="4"/>
    <d v="2011-10-24T09:46:44"/>
    <x v="6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15:55:13"/>
    <x v="10"/>
    <d v="2013-04-30T15:55:13"/>
    <x v="4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09T22:59:00"/>
    <x v="10"/>
    <d v="2014-04-25T12:53:09"/>
    <x v="3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2:00:00"/>
    <x v="0"/>
    <d v="2013-07-09T17:24:59"/>
    <x v="4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17:09:05"/>
    <x v="8"/>
    <d v="2013-10-03T17:09:05"/>
    <x v="4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2:51:00"/>
    <x v="7"/>
    <d v="2012-08-15T15:35:36"/>
    <x v="5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1T23:37:55"/>
    <x v="0"/>
    <d v="2016-06-26T23:37:55"/>
    <x v="2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09:51:00"/>
    <x v="0"/>
    <d v="2012-05-23T23:49:23"/>
    <x v="5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4:06:13"/>
    <x v="5"/>
    <d v="2015-05-06T14:06:13"/>
    <x v="0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6T23:02:41"/>
    <x v="2"/>
    <d v="2015-01-27T23:02:41"/>
    <x v="0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17:01:11"/>
    <x v="3"/>
    <d v="2016-07-03T17:01:11"/>
    <x v="2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8:31:00"/>
    <x v="9"/>
    <d v="2013-12-06T08:31:00"/>
    <x v="4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0:40:52"/>
    <x v="8"/>
    <d v="2012-10-16T09:40:52"/>
    <x v="5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8:27:54"/>
    <x v="11"/>
    <d v="2013-09-03T08:27:54"/>
    <x v="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0:38:00"/>
    <x v="2"/>
    <d v="2014-12-18T12:07:23"/>
    <x v="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16:14:06"/>
    <x v="5"/>
    <d v="2011-05-19T16:14:06"/>
    <x v="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15:47:55"/>
    <x v="5"/>
    <d v="2013-05-17T15:47:55"/>
    <x v="4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0:38:00"/>
    <x v="6"/>
    <d v="2015-03-04T12:20:13"/>
    <x v="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3:57:11"/>
    <x v="3"/>
    <d v="2011-07-28T13:57:11"/>
    <x v="6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6:24:19"/>
    <x v="7"/>
    <d v="2014-07-18T06:24:19"/>
    <x v="3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4:43:00"/>
    <x v="0"/>
    <d v="2013-06-19T10:25:22"/>
    <x v="4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18:36:18"/>
    <x v="7"/>
    <d v="2014-07-20T18:36:18"/>
    <x v="3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4T19:10:33"/>
    <x v="3"/>
    <d v="2016-06-05T19:10:33"/>
    <x v="2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16:42:37"/>
    <x v="10"/>
    <d v="2013-04-01T16:42:37"/>
    <x v="4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09:00:23"/>
    <x v="0"/>
    <d v="2015-06-08T09:00:23"/>
    <x v="0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17:00:00"/>
    <x v="1"/>
    <d v="2016-02-26T08:01:20"/>
    <x v="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3:20:01"/>
    <x v="11"/>
    <d v="2016-08-24T03:20:01"/>
    <x v="2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3:33:00"/>
    <x v="5"/>
    <d v="2014-05-13T10:47:04"/>
    <x v="3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15:01:00"/>
    <x v="1"/>
    <d v="2016-02-14T05:38:23"/>
    <x v="2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3:51:44"/>
    <x v="0"/>
    <d v="2014-06-24T13:51:44"/>
    <x v="3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3:10:00"/>
    <x v="10"/>
    <d v="2010-03-17T05:48:29"/>
    <x v="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9:44:41"/>
    <x v="5"/>
    <d v="2014-05-27T09:44:41"/>
    <x v="3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17:59:00"/>
    <x v="2"/>
    <d v="2017-01-16T07:48:05"/>
    <x v="1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4:14:38"/>
    <x v="0"/>
    <d v="2014-06-19T04:14:38"/>
    <x v="3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0:00:04"/>
    <x v="8"/>
    <d v="2015-10-19T09:00:04"/>
    <x v="0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1:25:39"/>
    <x v="2"/>
    <d v="2017-01-06T11:25:39"/>
    <x v="1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0:17:46"/>
    <x v="0"/>
    <d v="2014-06-16T10:17:46"/>
    <x v="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9:20:40"/>
    <x v="7"/>
    <d v="2015-08-18T09:20:40"/>
    <x v="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4:57"/>
    <x v="1"/>
    <d v="2016-02-15T01:04:57"/>
    <x v="2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9:00:00"/>
    <x v="11"/>
    <d v="2016-09-06T06:11:32"/>
    <x v="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1:00:00"/>
    <x v="4"/>
    <d v="2014-11-05T08:35:53"/>
    <x v="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4:40:52"/>
    <x v="10"/>
    <d v="2014-05-01T14:40:52"/>
    <x v="3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16:59:00"/>
    <x v="5"/>
    <d v="2014-05-23T12:48:03"/>
    <x v="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8T23:00:00"/>
    <x v="4"/>
    <d v="2014-11-12T15:35:13"/>
    <x v="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6T23:01:31"/>
    <x v="5"/>
    <d v="2016-05-02T23:01:31"/>
    <x v="2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4:55:39"/>
    <x v="11"/>
    <d v="2014-09-17T14:55:39"/>
    <x v="3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2T19:00:00"/>
    <x v="4"/>
    <d v="2014-11-21T13:01:56"/>
    <x v="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7:01:30"/>
    <x v="2"/>
    <d v="2017-01-21T07:01:30"/>
    <x v="1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1:52:18"/>
    <x v="3"/>
    <d v="2016-07-19T11:52:18"/>
    <x v="2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1:37:27"/>
    <x v="9"/>
    <d v="2015-12-01T01:37:27"/>
    <x v="0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8:24:46"/>
    <x v="1"/>
    <d v="2017-02-14T09:24:46"/>
    <x v="1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1-31T19:00:00"/>
    <x v="9"/>
    <d v="2017-01-01T12:35:22"/>
    <x v="1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9:05:20"/>
    <x v="1"/>
    <d v="2015-02-17T10:05:20"/>
    <x v="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3:24:55"/>
    <x v="11"/>
    <d v="2015-09-28T13:24:55"/>
    <x v="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1-30T22:00:00"/>
    <x v="8"/>
    <d v="2014-10-29T14:15:26"/>
    <x v="3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0:00:00"/>
    <x v="2"/>
    <d v="2016-01-22T06:24:25"/>
    <x v="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1T22:59:00"/>
    <x v="10"/>
    <d v="2016-03-13T19:02:57"/>
    <x v="2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1:11:02"/>
    <x v="7"/>
    <d v="2015-08-05T11:11:02"/>
    <x v="0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17:00:00"/>
    <x v="10"/>
    <d v="2016-04-24T14:53:51"/>
    <x v="2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4:15:10"/>
    <x v="3"/>
    <d v="2015-07-28T14:15:10"/>
    <x v="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3:00:00"/>
    <x v="3"/>
    <d v="2016-07-01T02:33:47"/>
    <x v="2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3:46:10"/>
    <x v="9"/>
    <d v="2014-12-08T13:46:10"/>
    <x v="3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17:03:39"/>
    <x v="9"/>
    <d v="2016-12-01T17:03:39"/>
    <x v="2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5T20:15:00"/>
    <x v="8"/>
    <d v="2014-10-26T19:10:16"/>
    <x v="3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2:05:38"/>
    <x v="4"/>
    <d v="2014-12-01T12:05:38"/>
    <x v="3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18:55:00"/>
    <x v="5"/>
    <d v="2015-06-15T18:55:00"/>
    <x v="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8:13:54"/>
    <x v="8"/>
    <d v="2014-10-23T07:13:54"/>
    <x v="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3-31T19:18:00"/>
    <x v="1"/>
    <d v="2015-02-17T20:13:44"/>
    <x v="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16:16:00"/>
    <x v="1"/>
    <d v="2015-01-27T16:13:54"/>
    <x v="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6:39"/>
    <x v="7"/>
    <d v="2014-07-19T00:06:39"/>
    <x v="3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5:14:42"/>
    <x v="2"/>
    <d v="2017-02-16T05:14:42"/>
    <x v="1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17:10:20"/>
    <x v="8"/>
    <d v="2015-10-09T16:10:20"/>
    <x v="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2T23:15:59"/>
    <x v="8"/>
    <d v="2015-10-03T22:15:59"/>
    <x v="0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5:47:14"/>
    <x v="10"/>
    <d v="2016-04-12T05:47:14"/>
    <x v="2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4:47:19"/>
    <x v="10"/>
    <d v="2015-04-27T14:47:19"/>
    <x v="0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30T22:59:00"/>
    <x v="7"/>
    <d v="2014-09-10T11:31:48"/>
    <x v="3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1:47:27"/>
    <x v="7"/>
    <d v="2015-08-03T01:47:27"/>
    <x v="0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1:03:10"/>
    <x v="3"/>
    <d v="2015-07-03T01:03:10"/>
    <x v="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2:00:00"/>
    <x v="7"/>
    <d v="2015-08-25T09:43:52"/>
    <x v="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3T22:40:24"/>
    <x v="0"/>
    <d v="2016-06-03T22:40:24"/>
    <x v="2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0:40:33"/>
    <x v="7"/>
    <d v="2014-08-20T10:40:33"/>
    <x v="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7:12:00"/>
    <x v="3"/>
    <d v="2015-06-30T04:32:39"/>
    <x v="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8T20:16:39"/>
    <x v="6"/>
    <d v="2015-04-13T20:16:39"/>
    <x v="0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2T20:29:53"/>
    <x v="8"/>
    <d v="2014-10-23T19:29:53"/>
    <x v="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6T21:00:03"/>
    <x v="8"/>
    <d v="2013-10-07T20:00:03"/>
    <x v="4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1T19:50:00"/>
    <x v="4"/>
    <d v="2009-09-23T08:35:16"/>
    <x v="8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1:49:11"/>
    <x v="1"/>
    <d v="2014-01-13T12:49:11"/>
    <x v="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15:05:00"/>
    <x v="10"/>
    <d v="2015-04-27T03:48:29"/>
    <x v="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2:31:01"/>
    <x v="5"/>
    <d v="2011-05-09T12:31:01"/>
    <x v="6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17:00:00"/>
    <x v="0"/>
    <d v="2016-06-28T17:00:04"/>
    <x v="2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6T19:00:00"/>
    <x v="2"/>
    <d v="2014-02-01T17:29:05"/>
    <x v="3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3T20:29:45"/>
    <x v="4"/>
    <d v="2014-11-18T20:29:45"/>
    <x v="3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d v="2013-05-25T11:18:34"/>
    <x v="10"/>
    <d v="2013-04-25T11:18:34"/>
    <x v="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3:31:22"/>
    <x v="6"/>
    <d v="2016-03-09T14:31:22"/>
    <x v="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3:28:03"/>
    <x v="5"/>
    <d v="2015-05-20T13:28:03"/>
    <x v="0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18:59:00"/>
    <x v="2"/>
    <d v="2016-02-03T19:47:39"/>
    <x v="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3-31T22:59:00"/>
    <x v="1"/>
    <d v="2017-02-19T19:00:02"/>
    <x v="1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17:15:29"/>
    <x v="2"/>
    <d v="2015-01-13T17:15:29"/>
    <x v="0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7:34:56"/>
    <x v="0"/>
    <d v="2014-06-09T07:34:56"/>
    <x v="3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16:06:08"/>
    <x v="5"/>
    <d v="2015-05-16T16:06:08"/>
    <x v="0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15:20:48"/>
    <x v="0"/>
    <d v="2012-05-25T15:20:48"/>
    <x v="5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1T21:00:00"/>
    <x v="7"/>
    <d v="2010-08-08T20:34:51"/>
    <x v="7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18:54:51"/>
    <x v="3"/>
    <d v="2013-07-26T18:54:51"/>
    <x v="4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0T20:12:06"/>
    <x v="10"/>
    <d v="2012-03-21T20:12:06"/>
    <x v="5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5:46:30"/>
    <x v="4"/>
    <d v="2015-11-17T05:46:30"/>
    <x v="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16:20:00"/>
    <x v="11"/>
    <d v="2015-08-30T13:57:33"/>
    <x v="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16:43:11"/>
    <x v="7"/>
    <d v="2014-08-26T16:43:11"/>
    <x v="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0:35:01"/>
    <x v="10"/>
    <d v="2014-05-20T10:35:01"/>
    <x v="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6:00:00"/>
    <x v="4"/>
    <d v="2016-12-03T16:29:28"/>
    <x v="2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4T20:30:22"/>
    <x v="6"/>
    <d v="2015-03-05T21:30:22"/>
    <x v="0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17:49:25"/>
    <x v="4"/>
    <d v="2014-11-13T17:49:25"/>
    <x v="3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15:12:00"/>
    <x v="9"/>
    <d v="2015-01-01T00:59:59"/>
    <x v="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18:38:06"/>
    <x v="11"/>
    <d v="2015-09-09T18:38:06"/>
    <x v="0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d v="2015-09-23T15:34:24"/>
    <x v="7"/>
    <d v="2015-08-24T15:34:24"/>
    <x v="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1:25:41"/>
    <x v="6"/>
    <d v="2016-03-04T12:25:41"/>
    <x v="2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7T19:44:45"/>
    <x v="1"/>
    <d v="2015-02-10T20:44:45"/>
    <x v="0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15:17:35"/>
    <x v="2"/>
    <d v="2015-01-29T15:17:35"/>
    <x v="0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1:21:00"/>
    <x v="10"/>
    <d v="2016-03-16T12:06:22"/>
    <x v="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15:13:00"/>
    <x v="5"/>
    <d v="2014-05-20T20:12:08"/>
    <x v="3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6:19:29"/>
    <x v="4"/>
    <d v="2014-10-29T05:19:29"/>
    <x v="3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3:29:57"/>
    <x v="7"/>
    <d v="2016-08-21T03:29:57"/>
    <x v="2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1:00:58"/>
    <x v="0"/>
    <d v="2015-05-27T11:00:58"/>
    <x v="0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6:56:16"/>
    <x v="6"/>
    <d v="2016-03-09T07:56:16"/>
    <x v="2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11:00"/>
    <x v="0"/>
    <d v="2014-05-31T20:22:32"/>
    <x v="3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4T21:13:53"/>
    <x v="10"/>
    <d v="2011-04-04T21:13:53"/>
    <x v="6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18:00:00"/>
    <x v="11"/>
    <d v="2011-09-02T02:08:37"/>
    <x v="6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7T23:04:19"/>
    <x v="9"/>
    <d v="2011-11-28T23:04:19"/>
    <x v="6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4:17:15"/>
    <x v="1"/>
    <d v="2012-02-06T15:17:15"/>
    <x v="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2:00:00"/>
    <x v="3"/>
    <d v="2011-07-22T19:18:33"/>
    <x v="6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3T20:40:38"/>
    <x v="1"/>
    <d v="2010-12-23T21:40:38"/>
    <x v="7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4:24:11"/>
    <x v="5"/>
    <d v="2012-05-24T14:24:11"/>
    <x v="5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26:00"/>
    <x v="9"/>
    <d v="2013-11-29T14:56:26"/>
    <x v="4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3:00:00"/>
    <x v="8"/>
    <d v="2011-09-09T19:01:49"/>
    <x v="6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17:11:50"/>
    <x v="4"/>
    <d v="2012-11-15T17:11:50"/>
    <x v="5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4T19:00:32"/>
    <x v="5"/>
    <d v="2013-05-14T19:00:32"/>
    <x v="4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15:59:44"/>
    <x v="9"/>
    <d v="2012-12-03T15:59:44"/>
    <x v="5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1T20:40:02"/>
    <x v="0"/>
    <d v="2012-06-21T20:40:02"/>
    <x v="5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2:00:00"/>
    <x v="3"/>
    <d v="2014-06-04T18:32:49"/>
    <x v="3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2T21:13:16"/>
    <x v="4"/>
    <d v="2011-10-28T20:13:16"/>
    <x v="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17:00:00"/>
    <x v="8"/>
    <d v="2012-10-12T12:10:21"/>
    <x v="5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4:00:00"/>
    <x v="8"/>
    <d v="2013-09-29T10:56:28"/>
    <x v="4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0:42:15"/>
    <x v="1"/>
    <d v="2013-01-27T10:42:15"/>
    <x v="4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4T23:28:06"/>
    <x v="7"/>
    <d v="2014-08-24T23:28:06"/>
    <x v="3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3:09:00"/>
    <x v="2"/>
    <d v="2013-02-16T03:09:00"/>
    <x v="4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7T22:59:00"/>
    <x v="10"/>
    <d v="2012-04-04T09:33:35"/>
    <x v="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2:59:00"/>
    <x v="4"/>
    <d v="2014-11-07T02:04:34"/>
    <x v="3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1:31:29"/>
    <x v="3"/>
    <d v="2013-06-28T11:31:29"/>
    <x v="4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3:48:55"/>
    <x v="9"/>
    <d v="2012-11-30T03:48:55"/>
    <x v="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1:47:33"/>
    <x v="7"/>
    <d v="2012-08-14T11:47:33"/>
    <x v="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16:21:07"/>
    <x v="4"/>
    <d v="2013-11-01T15:21:07"/>
    <x v="4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5T23:59:00"/>
    <x v="8"/>
    <d v="2012-10-23T11:58:09"/>
    <x v="5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2:41:22"/>
    <x v="5"/>
    <d v="2014-05-15T12:41:22"/>
    <x v="3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15:48:53"/>
    <x v="2"/>
    <d v="2014-01-06T15:48:53"/>
    <x v="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1:59:00"/>
    <x v="1"/>
    <d v="2012-01-31T15:06:15"/>
    <x v="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15:37:41"/>
    <x v="11"/>
    <d v="2012-09-12T15:37:41"/>
    <x v="5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3:10:54"/>
    <x v="7"/>
    <d v="2011-07-26T03:10:54"/>
    <x v="6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x v="9"/>
    <d v="2011-12-19T16:12:36"/>
    <x v="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59:00"/>
    <x v="5"/>
    <d v="2011-04-24T23:33:21"/>
    <x v="6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15:51:01"/>
    <x v="0"/>
    <d v="2016-05-12T15:51:01"/>
    <x v="2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1T23:00:00"/>
    <x v="5"/>
    <d v="2011-04-29T21:04:48"/>
    <x v="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18:39:00"/>
    <x v="4"/>
    <d v="2009-11-05T13:02:20"/>
    <x v="8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16:25:00"/>
    <x v="2"/>
    <d v="2013-01-14T11:29:28"/>
    <x v="4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0:39:25"/>
    <x v="1"/>
    <d v="2012-02-02T10:39:25"/>
    <x v="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2T20:59:00"/>
    <x v="3"/>
    <d v="2010-07-20T00:32:35"/>
    <x v="7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09:19:04"/>
    <x v="4"/>
    <d v="2014-11-19T09:19:04"/>
    <x v="3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3T19:35:27"/>
    <x v="5"/>
    <d v="2011-05-24T19:35:27"/>
    <x v="6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4:46:52"/>
    <x v="7"/>
    <d v="2012-08-25T14:46:52"/>
    <x v="5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1T21:26:00"/>
    <x v="8"/>
    <d v="2012-09-22T20:26:00"/>
    <x v="5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9:49:00"/>
    <x v="7"/>
    <d v="2013-09-04T09:49:00"/>
    <x v="4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3:11:00"/>
    <x v="3"/>
    <d v="2014-07-13T05:48:23"/>
    <x v="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4:49:37"/>
    <x v="5"/>
    <d v="2012-05-10T04:49:37"/>
    <x v="5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0:54:42"/>
    <x v="1"/>
    <d v="2011-02-18T11:54:42"/>
    <x v="6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1:25:55"/>
    <x v="10"/>
    <d v="2014-04-08T11:25:55"/>
    <x v="3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5:27:17"/>
    <x v="11"/>
    <d v="2013-09-09T05:27:17"/>
    <x v="4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1:59:00"/>
    <x v="6"/>
    <d v="2011-03-23T16:37:00"/>
    <x v="6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7:49:53"/>
    <x v="8"/>
    <d v="2013-10-25T06:49:53"/>
    <x v="4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15:01:36"/>
    <x v="6"/>
    <d v="2011-03-24T15:01:36"/>
    <x v="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16:22:40"/>
    <x v="6"/>
    <d v="2012-03-19T16:22:40"/>
    <x v="5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3:00:20"/>
    <x v="6"/>
    <d v="2012-03-06T14:00:20"/>
    <x v="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17:17:32"/>
    <x v="4"/>
    <d v="2012-11-13T17:17:32"/>
    <x v="5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3:46:08"/>
    <x v="10"/>
    <d v="2012-04-24T13:46:08"/>
    <x v="5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9:20:00"/>
    <x v="4"/>
    <d v="2012-11-10T00:19:27"/>
    <x v="5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7:00:00"/>
    <x v="4"/>
    <d v="2013-11-18T16:55:21"/>
    <x v="4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16:59:00"/>
    <x v="6"/>
    <d v="2016-03-30T11:39:10"/>
    <x v="2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16:00:00"/>
    <x v="9"/>
    <d v="2015-12-05T18:57:11"/>
    <x v="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45:36"/>
    <x v="4"/>
    <d v="2011-10-31T23:45:36"/>
    <x v="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31T19:31:47"/>
    <x v="9"/>
    <d v="2015-01-01T19:31:47"/>
    <x v="0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5T22:59:00"/>
    <x v="1"/>
    <d v="2012-01-31T13:16:58"/>
    <x v="5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1T22:00:00"/>
    <x v="2"/>
    <d v="2011-01-21T10:35:13"/>
    <x v="6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4:33"/>
    <x v="1"/>
    <d v="2013-02-26T01:04:33"/>
    <x v="4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1:59:00"/>
    <x v="1"/>
    <d v="2014-02-11T20:41:38"/>
    <x v="3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7T23:35:39"/>
    <x v="8"/>
    <d v="2011-10-28T22:35:39"/>
    <x v="6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16:14:36"/>
    <x v="10"/>
    <d v="2016-04-01T16:14:36"/>
    <x v="2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4T23:00:00"/>
    <x v="0"/>
    <d v="2010-05-15T17:19:59"/>
    <x v="7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08:03:34"/>
    <x v="3"/>
    <d v="2016-07-02T08:03:34"/>
    <x v="2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0:45:30"/>
    <x v="5"/>
    <d v="2012-05-05T10:45:30"/>
    <x v="5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16:04:52"/>
    <x v="1"/>
    <d v="2015-02-04T16:04:52"/>
    <x v="0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1:59:00"/>
    <x v="3"/>
    <d v="2016-07-18T09:31:46"/>
    <x v="2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17:03:00"/>
    <x v="11"/>
    <d v="2011-09-16T12:35:40"/>
    <x v="6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0T22:59:00"/>
    <x v="6"/>
    <d v="2012-03-05T12:25:47"/>
    <x v="5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59:00"/>
    <x v="6"/>
    <d v="2016-02-16T04:46:16"/>
    <x v="2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15:31:11"/>
    <x v="2"/>
    <d v="2014-01-23T15:31:11"/>
    <x v="3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1T20:39:05"/>
    <x v="0"/>
    <d v="2011-06-28T20:39:05"/>
    <x v="6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3:11:07"/>
    <x v="0"/>
    <d v="2014-06-12T13:11:07"/>
    <x v="3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8T21:00:00"/>
    <x v="1"/>
    <d v="2017-02-07T21:54:44"/>
    <x v="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3T23:07:40"/>
    <x v="6"/>
    <d v="2017-02-13T00:07:40"/>
    <x v="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3:45:38"/>
    <x v="6"/>
    <d v="2017-03-14T13:45:38"/>
    <x v="1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3:34:01"/>
    <x v="1"/>
    <d v="2017-02-17T14:34:01"/>
    <x v="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23"/>
    <x v="1"/>
    <d v="2017-02-22T01:00:23"/>
    <x v="1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4:15:19"/>
    <x v="6"/>
    <d v="2017-02-26T15:15:19"/>
    <x v="1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15:15:00"/>
    <x v="6"/>
    <d v="2017-03-07T20:07:25"/>
    <x v="1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6:49:54"/>
    <x v="6"/>
    <d v="2017-03-10T07:49:54"/>
    <x v="1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16:37:10"/>
    <x v="1"/>
    <d v="2017-02-14T17:37:10"/>
    <x v="1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4:20:42"/>
    <x v="6"/>
    <d v="2017-03-07T05:20:42"/>
    <x v="1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2T20:00:00"/>
    <x v="6"/>
    <d v="2017-03-01T11:50:08"/>
    <x v="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18:59:00"/>
    <x v="1"/>
    <d v="2017-02-21T22:37:47"/>
    <x v="1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15:00:00"/>
    <x v="6"/>
    <d v="2017-03-09T17:05:12"/>
    <x v="1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6T23:36:00"/>
    <x v="1"/>
    <d v="2017-02-25T11:04:34"/>
    <x v="1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09T20:00:00"/>
    <x v="6"/>
    <d v="2017-03-06T19:45:14"/>
    <x v="1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31T19:40:11"/>
    <x v="1"/>
    <d v="2017-03-01T20:40:11"/>
    <x v="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18:47:28"/>
    <x v="6"/>
    <d v="2017-03-10T19:47:28"/>
    <x v="1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5T22:33:00"/>
    <x v="1"/>
    <d v="2017-03-01T23:59:20"/>
    <x v="1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15:44:05"/>
    <x v="6"/>
    <d v="2017-03-12T15:44:05"/>
    <x v="1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31T23:00:00"/>
    <x v="1"/>
    <d v="2017-03-01T20:43:10"/>
    <x v="1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0:56:45"/>
    <x v="9"/>
    <d v="2014-12-16T10:56:45"/>
    <x v="3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4:52:30"/>
    <x v="1"/>
    <d v="2015-02-28T15:52:30"/>
    <x v="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1:45:37"/>
    <x v="3"/>
    <d v="2015-07-02T01:45:37"/>
    <x v="0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5T22:21:13"/>
    <x v="2"/>
    <d v="2015-01-16T22:21:13"/>
    <x v="0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1:00:00"/>
    <x v="7"/>
    <d v="2015-08-28T19:24:06"/>
    <x v="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2:21:12"/>
    <x v="3"/>
    <d v="2015-06-24T02:21:12"/>
    <x v="0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1:18:15"/>
    <x v="1"/>
    <d v="2016-02-27T12:18:15"/>
    <x v="2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15:48:26"/>
    <x v="10"/>
    <d v="2016-03-22T15:48:26"/>
    <x v="2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4:39:00"/>
    <x v="3"/>
    <d v="2014-07-21T08:31:54"/>
    <x v="3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8:00:00"/>
    <x v="9"/>
    <d v="2015-12-03T09:11:28"/>
    <x v="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0:30:34"/>
    <x v="7"/>
    <d v="2014-08-01T10:30:34"/>
    <x v="3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16:55:53"/>
    <x v="5"/>
    <d v="2015-05-01T16:55:53"/>
    <x v="0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4:13:32"/>
    <x v="11"/>
    <d v="2014-09-05T14:13:32"/>
    <x v="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17:02:41"/>
    <x v="10"/>
    <d v="2015-04-01T17:02:41"/>
    <x v="0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0T22:22:00"/>
    <x v="1"/>
    <d v="2015-03-01T00:13:05"/>
    <x v="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9:51:39"/>
    <x v="4"/>
    <d v="2016-10-30T08:51:39"/>
    <x v="2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0T23:00:00"/>
    <x v="6"/>
    <d v="2016-03-31T18:33:58"/>
    <x v="2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d v="2016-05-13T23:59:00"/>
    <x v="10"/>
    <d v="2016-03-31T09:39:09"/>
    <x v="2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7:49:51"/>
    <x v="7"/>
    <d v="2014-08-18T07:49:51"/>
    <x v="3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4:47:51"/>
    <x v="8"/>
    <d v="2014-10-10T13:47:51"/>
    <x v="3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6:04:23"/>
    <x v="4"/>
    <d v="2015-11-11T06:04:23"/>
    <x v="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2T19:10:00"/>
    <x v="6"/>
    <d v="2016-02-25T18:03:49"/>
    <x v="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1:00:00"/>
    <x v="0"/>
    <d v="2015-05-05T14:48:35"/>
    <x v="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17:22:42"/>
    <x v="11"/>
    <d v="2014-09-30T17:22:42"/>
    <x v="3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18:14:09"/>
    <x v="3"/>
    <d v="2014-07-25T18:14:09"/>
    <x v="3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17:04:24"/>
    <x v="5"/>
    <d v="2014-05-29T17:04:24"/>
    <x v="3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6:00:00"/>
    <x v="6"/>
    <d v="2015-02-09T17:16:17"/>
    <x v="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0:01:14"/>
    <x v="11"/>
    <d v="2015-09-21T10:01:14"/>
    <x v="0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09T20:15:06"/>
    <x v="5"/>
    <d v="2016-04-10T20:15:06"/>
    <x v="2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4T21:06:23"/>
    <x v="11"/>
    <d v="2015-09-24T21:06:23"/>
    <x v="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0:00:00"/>
    <x v="5"/>
    <d v="2015-05-28T16:45:52"/>
    <x v="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x v="9"/>
    <d v="2015-11-17T11:24:41"/>
    <x v="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16:30:00"/>
    <x v="7"/>
    <d v="2016-09-01T11:12:54"/>
    <x v="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7T19:52:36"/>
    <x v="10"/>
    <d v="2015-04-07T19:52:36"/>
    <x v="0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4:32:25"/>
    <x v="3"/>
    <d v="2016-07-08T14:32:25"/>
    <x v="2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16:40:33"/>
    <x v="8"/>
    <d v="2015-10-09T15:40:33"/>
    <x v="0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17:46:32"/>
    <x v="0"/>
    <d v="2015-06-20T17:46:32"/>
    <x v="0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15:59:02"/>
    <x v="11"/>
    <d v="2014-09-02T15:59:02"/>
    <x v="3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4:58:52"/>
    <x v="10"/>
    <d v="2016-03-06T15:58:52"/>
    <x v="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4:37:02"/>
    <x v="0"/>
    <d v="2015-06-16T14:37:02"/>
    <x v="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0:04:31"/>
    <x v="5"/>
    <d v="2015-04-26T10:04:31"/>
    <x v="0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16:00:00"/>
    <x v="9"/>
    <d v="2016-12-06T16:02:50"/>
    <x v="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6T22:59:00"/>
    <x v="3"/>
    <d v="2016-08-04T17:12:55"/>
    <x v="2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8:31:17"/>
    <x v="1"/>
    <d v="2015-01-22T09:31:17"/>
    <x v="0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1T21:00:00"/>
    <x v="4"/>
    <d v="2016-11-16T01:13:58"/>
    <x v="2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3T21:00:00"/>
    <x v="8"/>
    <d v="2016-10-24T23:14:27"/>
    <x v="2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0:00:00"/>
    <x v="8"/>
    <d v="2015-10-15T05:27:10"/>
    <x v="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17:49:03"/>
    <x v="7"/>
    <d v="2015-08-03T17:49:03"/>
    <x v="0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4:00:00"/>
    <x v="1"/>
    <d v="2017-01-23T18:25:21"/>
    <x v="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15:05:04"/>
    <x v="6"/>
    <d v="2016-03-25T15:05:04"/>
    <x v="2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2:45:23"/>
    <x v="1"/>
    <d v="2015-02-17T13:45:23"/>
    <x v="0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1:04:42"/>
    <x v="11"/>
    <d v="2016-09-14T01:04:42"/>
    <x v="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1:59:28"/>
    <x v="1"/>
    <d v="2016-02-20T12:59:28"/>
    <x v="2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15:02:33"/>
    <x v="6"/>
    <d v="2015-03-04T16:02:33"/>
    <x v="0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3:56:01"/>
    <x v="11"/>
    <d v="2015-09-05T13:56:01"/>
    <x v="0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8T23:01:09"/>
    <x v="3"/>
    <d v="2016-07-19T23:01:09"/>
    <x v="2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4:29:00"/>
    <x v="9"/>
    <d v="2016-12-29T14:51:23"/>
    <x v="2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17:56:32"/>
    <x v="0"/>
    <d v="2016-05-15T17:56:32"/>
    <x v="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3:53:49"/>
    <x v="1"/>
    <d v="2015-03-05T14:53:49"/>
    <x v="0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1:08:33"/>
    <x v="2"/>
    <d v="2016-02-05T11:08:33"/>
    <x v="2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08:37:40"/>
    <x v="7"/>
    <d v="2015-07-24T08:37:40"/>
    <x v="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18:34:05"/>
    <x v="1"/>
    <d v="2016-02-10T18:34:05"/>
    <x v="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15:50:40"/>
    <x v="11"/>
    <d v="2016-09-23T15:50:40"/>
    <x v="2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6:39:39"/>
    <x v="3"/>
    <d v="2014-07-05T06:39:39"/>
    <x v="3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18:31:52"/>
    <x v="3"/>
    <d v="2014-07-14T18:31:52"/>
    <x v="3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15:38:08"/>
    <x v="3"/>
    <d v="2014-08-04T15:38:08"/>
    <x v="3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0:48:04"/>
    <x v="3"/>
    <d v="2014-07-04T10:48:04"/>
    <x v="3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8:27:24"/>
    <x v="7"/>
    <d v="2014-07-29T08:27:24"/>
    <x v="3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4:39:19"/>
    <x v="9"/>
    <d v="2014-12-14T14:39:19"/>
    <x v="3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3:43:14"/>
    <x v="11"/>
    <d v="2014-09-09T13:43:14"/>
    <x v="3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18:30:40"/>
    <x v="11"/>
    <d v="2014-09-23T18:30:40"/>
    <x v="3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2:13:56"/>
    <x v="0"/>
    <d v="2014-05-07T12:13:56"/>
    <x v="3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3:14:58"/>
    <x v="9"/>
    <d v="2014-12-05T13:14:58"/>
    <x v="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9:59:00"/>
    <x v="8"/>
    <d v="2014-10-18T00:14:52"/>
    <x v="3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18:26:00"/>
    <x v="11"/>
    <d v="2014-09-09T18:26:00"/>
    <x v="3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17:57:51"/>
    <x v="11"/>
    <d v="2014-09-23T17:57:51"/>
    <x v="3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3:34:13"/>
    <x v="2"/>
    <d v="2015-01-21T03:34:13"/>
    <x v="0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4:43:15"/>
    <x v="1"/>
    <d v="2015-02-10T15:43:15"/>
    <x v="0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1:36:20"/>
    <x v="7"/>
    <d v="2016-08-03T11:36:20"/>
    <x v="2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9:25:10"/>
    <x v="0"/>
    <d v="2016-05-03T09:25:10"/>
    <x v="2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9:49:05"/>
    <x v="7"/>
    <d v="2016-08-15T09:49:05"/>
    <x v="2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8:48:09"/>
    <x v="2"/>
    <d v="2016-01-19T08:48:09"/>
    <x v="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17:47:58"/>
    <x v="10"/>
    <d v="2015-04-21T17:47:58"/>
    <x v="0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0T22:25:00"/>
    <x v="9"/>
    <d v="2014-12-30T10:44:00"/>
    <x v="3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5T19:00:00"/>
    <x v="11"/>
    <d v="2014-09-14T22:14:15"/>
    <x v="3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8:12:57"/>
    <x v="4"/>
    <d v="2014-11-15T08:12:57"/>
    <x v="3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9:43:57"/>
    <x v="6"/>
    <d v="2015-03-05T10:43:57"/>
    <x v="0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17:45:42"/>
    <x v="11"/>
    <d v="2014-10-01T17:45:42"/>
    <x v="3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1:00:03"/>
    <x v="9"/>
    <d v="2014-11-13T01:00:03"/>
    <x v="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1:11:18"/>
    <x v="2"/>
    <d v="2015-01-06T11:11:18"/>
    <x v="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2:46:05"/>
    <x v="9"/>
    <d v="2014-11-30T12:46:05"/>
    <x v="3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1:59:00"/>
    <x v="3"/>
    <d v="2015-07-03T19:44:42"/>
    <x v="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17:24:00"/>
    <x v="8"/>
    <d v="2014-10-28T16:24:00"/>
    <x v="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8:13:42"/>
    <x v="2"/>
    <d v="2015-01-07T08:13:42"/>
    <x v="0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1:00:00"/>
    <x v="11"/>
    <d v="2016-09-15T01:55:41"/>
    <x v="2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5:32:46"/>
    <x v="0"/>
    <d v="2016-05-25T05:32:46"/>
    <x v="2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8:39:49"/>
    <x v="4"/>
    <d v="2016-11-15T08:39:49"/>
    <x v="2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2:50:33"/>
    <x v="2"/>
    <d v="2015-12-06T02:50:33"/>
    <x v="0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16:13:28"/>
    <x v="8"/>
    <d v="2014-10-22T15:13:28"/>
    <x v="3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9:32:50"/>
    <x v="11"/>
    <d v="2016-09-10T09:32:50"/>
    <x v="2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7:10:00"/>
    <x v="4"/>
    <d v="2015-11-13T10:51:08"/>
    <x v="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16:59:00"/>
    <x v="5"/>
    <d v="2015-06-04T06:20:30"/>
    <x v="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3T20:43:02"/>
    <x v="2"/>
    <d v="2015-01-13T20:43:02"/>
    <x v="0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2:16:44"/>
    <x v="8"/>
    <d v="2015-10-05T11:16:44"/>
    <x v="0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3:00:00"/>
    <x v="11"/>
    <d v="2015-08-31T14:17:38"/>
    <x v="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0:19:09"/>
    <x v="7"/>
    <d v="2014-08-26T10:19:09"/>
    <x v="3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7T20:38:33"/>
    <x v="7"/>
    <d v="2014-08-28T20:38:33"/>
    <x v="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1:20:30"/>
    <x v="2"/>
    <d v="2017-01-07T11:20:30"/>
    <x v="1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16:47:19"/>
    <x v="1"/>
    <d v="2015-01-25T16:47:19"/>
    <x v="0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16:50:26"/>
    <x v="3"/>
    <d v="2014-08-09T16:50:26"/>
    <x v="3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3T23:00:00"/>
    <x v="11"/>
    <d v="2014-08-25T05:24:30"/>
    <x v="3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2:38:56"/>
    <x v="0"/>
    <d v="2016-06-03T02:38:56"/>
    <x v="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16:20:12"/>
    <x v="3"/>
    <d v="2014-07-09T16:20:12"/>
    <x v="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2:32:16"/>
    <x v="2"/>
    <d v="2015-01-29T02:32:16"/>
    <x v="0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16:45:37"/>
    <x v="0"/>
    <d v="2015-06-17T16:45:37"/>
    <x v="0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4:00:00"/>
    <x v="0"/>
    <d v="2016-06-27T16:01:43"/>
    <x v="2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1:59:00"/>
    <x v="9"/>
    <d v="2016-12-01T10:53:27"/>
    <x v="2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2T23:37:30"/>
    <x v="6"/>
    <d v="2015-03-04T00:37:30"/>
    <x v="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3:03:16"/>
    <x v="0"/>
    <d v="2014-06-30T13:03:16"/>
    <x v="3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31T20:01:30"/>
    <x v="1"/>
    <d v="2015-03-01T21:01:30"/>
    <x v="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2:39:27"/>
    <x v="1"/>
    <d v="2012-01-18T02:39:27"/>
    <x v="5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4:01:00"/>
    <x v="9"/>
    <d v="2013-12-26T14:07:42"/>
    <x v="4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1:26:16"/>
    <x v="11"/>
    <d v="2012-09-24T11:26:16"/>
    <x v="5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7T21:08:00"/>
    <x v="9"/>
    <d v="2013-12-18T16:59:27"/>
    <x v="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15:01:43"/>
    <x v="0"/>
    <d v="2013-06-18T15:01:43"/>
    <x v="4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17:10:17"/>
    <x v="2"/>
    <d v="2014-01-18T17:10:17"/>
    <x v="3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2:49:21"/>
    <x v="1"/>
    <d v="2011-01-12T02:49:21"/>
    <x v="6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17:00:00"/>
    <x v="10"/>
    <d v="2014-04-07T16:35:30"/>
    <x v="3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17:00:00"/>
    <x v="9"/>
    <d v="2010-12-03T21:06:11"/>
    <x v="7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1:25:07"/>
    <x v="2"/>
    <d v="2014-01-25T11:25:07"/>
    <x v="3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18:54:23"/>
    <x v="10"/>
    <d v="2012-04-27T18:54:23"/>
    <x v="5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7:57:07"/>
    <x v="1"/>
    <d v="2011-02-02T07:57:07"/>
    <x v="6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2:59:00"/>
    <x v="1"/>
    <d v="2013-01-28T20:03:23"/>
    <x v="4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18:08:15"/>
    <x v="9"/>
    <d v="2014-12-15T18:08:15"/>
    <x v="3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0:51:11"/>
    <x v="1"/>
    <d v="2016-03-01T11:51:11"/>
    <x v="2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4:25:29"/>
    <x v="2"/>
    <d v="2013-01-31T14:25:29"/>
    <x v="4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7T19:08:55"/>
    <x v="1"/>
    <d v="2012-01-17T20:08:55"/>
    <x v="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30T22:00:00"/>
    <x v="7"/>
    <d v="2011-09-02T13:52:37"/>
    <x v="6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2:19:42"/>
    <x v="11"/>
    <d v="2016-09-01T12:19:42"/>
    <x v="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6T23:59:00"/>
    <x v="10"/>
    <d v="2013-04-17T21:18:30"/>
    <x v="4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19T23:59:00"/>
    <x v="10"/>
    <d v="2014-04-16T15:17:25"/>
    <x v="3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59:00"/>
    <x v="1"/>
    <d v="2015-01-27T10:09:41"/>
    <x v="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18:52:34"/>
    <x v="2"/>
    <d v="2011-01-21T18:52:34"/>
    <x v="6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0T22:00:00"/>
    <x v="5"/>
    <d v="2011-05-03T18:21:54"/>
    <x v="6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6T23:55:00"/>
    <x v="5"/>
    <d v="2016-06-02T02:59:58"/>
    <x v="2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0:36:17"/>
    <x v="4"/>
    <d v="2012-11-15T10:36:17"/>
    <x v="5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40:32"/>
    <x v="6"/>
    <d v="2015-03-31T00:40:32"/>
    <x v="0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1:59:00"/>
    <x v="0"/>
    <d v="2011-05-28T13:54:48"/>
    <x v="6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15:17:39"/>
    <x v="11"/>
    <d v="2012-09-17T15:17:39"/>
    <x v="5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18:01:40"/>
    <x v="0"/>
    <d v="2014-06-10T18:01:40"/>
    <x v="3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7T20:00:00"/>
    <x v="0"/>
    <d v="2014-07-07T16:45:38"/>
    <x v="3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4T19:00:00"/>
    <x v="6"/>
    <d v="2015-03-18T13:30:52"/>
    <x v="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3T21:26:57"/>
    <x v="8"/>
    <d v="2012-09-24T20:26:57"/>
    <x v="5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3T19:30:37"/>
    <x v="10"/>
    <d v="2013-04-23T19:30:37"/>
    <x v="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7:55:40"/>
    <x v="9"/>
    <d v="2013-11-22T07:55:40"/>
    <x v="4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15:31:12"/>
    <x v="0"/>
    <d v="2014-06-27T15:31:12"/>
    <x v="3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3:26:53"/>
    <x v="7"/>
    <d v="2014-08-13T13:26:53"/>
    <x v="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48:41"/>
    <x v="4"/>
    <d v="2011-10-16T23:48:41"/>
    <x v="6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3:28:49"/>
    <x v="7"/>
    <d v="2011-08-23T13:28:49"/>
    <x v="6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2:01:24"/>
    <x v="2"/>
    <d v="2014-01-16T12:01:24"/>
    <x v="3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2:12:21"/>
    <x v="9"/>
    <d v="2014-12-27T02:12:21"/>
    <x v="3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2:30:00"/>
    <x v="1"/>
    <d v="2017-01-20T06:49:34"/>
    <x v="1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4:08:05"/>
    <x v="5"/>
    <d v="2014-05-13T14:08:05"/>
    <x v="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2:11:40"/>
    <x v="10"/>
    <d v="2014-04-04T12:11:40"/>
    <x v="3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4:49:07"/>
    <x v="8"/>
    <d v="2016-10-02T03:49:07"/>
    <x v="2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2-28T23:00:00"/>
    <x v="2"/>
    <d v="2017-01-07T00:54:57"/>
    <x v="1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17:11:52"/>
    <x v="8"/>
    <d v="2016-10-06T17:11:52"/>
    <x v="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2:59:00"/>
    <x v="4"/>
    <d v="2015-11-20T13:42:05"/>
    <x v="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3T19:04:09"/>
    <x v="9"/>
    <d v="2016-12-04T19:04:09"/>
    <x v="2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0T23:17:00"/>
    <x v="9"/>
    <d v="2016-01-02T03:32:15"/>
    <x v="2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4:48:21"/>
    <x v="8"/>
    <d v="2014-10-11T13:48:21"/>
    <x v="3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29T22:06:42"/>
    <x v="5"/>
    <d v="2015-05-30T22:06:42"/>
    <x v="0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1:45:00"/>
    <x v="0"/>
    <d v="2015-06-09T09:46:50"/>
    <x v="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18:15:33"/>
    <x v="5"/>
    <d v="2016-06-08T18:15:33"/>
    <x v="2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16:35:08"/>
    <x v="3"/>
    <d v="2016-06-07T16:35:08"/>
    <x v="2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1:50:05"/>
    <x v="5"/>
    <d v="2014-05-17T01:50:05"/>
    <x v="3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2-28T19:42:05"/>
    <x v="2"/>
    <d v="2015-01-30T19:42:05"/>
    <x v="0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2T19:12:35"/>
    <x v="5"/>
    <d v="2014-05-13T19:12:35"/>
    <x v="3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9:35:29"/>
    <x v="1"/>
    <d v="2016-02-13T10:35:29"/>
    <x v="2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07:36:20"/>
    <x v="1"/>
    <d v="2016-03-01T08:36:20"/>
    <x v="2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09T21:39:49"/>
    <x v="1"/>
    <d v="2015-02-07T22:39:49"/>
    <x v="0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18:48:00"/>
    <x v="0"/>
    <d v="2012-06-07T17:46:52"/>
    <x v="5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16:45:08"/>
    <x v="6"/>
    <d v="2012-03-09T17:45:08"/>
    <x v="5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7:00:00"/>
    <x v="8"/>
    <d v="2012-10-22T23:45:35"/>
    <x v="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17:00:00"/>
    <x v="3"/>
    <d v="2012-07-08T21:15:10"/>
    <x v="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17:45:38"/>
    <x v="8"/>
    <d v="2014-10-13T16:45:38"/>
    <x v="3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16:30:00"/>
    <x v="4"/>
    <d v="2015-11-15T14:12:12"/>
    <x v="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31T23:59:00"/>
    <x v="10"/>
    <d v="2010-05-01T00:45:32"/>
    <x v="7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3:02:26"/>
    <x v="1"/>
    <d v="2013-01-25T14:02:26"/>
    <x v="4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3:52:08"/>
    <x v="4"/>
    <d v="2012-11-15T13:52:08"/>
    <x v="5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1:00:00"/>
    <x v="0"/>
    <d v="2010-06-06T14:09:14"/>
    <x v="7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0:18:01"/>
    <x v="5"/>
    <d v="2011-05-08T10:18:01"/>
    <x v="6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5T22:59:00"/>
    <x v="6"/>
    <d v="2011-03-30T17:36:25"/>
    <x v="6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16:43:03"/>
    <x v="2"/>
    <d v="2012-01-12T16:43:03"/>
    <x v="5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2:55:22"/>
    <x v="11"/>
    <d v="2015-09-20T12:55:22"/>
    <x v="0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2:02:45"/>
    <x v="6"/>
    <d v="2012-03-13T12:02:45"/>
    <x v="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16:00:00"/>
    <x v="1"/>
    <d v="2014-02-10T09:00:06"/>
    <x v="3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3:00:00"/>
    <x v="2"/>
    <d v="2015-12-27T23:37:53"/>
    <x v="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16:36:06"/>
    <x v="1"/>
    <d v="2015-02-23T17:36:06"/>
    <x v="0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4:59:00"/>
    <x v="11"/>
    <d v="2012-09-08T15:55:31"/>
    <x v="5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8:00:00"/>
    <x v="10"/>
    <d v="2015-04-22T08:02:09"/>
    <x v="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3:57:27"/>
    <x v="1"/>
    <d v="2015-02-02T13:57:27"/>
    <x v="0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3:29:51"/>
    <x v="9"/>
    <d v="2016-11-28T13:29:51"/>
    <x v="2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1:27:01"/>
    <x v="9"/>
    <d v="2015-11-18T11:27:01"/>
    <x v="0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17:13:14"/>
    <x v="7"/>
    <d v="2014-08-08T17:13:14"/>
    <x v="3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1:06:23"/>
    <x v="5"/>
    <d v="2016-05-24T11:06:23"/>
    <x v="2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9:05:25"/>
    <x v="10"/>
    <d v="2014-05-08T09:05:25"/>
    <x v="3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17:01:40"/>
    <x v="4"/>
    <d v="2016-11-29T17:01:40"/>
    <x v="2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5:17:59"/>
    <x v="11"/>
    <d v="2014-09-23T05:17:59"/>
    <x v="3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17:45:00"/>
    <x v="11"/>
    <d v="2015-09-17T18:06:57"/>
    <x v="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8T19:48:54"/>
    <x v="3"/>
    <d v="2014-07-09T19:48:54"/>
    <x v="3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26:00"/>
    <x v="5"/>
    <d v="2015-05-05T00:26:00"/>
    <x v="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7:16:18"/>
    <x v="11"/>
    <d v="2014-09-08T07:16:18"/>
    <x v="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31T22:59:00"/>
    <x v="11"/>
    <d v="2014-10-16T23:11:13"/>
    <x v="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1T20:10:22"/>
    <x v="7"/>
    <d v="2014-08-12T20:10:22"/>
    <x v="3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3:12:55"/>
    <x v="8"/>
    <d v="2016-10-13T12:12:55"/>
    <x v="2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1:28:53"/>
    <x v="2"/>
    <d v="2017-01-11T01:28:53"/>
    <x v="1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3:57:31"/>
    <x v="3"/>
    <d v="2014-07-08T13:57:31"/>
    <x v="3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16:00:49"/>
    <x v="10"/>
    <d v="2015-04-19T16:00:49"/>
    <x v="0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18:00:00"/>
    <x v="11"/>
    <d v="2015-09-23T16:01:01"/>
    <x v="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0:19:03"/>
    <x v="0"/>
    <d v="2012-06-14T00:19:03"/>
    <x v="5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1:08:27"/>
    <x v="4"/>
    <d v="2013-11-12T01:08:27"/>
    <x v="4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6T23:59:00"/>
    <x v="7"/>
    <d v="2011-08-17T15:22:12"/>
    <x v="6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4:33:00"/>
    <x v="9"/>
    <d v="2013-12-18T13:15:55"/>
    <x v="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0T19:00:00"/>
    <x v="11"/>
    <d v="2013-09-18T16:38:08"/>
    <x v="4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1T19:26:00"/>
    <x v="8"/>
    <d v="2010-10-05T17:54:16"/>
    <x v="7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7T23:59:00"/>
    <x v="1"/>
    <d v="2012-02-21T15:40:39"/>
    <x v="5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0:33:14"/>
    <x v="10"/>
    <d v="2013-04-07T10:33:14"/>
    <x v="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4T19:31:06"/>
    <x v="0"/>
    <d v="2011-05-23T19:31:06"/>
    <x v="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8:24:42"/>
    <x v="0"/>
    <d v="2013-05-08T08:24:42"/>
    <x v="4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1T22:30:00"/>
    <x v="10"/>
    <d v="2012-05-08T16:25:09"/>
    <x v="5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4:26:13"/>
    <x v="9"/>
    <d v="2012-01-03T14:26:13"/>
    <x v="5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6T22:08:27"/>
    <x v="7"/>
    <d v="2014-08-27T22:08:27"/>
    <x v="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x v="4"/>
    <d v="2011-11-18T15:48:41"/>
    <x v="6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0T23:59:00"/>
    <x v="5"/>
    <d v="2014-05-14T17:22:51"/>
    <x v="3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59:00"/>
    <x v="4"/>
    <d v="2011-11-05T16:21:10"/>
    <x v="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4T22:59:00"/>
    <x v="5"/>
    <d v="2012-05-29T21:51:21"/>
    <x v="5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x v="0"/>
    <d v="2013-06-01T01:13:51"/>
    <x v="4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17:38:28"/>
    <x v="1"/>
    <d v="2013-02-08T18:38:28"/>
    <x v="4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4T22:59:00"/>
    <x v="5"/>
    <d v="2011-05-07T07:10:33"/>
    <x v="6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1:58:51"/>
    <x v="10"/>
    <d v="2014-04-15T01:58:51"/>
    <x v="3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4:52:20"/>
    <x v="0"/>
    <d v="2011-04-05T14:52:20"/>
    <x v="6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1:28:36"/>
    <x v="3"/>
    <d v="2016-06-27T01:28:36"/>
    <x v="2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9:01:30"/>
    <x v="10"/>
    <d v="2014-04-01T09:01:30"/>
    <x v="3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1:02:38"/>
    <x v="0"/>
    <d v="2015-06-02T01:02:38"/>
    <x v="0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19T21:36:01"/>
    <x v="6"/>
    <d v="2014-02-18T22:36:01"/>
    <x v="3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59:00"/>
    <x v="8"/>
    <d v="2009-10-16T17:02:00"/>
    <x v="8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2:02:00"/>
    <x v="5"/>
    <d v="2016-04-13T09:30:09"/>
    <x v="2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5:09:11"/>
    <x v="0"/>
    <d v="2014-06-10T05:09:11"/>
    <x v="3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1T23:21:13"/>
    <x v="6"/>
    <d v="2011-03-21T23:21:13"/>
    <x v="6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6:05:37"/>
    <x v="8"/>
    <d v="2016-10-08T05:05:37"/>
    <x v="2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9:33:35"/>
    <x v="11"/>
    <d v="2013-09-09T09:33:35"/>
    <x v="4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1T22:00:00"/>
    <x v="1"/>
    <d v="2012-02-01T23:47:45"/>
    <x v="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x v="1"/>
    <d v="2016-01-25T08:56:16"/>
    <x v="2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4:00:00"/>
    <x v="10"/>
    <d v="2012-04-21T01:31:21"/>
    <x v="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16:10:05"/>
    <x v="6"/>
    <d v="2015-03-04T17:10:05"/>
    <x v="0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6T21:21:53"/>
    <x v="11"/>
    <d v="2012-09-26T21:21:53"/>
    <x v="5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17:42:41"/>
    <x v="1"/>
    <d v="2013-02-21T18:42:41"/>
    <x v="4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9-30T19:00:00"/>
    <x v="7"/>
    <d v="2014-08-20T15:17:40"/>
    <x v="3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3:42:21"/>
    <x v="4"/>
    <d v="2014-11-21T03:42:21"/>
    <x v="3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5T22:59:00"/>
    <x v="11"/>
    <d v="2012-08-26T23:40:17"/>
    <x v="5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3:43:56"/>
    <x v="10"/>
    <d v="2014-04-13T13:43:56"/>
    <x v="3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5:18:54"/>
    <x v="7"/>
    <d v="2014-08-12T05:18:54"/>
    <x v="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1:32:52"/>
    <x v="6"/>
    <d v="2016-03-23T01:32:52"/>
    <x v="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1T20:00:00"/>
    <x v="9"/>
    <d v="2011-12-20T21:08:30"/>
    <x v="6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7:58:18"/>
    <x v="3"/>
    <d v="2014-07-15T07:58:18"/>
    <x v="3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0:55:29"/>
    <x v="10"/>
    <d v="2014-04-01T10:55:29"/>
    <x v="3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0:05:15"/>
    <x v="4"/>
    <d v="2016-11-02T09:05:15"/>
    <x v="2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4:01:08"/>
    <x v="3"/>
    <d v="2016-07-06T14:01:08"/>
    <x v="2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19T22:38:21"/>
    <x v="6"/>
    <d v="2013-02-18T23:38:21"/>
    <x v="4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4T23:00:00"/>
    <x v="8"/>
    <d v="2013-10-14T07:01:01"/>
    <x v="4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7T20:17:24"/>
    <x v="8"/>
    <d v="2012-10-18T19:17:24"/>
    <x v="5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2:00:00"/>
    <x v="3"/>
    <d v="2016-06-28T12:21:04"/>
    <x v="2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3:01:09"/>
    <x v="3"/>
    <d v="2013-06-20T03:01:09"/>
    <x v="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3:07:31"/>
    <x v="1"/>
    <d v="2013-02-08T13:07:31"/>
    <x v="4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16:35:25"/>
    <x v="0"/>
    <d v="2013-06-13T16:35:25"/>
    <x v="4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2:59:00"/>
    <x v="4"/>
    <d v="2015-11-03T00:12:20"/>
    <x v="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2:00:00"/>
    <x v="5"/>
    <d v="2012-05-10T00:24:52"/>
    <x v="5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8T23:59:00"/>
    <x v="8"/>
    <d v="2015-10-13T06:02:26"/>
    <x v="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7:01:02"/>
    <x v="6"/>
    <d v="2016-02-23T08:01:02"/>
    <x v="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2:24:25"/>
    <x v="0"/>
    <d v="2014-06-09T12:24:25"/>
    <x v="3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0:04:47"/>
    <x v="4"/>
    <d v="2016-11-04T09:04:47"/>
    <x v="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2:00:00"/>
    <x v="7"/>
    <d v="2016-08-10T19:16:58"/>
    <x v="2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4:58:01"/>
    <x v="8"/>
    <d v="2014-10-01T13:58:01"/>
    <x v="3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18:00:00"/>
    <x v="3"/>
    <d v="2016-07-04T11:46:11"/>
    <x v="2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4:24:43"/>
    <x v="1"/>
    <d v="2016-02-13T05:24:43"/>
    <x v="2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0:21:16"/>
    <x v="1"/>
    <d v="2015-01-30T10:21:16"/>
    <x v="0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3:19:02"/>
    <x v="3"/>
    <d v="2015-07-21T13:19:02"/>
    <x v="0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1:20:08"/>
    <x v="4"/>
    <d v="2016-11-11T11:20:08"/>
    <x v="2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2T23:42:12"/>
    <x v="2"/>
    <d v="2016-01-28T23:42:12"/>
    <x v="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16:26:26"/>
    <x v="0"/>
    <d v="2015-06-12T16:26:26"/>
    <x v="0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7T22:26:31"/>
    <x v="2"/>
    <d v="2015-01-18T22:26:31"/>
    <x v="0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9:07:17"/>
    <x v="4"/>
    <d v="2015-11-21T09:07:17"/>
    <x v="0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6T20:09:02"/>
    <x v="4"/>
    <d v="2016-10-07T19:09:02"/>
    <x v="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16:38:56"/>
    <x v="0"/>
    <d v="2015-06-26T16:38:56"/>
    <x v="0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4:40:11"/>
    <x v="0"/>
    <d v="2014-06-10T14:40:11"/>
    <x v="3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17:20:12"/>
    <x v="3"/>
    <d v="2014-07-27T17:20:12"/>
    <x v="3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7-31T21:50:38"/>
    <x v="0"/>
    <d v="2014-06-16T21:50:38"/>
    <x v="3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7:35:08"/>
    <x v="8"/>
    <d v="2014-10-14T06:35:08"/>
    <x v="3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17:50:13"/>
    <x v="9"/>
    <d v="2015-12-07T17:50:13"/>
    <x v="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15:00:00"/>
    <x v="5"/>
    <d v="2015-05-12T00:01:56"/>
    <x v="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2:05:43"/>
    <x v="9"/>
    <d v="2016-12-24T12:05:43"/>
    <x v="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18:00:00"/>
    <x v="0"/>
    <d v="2010-06-17T22:00:52"/>
    <x v="7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9:31:03"/>
    <x v="0"/>
    <d v="2014-06-10T09:31:03"/>
    <x v="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5T22:59:00"/>
    <x v="11"/>
    <d v="2013-09-18T14:30:18"/>
    <x v="4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8:00:45"/>
    <x v="4"/>
    <d v="2014-10-29T07:00:45"/>
    <x v="3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3T23:00:00"/>
    <x v="3"/>
    <d v="2010-06-18T15:06:26"/>
    <x v="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9:30:22"/>
    <x v="7"/>
    <d v="2011-08-06T09:30:22"/>
    <x v="6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3:45:43"/>
    <x v="8"/>
    <d v="2016-10-18T02:45:43"/>
    <x v="2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18:54:51"/>
    <x v="3"/>
    <d v="2016-07-19T18:54:51"/>
    <x v="2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18:00:00"/>
    <x v="9"/>
    <d v="2015-12-09T03:36:13"/>
    <x v="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4:44:01"/>
    <x v="2"/>
    <d v="2015-01-06T14:44:01"/>
    <x v="0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18:03:34"/>
    <x v="0"/>
    <d v="2016-05-09T18:03:34"/>
    <x v="2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4T23:08:59"/>
    <x v="1"/>
    <d v="2013-02-19T00:08:59"/>
    <x v="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16:02:43"/>
    <x v="7"/>
    <d v="2011-08-10T16:02:43"/>
    <x v="6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16:08:19"/>
    <x v="1"/>
    <d v="2013-02-07T16:08:19"/>
    <x v="4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3T23:00:00"/>
    <x v="1"/>
    <d v="2012-02-21T20:22:35"/>
    <x v="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3:46:49"/>
    <x v="3"/>
    <d v="2015-07-14T03:46:49"/>
    <x v="0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2:00:21"/>
    <x v="7"/>
    <d v="2016-08-23T12:00:21"/>
    <x v="2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18:04:00"/>
    <x v="10"/>
    <d v="2014-04-07T21:20:24"/>
    <x v="3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3T20:41:37"/>
    <x v="7"/>
    <d v="2014-08-09T20:41:37"/>
    <x v="3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8:39:32"/>
    <x v="5"/>
    <d v="2016-05-12T08:39:32"/>
    <x v="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5:05:53"/>
    <x v="5"/>
    <d v="2015-05-12T05:05:53"/>
    <x v="0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2T22:00:00"/>
    <x v="3"/>
    <d v="2012-07-09T18:12:24"/>
    <x v="5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0T23:25:46"/>
    <x v="5"/>
    <d v="2015-05-11T23:25:46"/>
    <x v="0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0T22:59:00"/>
    <x v="6"/>
    <d v="2014-03-06T12:39:45"/>
    <x v="3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3:31:59"/>
    <x v="1"/>
    <d v="2015-02-13T14:31:59"/>
    <x v="0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16:55:00"/>
    <x v="1"/>
    <d v="2010-02-06T17:03:26"/>
    <x v="7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6T19:31:21"/>
    <x v="3"/>
    <d v="2014-07-27T19:31:21"/>
    <x v="3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18:54:56"/>
    <x v="8"/>
    <d v="2012-10-30T18:54:56"/>
    <x v="5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8T20:00:00"/>
    <x v="9"/>
    <d v="2014-12-02T02:54:13"/>
    <x v="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x v="4"/>
    <d v="2016-11-15T08:34:34"/>
    <x v="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5T20:58:38"/>
    <x v="6"/>
    <d v="2014-03-26T20:58:38"/>
    <x v="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1:58:00"/>
    <x v="10"/>
    <d v="2015-03-12T22:07:13"/>
    <x v="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8T20:00:00"/>
    <x v="4"/>
    <d v="2015-11-03T10:00:07"/>
    <x v="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15:45:19"/>
    <x v="10"/>
    <d v="2014-04-09T15:45:19"/>
    <x v="3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1:02:33"/>
    <x v="4"/>
    <d v="2013-10-31T00:02:33"/>
    <x v="4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3:00:00"/>
    <x v="0"/>
    <d v="2013-05-30T01:30:21"/>
    <x v="4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30T23:59:00"/>
    <x v="8"/>
    <d v="2016-11-01T05:32:05"/>
    <x v="2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18:15:03"/>
    <x v="8"/>
    <d v="2013-10-31T17:15:03"/>
    <x v="4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8:37:07"/>
    <x v="8"/>
    <d v="2016-10-11T07:37:07"/>
    <x v="2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1:59:34"/>
    <x v="9"/>
    <d v="2015-11-23T11:59:34"/>
    <x v="0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0T23:59:00"/>
    <x v="4"/>
    <d v="2016-10-17T23:14:37"/>
    <x v="2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1:25:14"/>
    <x v="5"/>
    <d v="2015-05-14T11:25:14"/>
    <x v="0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8T21:07:27"/>
    <x v="0"/>
    <d v="2012-06-08T21:07:27"/>
    <x v="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2T23:07:24"/>
    <x v="10"/>
    <d v="2013-04-22T23:07:24"/>
    <x v="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6T19:00:00"/>
    <x v="6"/>
    <d v="2015-03-18T16:41:10"/>
    <x v="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0:38:11"/>
    <x v="10"/>
    <d v="2013-04-23T10:38:11"/>
    <x v="4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17:59:00"/>
    <x v="4"/>
    <d v="2013-10-28T07:39:23"/>
    <x v="4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0T20:42:58"/>
    <x v="10"/>
    <d v="2015-04-20T20:42:58"/>
    <x v="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5T19:32:17"/>
    <x v="4"/>
    <d v="2013-11-25T19:32:17"/>
    <x v="4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19T21:00:53"/>
    <x v="2"/>
    <d v="2016-01-05T21:00:53"/>
    <x v="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0:49:11"/>
    <x v="8"/>
    <d v="2015-10-26T09:49:11"/>
    <x v="0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7:30:10"/>
    <x v="10"/>
    <d v="2014-04-02T07:30:10"/>
    <x v="3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2T23:00:00"/>
    <x v="4"/>
    <d v="2014-11-03T11:10:43"/>
    <x v="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3:15:42"/>
    <x v="6"/>
    <d v="2013-03-18T13:15:42"/>
    <x v="4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6:52:12"/>
    <x v="2"/>
    <d v="2016-01-27T06:52:12"/>
    <x v="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15:00:00"/>
    <x v="1"/>
    <d v="2015-01-22T03:53:50"/>
    <x v="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16:59:00"/>
    <x v="9"/>
    <d v="2015-12-23T09:27:34"/>
    <x v="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0:25:50"/>
    <x v="0"/>
    <d v="2014-05-24T10:25:50"/>
    <x v="3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3:20:54"/>
    <x v="4"/>
    <d v="2016-12-01T13:20:54"/>
    <x v="2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3:11:38"/>
    <x v="1"/>
    <d v="2016-02-23T04:11:38"/>
    <x v="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2:35:01"/>
    <x v="10"/>
    <d v="2016-04-12T12:35:01"/>
    <x v="2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7:00:00"/>
    <x v="10"/>
    <d v="2013-04-25T03:45:23"/>
    <x v="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3:00:29"/>
    <x v="4"/>
    <d v="2013-11-25T03:00:29"/>
    <x v="4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3:31:23"/>
    <x v="3"/>
    <d v="2014-07-24T13:31:23"/>
    <x v="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15:29:36"/>
    <x v="10"/>
    <d v="2015-04-21T15:29:36"/>
    <x v="0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15:11:55"/>
    <x v="11"/>
    <d v="2016-09-20T15:11:55"/>
    <x v="2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18:19:51"/>
    <x v="9"/>
    <d v="2015-12-02T18:19:51"/>
    <x v="0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0:45:23"/>
    <x v="5"/>
    <d v="2016-05-29T10:45:23"/>
    <x v="2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1:41:24"/>
    <x v="11"/>
    <d v="2016-08-18T01:41:24"/>
    <x v="2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8:57:12"/>
    <x v="10"/>
    <d v="2016-04-07T08:57:12"/>
    <x v="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1:01:58"/>
    <x v="10"/>
    <d v="2015-03-24T11:01:58"/>
    <x v="0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4:49:42"/>
    <x v="10"/>
    <d v="2016-04-06T14:49:42"/>
    <x v="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1:21:28"/>
    <x v="0"/>
    <d v="2013-06-25T11:21:28"/>
    <x v="4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16:08:09"/>
    <x v="0"/>
    <d v="2014-06-13T16:08:09"/>
    <x v="3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16:00:00"/>
    <x v="5"/>
    <d v="2015-04-08T20:01:16"/>
    <x v="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3:30:57"/>
    <x v="4"/>
    <d v="2016-11-18T13:30:57"/>
    <x v="2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4:00:00"/>
    <x v="5"/>
    <d v="2015-05-26T12:03:13"/>
    <x v="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18:58:20"/>
    <x v="8"/>
    <d v="2015-10-12T17:58:20"/>
    <x v="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5T23:59:00"/>
    <x v="10"/>
    <d v="2012-04-04T22:45:55"/>
    <x v="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3T22:53:16"/>
    <x v="8"/>
    <d v="2011-09-24T21:53:16"/>
    <x v="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2:19:55"/>
    <x v="5"/>
    <d v="2012-05-05T12:19:55"/>
    <x v="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1:59:00"/>
    <x v="10"/>
    <d v="2014-04-02T14:59:42"/>
    <x v="3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15:03:07"/>
    <x v="0"/>
    <d v="2012-06-15T15:03:07"/>
    <x v="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3T23:59:00"/>
    <x v="4"/>
    <d v="2011-11-13T11:05:32"/>
    <x v="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7T23:54:18"/>
    <x v="7"/>
    <d v="2011-08-08T23:54:18"/>
    <x v="6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0T22:59:00"/>
    <x v="7"/>
    <d v="2010-08-05T12:09:12"/>
    <x v="7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1T20:49:54"/>
    <x v="3"/>
    <d v="2013-06-27T20:49:54"/>
    <x v="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4:09:15"/>
    <x v="2"/>
    <d v="2013-01-25T04:09:15"/>
    <x v="4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15:00:00"/>
    <x v="1"/>
    <d v="2011-01-12T02:44:38"/>
    <x v="6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1:58:52"/>
    <x v="11"/>
    <d v="2011-08-08T11:58:52"/>
    <x v="6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16:30:32"/>
    <x v="4"/>
    <d v="2012-10-23T15:30:32"/>
    <x v="5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4T22:00:00"/>
    <x v="1"/>
    <d v="2012-01-30T19:28:50"/>
    <x v="5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2:36:13"/>
    <x v="11"/>
    <d v="2011-08-03T12:36:13"/>
    <x v="6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5T22:59:00"/>
    <x v="11"/>
    <d v="2012-10-10T13:12:15"/>
    <x v="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0:02:15"/>
    <x v="4"/>
    <d v="2011-10-02T09:02:15"/>
    <x v="6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7T21:43:55"/>
    <x v="1"/>
    <d v="2012-02-06T21:43:55"/>
    <x v="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d v="2015-07-01T22:40:00"/>
    <x v="0"/>
    <d v="2015-06-18T12:54:44"/>
    <x v="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29T22:59:00"/>
    <x v="5"/>
    <d v="2012-06-14T15:02:21"/>
    <x v="5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2T22:35:14"/>
    <x v="2"/>
    <d v="2011-12-14T22:35:14"/>
    <x v="6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15:50:48"/>
    <x v="10"/>
    <d v="2011-04-05T15:50:48"/>
    <x v="6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4:07:07"/>
    <x v="8"/>
    <d v="2012-10-10T13:07:07"/>
    <x v="5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0T19:00:00"/>
    <x v="10"/>
    <d v="2013-04-29T20:47:14"/>
    <x v="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0T23:00:00"/>
    <x v="8"/>
    <d v="2014-11-08T13:55:53"/>
    <x v="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9:34"/>
    <x v="9"/>
    <d v="2012-12-27T00:09:34"/>
    <x v="5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3:03:13"/>
    <x v="8"/>
    <d v="2014-10-22T12:03:13"/>
    <x v="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09T22:55:00"/>
    <x v="7"/>
    <d v="2012-08-13T23:13:00"/>
    <x v="5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2:00:17"/>
    <x v="0"/>
    <d v="2015-06-05T12:00:17"/>
    <x v="0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7T23:59:00"/>
    <x v="10"/>
    <d v="2014-04-30T11:06:09"/>
    <x v="3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4T20:00:00"/>
    <x v="3"/>
    <d v="2011-06-08T23:43:45"/>
    <x v="6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17:16:33"/>
    <x v="6"/>
    <d v="2013-04-01T17:16:33"/>
    <x v="4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15:46:16"/>
    <x v="7"/>
    <d v="2014-08-19T15:46:16"/>
    <x v="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8T23:59:00"/>
    <x v="4"/>
    <d v="2010-10-07T14:34:30"/>
    <x v="7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19T20:56:41"/>
    <x v="2"/>
    <d v="2011-01-20T20:56:41"/>
    <x v="6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3:40:03"/>
    <x v="11"/>
    <d v="2012-08-15T13:40:03"/>
    <x v="5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6T23:59:00"/>
    <x v="11"/>
    <d v="2015-10-12T20:25:49"/>
    <x v="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15:08:56"/>
    <x v="0"/>
    <d v="2011-06-24T15:08:56"/>
    <x v="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5T22:07:25"/>
    <x v="3"/>
    <d v="2012-07-16T22:07:25"/>
    <x v="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18:08:56"/>
    <x v="9"/>
    <d v="2013-11-13T18:08:56"/>
    <x v="4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2:49:08"/>
    <x v="9"/>
    <d v="2016-12-12T12:49:08"/>
    <x v="2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2:12:49"/>
    <x v="9"/>
    <d v="2016-12-08T02:12:49"/>
    <x v="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1:59:00"/>
    <x v="1"/>
    <d v="2010-01-20T05:11:47"/>
    <x v="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x v="8"/>
    <d v="2010-10-12T19:40:35"/>
    <x v="7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4T19:33:53"/>
    <x v="3"/>
    <d v="2015-07-05T19:33:53"/>
    <x v="0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18:21:27"/>
    <x v="4"/>
    <d v="2014-11-08T18:21:27"/>
    <x v="3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06:07:43"/>
    <x v="1"/>
    <d v="2015-02-10T07:07:43"/>
    <x v="0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3:32:49"/>
    <x v="7"/>
    <d v="2014-07-23T13:32:49"/>
    <x v="3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09T19:35:00"/>
    <x v="1"/>
    <d v="2016-02-08T19:35:00"/>
    <x v="2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5T21:04:23"/>
    <x v="3"/>
    <d v="2014-07-11T21:04:23"/>
    <x v="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1T23:58:11"/>
    <x v="0"/>
    <d v="2015-06-11T23:58:11"/>
    <x v="0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6:41:32"/>
    <x v="2"/>
    <d v="2014-01-04T06:41:32"/>
    <x v="3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1:59:00"/>
    <x v="6"/>
    <d v="2011-03-16T21:19:59"/>
    <x v="6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16:16:31"/>
    <x v="6"/>
    <d v="2013-03-28T16:16:31"/>
    <x v="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18:07:13"/>
    <x v="11"/>
    <d v="2012-09-04T18:07:13"/>
    <x v="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7:13:06"/>
    <x v="11"/>
    <d v="2013-09-19T07:13:06"/>
    <x v="4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3:30:29"/>
    <x v="4"/>
    <d v="2014-11-05T13:30:29"/>
    <x v="3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8T20:18:59"/>
    <x v="8"/>
    <d v="2013-10-09T19:18:59"/>
    <x v="4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3:00:08"/>
    <x v="8"/>
    <d v="2016-10-04T13:00:08"/>
    <x v="2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15:00:24"/>
    <x v="9"/>
    <d v="2012-12-12T15:00:24"/>
    <x v="5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1:39:19"/>
    <x v="8"/>
    <d v="2014-10-15T00:39:19"/>
    <x v="3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1:50:10"/>
    <x v="4"/>
    <d v="2015-12-02T11:50:10"/>
    <x v="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4:00:00"/>
    <x v="0"/>
    <d v="2010-06-03T16:16:52"/>
    <x v="7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08:07:20"/>
    <x v="7"/>
    <d v="2013-08-13T08:07:20"/>
    <x v="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1:41:54"/>
    <x v="8"/>
    <d v="2013-10-28T00:41:54"/>
    <x v="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1:18:30"/>
    <x v="2"/>
    <d v="2016-01-28T11:18:30"/>
    <x v="2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d v="2014-11-16T03:05:48"/>
    <x v="8"/>
    <d v="2014-10-15T02:05:48"/>
    <x v="3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1:36:22"/>
    <x v="6"/>
    <d v="2015-03-03T12:36:22"/>
    <x v="0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0T19:00:00"/>
    <x v="0"/>
    <d v="2010-06-25T19:35:56"/>
    <x v="7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d v="2016-07-13T01:49:59"/>
    <x v="0"/>
    <d v="2016-06-13T01:49:59"/>
    <x v="2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15:20:14"/>
    <x v="5"/>
    <d v="2016-05-30T15:20:14"/>
    <x v="2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3:58:29"/>
    <x v="1"/>
    <d v="2014-02-13T14:58:29"/>
    <x v="3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2:59:00"/>
    <x v="9"/>
    <d v="2014-12-01T16:51:58"/>
    <x v="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0:10:27"/>
    <x v="9"/>
    <d v="2014-01-08T10:10:27"/>
    <x v="3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1:56:25"/>
    <x v="1"/>
    <d v="2016-03-01T12:56:25"/>
    <x v="2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15:30:06"/>
    <x v="7"/>
    <d v="2013-08-02T15:30:06"/>
    <x v="4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2:59:00"/>
    <x v="4"/>
    <d v="2016-11-20T18:33:03"/>
    <x v="2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15:29:34"/>
    <x v="2"/>
    <d v="2012-12-21T15:29:34"/>
    <x v="5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2:32:54"/>
    <x v="0"/>
    <d v="2011-06-16T12:32:54"/>
    <x v="6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2:05:05"/>
    <x v="10"/>
    <d v="2012-04-19T12:05:05"/>
    <x v="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15:27:39"/>
    <x v="7"/>
    <d v="2015-08-24T15:27:39"/>
    <x v="0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3:23:11"/>
    <x v="0"/>
    <d v="2014-06-23T13:23:11"/>
    <x v="3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7T22:50:00"/>
    <x v="5"/>
    <d v="2015-04-17T16:35:20"/>
    <x v="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4T22:59:00"/>
    <x v="5"/>
    <d v="2016-05-25T12:13:34"/>
    <x v="2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0:00:35"/>
    <x v="6"/>
    <d v="2016-03-09T11:00:35"/>
    <x v="2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16:06:58"/>
    <x v="4"/>
    <d v="2014-10-21T15:06:58"/>
    <x v="3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4T20:35:37"/>
    <x v="7"/>
    <d v="2012-08-31T20:35:37"/>
    <x v="5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x v="2"/>
    <d v="2017-01-10T09:24:21"/>
    <x v="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1:49:11"/>
    <x v="1"/>
    <d v="2017-02-27T11:49:11"/>
    <x v="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3:00:22"/>
    <x v="3"/>
    <d v="2015-07-13T13:00:22"/>
    <x v="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x v="5"/>
    <d v="2015-05-17T17:58:15"/>
    <x v="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8:55:20"/>
    <x v="6"/>
    <d v="2015-03-19T08:55:20"/>
    <x v="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09T22:59:00"/>
    <x v="7"/>
    <d v="2013-08-09T11:37:23"/>
    <x v="4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8:01:47"/>
    <x v="10"/>
    <d v="2016-04-05T08:01:47"/>
    <x v="2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0T19:13:06"/>
    <x v="0"/>
    <d v="2016-07-13T19:13:06"/>
    <x v="2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0:11:49"/>
    <x v="10"/>
    <d v="2015-04-02T10:11:49"/>
    <x v="0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1:01:07"/>
    <x v="5"/>
    <d v="2016-05-12T01:01:07"/>
    <x v="2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0:16:37"/>
    <x v="9"/>
    <d v="2016-12-19T10:16:37"/>
    <x v="2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0T23:06:32"/>
    <x v="6"/>
    <d v="2015-03-11T23:06:32"/>
    <x v="0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2:04:28"/>
    <x v="8"/>
    <d v="2015-10-02T11:04:28"/>
    <x v="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0T19:07:33"/>
    <x v="2"/>
    <d v="2017-02-06T19:07:33"/>
    <x v="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16:37:05"/>
    <x v="11"/>
    <d v="2014-08-28T16:37:05"/>
    <x v="3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x v="2"/>
    <d v="2017-01-10T03:46:17"/>
    <x v="1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1:00:00"/>
    <x v="9"/>
    <d v="2016-01-11T11:34:01"/>
    <x v="2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3:23:59"/>
    <x v="1"/>
    <d v="2013-02-14T03:23:59"/>
    <x v="4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6T21:00:00"/>
    <x v="7"/>
    <d v="2016-08-01T09:45:43"/>
    <x v="2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2T22:59:00"/>
    <x v="6"/>
    <d v="2015-03-05T00:01:06"/>
    <x v="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2:00:00"/>
    <x v="11"/>
    <d v="2016-09-20T09:04:01"/>
    <x v="2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17:00:00"/>
    <x v="6"/>
    <d v="2016-04-07T13:55:00"/>
    <x v="2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1:59:00"/>
    <x v="1"/>
    <d v="2016-02-17T10:00:04"/>
    <x v="2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15:00:27"/>
    <x v="2"/>
    <d v="2017-02-02T15:00:27"/>
    <x v="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18:00:00"/>
    <x v="4"/>
    <d v="2016-11-17T15:25:44"/>
    <x v="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0T23:59:00"/>
    <x v="8"/>
    <d v="2016-10-21T04:44:32"/>
    <x v="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2:11:30"/>
    <x v="1"/>
    <d v="2016-02-25T13:11:30"/>
    <x v="2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3:31:40"/>
    <x v="3"/>
    <d v="2015-07-12T13:31:40"/>
    <x v="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2:00:00"/>
    <x v="4"/>
    <d v="2016-11-01T06:41:42"/>
    <x v="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9:00:59"/>
    <x v="2"/>
    <d v="2015-01-29T09:00:59"/>
    <x v="0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8:20:00"/>
    <x v="8"/>
    <d v="2015-10-15T07:20:00"/>
    <x v="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4:59:58"/>
    <x v="11"/>
    <d v="2015-09-15T04:59:58"/>
    <x v="0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5T22:00:00"/>
    <x v="0"/>
    <d v="2015-06-08T10:01:08"/>
    <x v="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15:19:25"/>
    <x v="9"/>
    <d v="2013-01-02T15:19:25"/>
    <x v="4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15:22:48"/>
    <x v="8"/>
    <d v="2012-10-02T15:22:48"/>
    <x v="5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15:38:02"/>
    <x v="7"/>
    <d v="2015-08-25T15:38:02"/>
    <x v="0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2:28:39"/>
    <x v="1"/>
    <d v="2013-02-07T02:28:39"/>
    <x v="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4:43:09"/>
    <x v="5"/>
    <d v="2012-05-02T14:43:09"/>
    <x v="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1:10:24"/>
    <x v="6"/>
    <d v="2012-03-29T01:10:24"/>
    <x v="5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39:33"/>
    <x v="8"/>
    <d v="2013-10-16T23:39:33"/>
    <x v="4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6T23:00:00"/>
    <x v="6"/>
    <d v="2012-02-07T16:10:26"/>
    <x v="5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18:00:00"/>
    <x v="6"/>
    <d v="2014-04-03T06:30:44"/>
    <x v="3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2:36:00"/>
    <x v="6"/>
    <d v="2012-02-16T20:35:10"/>
    <x v="5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1:59:00"/>
    <x v="6"/>
    <d v="2014-03-18T13:50:25"/>
    <x v="3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3T20:00:00"/>
    <x v="8"/>
    <d v="2013-10-01T12:56:17"/>
    <x v="4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4:49:39"/>
    <x v="10"/>
    <d v="2015-04-15T14:49:39"/>
    <x v="0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4:00:48"/>
    <x v="2"/>
    <d v="2014-01-07T14:00:48"/>
    <x v="3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1:59:00"/>
    <x v="1"/>
    <d v="2012-02-19T12:12:52"/>
    <x v="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3:02:25"/>
    <x v="0"/>
    <d v="2015-07-09T13:02:25"/>
    <x v="0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3:00:00"/>
    <x v="8"/>
    <d v="2015-10-22T13:38:33"/>
    <x v="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8T19:00:00"/>
    <x v="3"/>
    <d v="2012-08-06T14:29:43"/>
    <x v="5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2:15:12"/>
    <x v="3"/>
    <d v="2015-07-20T12:15:12"/>
    <x v="0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6T20:27:16"/>
    <x v="0"/>
    <d v="2013-06-26T20:27:16"/>
    <x v="4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2T19:00:00"/>
    <x v="6"/>
    <d v="2016-03-23T11:00:09"/>
    <x v="2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3:54:07"/>
    <x v="9"/>
    <d v="2011-12-29T13:54:07"/>
    <x v="6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0:22:48"/>
    <x v="5"/>
    <d v="2015-05-28T10:22:48"/>
    <x v="0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4:00:00"/>
    <x v="11"/>
    <d v="2016-10-01T11:01:15"/>
    <x v="2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4:00:15"/>
    <x v="7"/>
    <d v="2014-08-22T14:00:15"/>
    <x v="3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1T23:59:00"/>
    <x v="2"/>
    <d v="2016-01-12T14:10:22"/>
    <x v="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15:22:35"/>
    <x v="8"/>
    <d v="2013-10-14T14:22:35"/>
    <x v="4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1:40:36"/>
    <x v="3"/>
    <d v="2015-07-17T01:40:36"/>
    <x v="0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2T23:00:00"/>
    <x v="7"/>
    <d v="2013-07-29T10:56:31"/>
    <x v="4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16:08:47"/>
    <x v="6"/>
    <d v="2014-03-26T16:08:47"/>
    <x v="3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x v="5"/>
    <d v="2013-05-29T16:51:41"/>
    <x v="4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8T22:00:00"/>
    <x v="0"/>
    <d v="2014-06-16T14:03:28"/>
    <x v="3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3T19:00:00"/>
    <x v="4"/>
    <d v="2015-11-23T04:05:39"/>
    <x v="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4:47:27"/>
    <x v="9"/>
    <d v="2016-12-06T14:47:27"/>
    <x v="2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18:31:51"/>
    <x v="1"/>
    <d v="2015-02-26T19:31:51"/>
    <x v="0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9:48:43"/>
    <x v="2"/>
    <d v="2016-01-02T09:48:43"/>
    <x v="2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2:59:00"/>
    <x v="8"/>
    <d v="2014-10-02T19:04:43"/>
    <x v="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9:55:16"/>
    <x v="1"/>
    <d v="2017-02-08T09:55:16"/>
    <x v="1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1-30T23:02:00"/>
    <x v="8"/>
    <d v="2013-10-25T18:00:14"/>
    <x v="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4:49:04"/>
    <x v="6"/>
    <d v="2016-03-23T14:49:04"/>
    <x v="2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4:51:40"/>
    <x v="1"/>
    <d v="2017-01-31T14:51:40"/>
    <x v="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6T22:02:00"/>
    <x v="8"/>
    <d v="2013-10-22T08:48:53"/>
    <x v="4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2T22:00:00"/>
    <x v="1"/>
    <d v="2017-03-06T13:01:30"/>
    <x v="1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15:30:00"/>
    <x v="11"/>
    <d v="2016-10-04T14:39:06"/>
    <x v="2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3:00:00"/>
    <x v="2"/>
    <d v="2014-01-21T12:00:17"/>
    <x v="3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4:00:10"/>
    <x v="7"/>
    <d v="2015-08-05T14:00:10"/>
    <x v="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0:59:25"/>
    <x v="0"/>
    <d v="2015-07-15T10:59:25"/>
    <x v="0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16:01:18"/>
    <x v="4"/>
    <d v="2016-11-14T16:01:18"/>
    <x v="2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0:52:45"/>
    <x v="6"/>
    <d v="2013-03-03T11:52:45"/>
    <x v="4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2T20:07:53"/>
    <x v="4"/>
    <d v="2016-11-02T19:07:53"/>
    <x v="2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3:17:57"/>
    <x v="3"/>
    <d v="2014-07-26T03:17:57"/>
    <x v="3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2:52:18"/>
    <x v="3"/>
    <d v="2016-07-22T02:52:18"/>
    <x v="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1:09:07"/>
    <x v="8"/>
    <d v="2015-10-19T10:09:07"/>
    <x v="0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0:32:48"/>
    <x v="9"/>
    <d v="2017-01-17T10:32:48"/>
    <x v="1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17:50:51"/>
    <x v="10"/>
    <d v="2016-04-07T17:50:51"/>
    <x v="2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5:50:46"/>
    <x v="8"/>
    <d v="2016-11-08T05:50:46"/>
    <x v="2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18:00:00"/>
    <x v="5"/>
    <d v="2016-05-15T17:28:49"/>
    <x v="2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3:01:27"/>
    <x v="5"/>
    <d v="2015-05-12T13:01:27"/>
    <x v="0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4:18:56"/>
    <x v="4"/>
    <d v="2016-11-28T14:18:56"/>
    <x v="2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18:24:10"/>
    <x v="1"/>
    <d v="2014-02-24T19:24:10"/>
    <x v="3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2:23:40"/>
    <x v="2"/>
    <d v="2017-01-24T12:23:40"/>
    <x v="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7T19:00:00"/>
    <x v="8"/>
    <d v="2014-10-14T09:02:38"/>
    <x v="3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4:58:33"/>
    <x v="9"/>
    <d v="2015-01-10T14:58:33"/>
    <x v="0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2T22:00:00"/>
    <x v="10"/>
    <d v="2016-05-06T08:58:34"/>
    <x v="2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15:28:27"/>
    <x v="8"/>
    <d v="2016-11-15T15:28:27"/>
    <x v="2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6T21:00:00"/>
    <x v="6"/>
    <d v="2016-04-09T15:59:52"/>
    <x v="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0T20:00:00"/>
    <x v="4"/>
    <d v="2014-11-25T14:54:57"/>
    <x v="3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1T20:58:35"/>
    <x v="1"/>
    <d v="2017-02-09T20:58:35"/>
    <x v="1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x v="1"/>
    <d v="2017-02-10T11:54:23"/>
    <x v="1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16:59:00"/>
    <x v="9"/>
    <d v="2016-12-21T15:51:53"/>
    <x v="2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09T19:00:04"/>
    <x v="4"/>
    <d v="2016-11-09T19:00:04"/>
    <x v="2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1:47:16"/>
    <x v="4"/>
    <d v="2015-11-07T11:47:16"/>
    <x v="0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7:10:42"/>
    <x v="1"/>
    <d v="2017-02-15T08:10:42"/>
    <x v="1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7:00:57"/>
    <x v="2"/>
    <d v="2014-01-24T07:00:57"/>
    <x v="3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9:47:59"/>
    <x v="4"/>
    <d v="2014-11-22T09:47:59"/>
    <x v="3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0:38:09"/>
    <x v="9"/>
    <d v="2013-12-06T10:38:09"/>
    <x v="4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1:17:03"/>
    <x v="2"/>
    <d v="2012-01-28T11:17:03"/>
    <x v="5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17:59:00"/>
    <x v="9"/>
    <d v="2015-11-30T12:01:07"/>
    <x v="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3T23:00:00"/>
    <x v="2"/>
    <d v="2015-01-16T14:21:39"/>
    <x v="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9:59:51"/>
    <x v="7"/>
    <d v="2015-08-18T09:59:51"/>
    <x v="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1:50:00"/>
    <x v="0"/>
    <d v="2011-05-24T01:51:37"/>
    <x v="6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3T23:11:26"/>
    <x v="9"/>
    <d v="2015-11-14T23:11:26"/>
    <x v="0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8T21:00:04"/>
    <x v="10"/>
    <d v="2012-03-09T22:00:04"/>
    <x v="5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1T23:00:00"/>
    <x v="1"/>
    <d v="2011-02-11T14:07:25"/>
    <x v="6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8T23:27:23"/>
    <x v="5"/>
    <d v="2012-05-29T23:27:23"/>
    <x v="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5T22:59:00"/>
    <x v="7"/>
    <d v="2013-08-08T18:07:34"/>
    <x v="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1:01:00"/>
    <x v="5"/>
    <d v="2014-06-02T11:01:00"/>
    <x v="3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3:00:00"/>
    <x v="5"/>
    <d v="2012-06-07T14:51:29"/>
    <x v="5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18:22:00"/>
    <x v="4"/>
    <d v="2013-10-24T18:57:40"/>
    <x v="4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2:00:00"/>
    <x v="4"/>
    <d v="2009-09-14T01:05:30"/>
    <x v="8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2T23:00:00"/>
    <x v="6"/>
    <d v="2012-03-19T18:26:58"/>
    <x v="5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1:44:36"/>
    <x v="6"/>
    <d v="2012-03-19T11:44:36"/>
    <x v="5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4T22:59:00"/>
    <x v="7"/>
    <d v="2012-08-30T11:59:59"/>
    <x v="5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2:21:20"/>
    <x v="9"/>
    <d v="2012-12-21T12:21:20"/>
    <x v="5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17:54:16"/>
    <x v="9"/>
    <d v="2012-12-27T17:54:16"/>
    <x v="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2:33:46"/>
    <x v="2"/>
    <d v="2012-01-19T12:33:46"/>
    <x v="5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3T22:59:00"/>
    <x v="1"/>
    <d v="2012-02-08T20:00:49"/>
    <x v="5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4:10:33"/>
    <x v="1"/>
    <d v="2014-02-24T15:10:33"/>
    <x v="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5T19:46:49"/>
    <x v="2"/>
    <d v="2011-01-21T19:46:49"/>
    <x v="6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2:26:56"/>
    <x v="5"/>
    <d v="2012-06-14T12:26:56"/>
    <x v="5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0T22:31:36"/>
    <x v="5"/>
    <d v="2013-05-21T22:31:36"/>
    <x v="4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2:00:00"/>
    <x v="4"/>
    <d v="2013-11-27T15:50:34"/>
    <x v="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2T22:39:56"/>
    <x v="4"/>
    <d v="2011-11-02T21:39:56"/>
    <x v="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2-31T23:59:00"/>
    <x v="4"/>
    <d v="2010-11-20T14:34:51"/>
    <x v="7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3:00:00"/>
    <x v="3"/>
    <d v="2014-07-14T11:41:12"/>
    <x v="3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09T23:02:09"/>
    <x v="1"/>
    <d v="2012-02-08T23:02:09"/>
    <x v="5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4:15:28"/>
    <x v="10"/>
    <d v="2012-04-05T14:15:33"/>
    <x v="5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8T20:00:00"/>
    <x v="3"/>
    <d v="2014-07-31T18:06:36"/>
    <x v="3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18:42:17"/>
    <x v="1"/>
    <d v="2013-02-02T18:42:17"/>
    <x v="4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3:03:35"/>
    <x v="1"/>
    <d v="2013-02-19T14:03:35"/>
    <x v="4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6T19:06:29"/>
    <x v="10"/>
    <d v="2014-04-06T19:06:29"/>
    <x v="3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18:00:00"/>
    <x v="6"/>
    <d v="2014-03-18T10:11:18"/>
    <x v="3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18:00:26"/>
    <x v="10"/>
    <d v="2012-04-03T18:00:26"/>
    <x v="5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8:14:17"/>
    <x v="5"/>
    <d v="2012-05-08T08:14:17"/>
    <x v="5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2:25:43"/>
    <x v="10"/>
    <d v="2012-04-05T12:25:43"/>
    <x v="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3:24:00"/>
    <x v="4"/>
    <d v="2009-09-23T12:24:10"/>
    <x v="8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x v="2"/>
    <d v="2010-01-14T08:00:49"/>
    <x v="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5T22:59:00"/>
    <x v="7"/>
    <d v="2009-08-25T10:26:54"/>
    <x v="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4T20:58:05"/>
    <x v="4"/>
    <d v="2013-11-14T20:58:05"/>
    <x v="4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3:36:40"/>
    <x v="6"/>
    <d v="2014-02-26T14:36:40"/>
    <x v="3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15:01"/>
    <x v="6"/>
    <d v="2017-03-05T01:15:01"/>
    <x v="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15:29:29"/>
    <x v="6"/>
    <d v="2017-03-10T16:29:29"/>
    <x v="1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3:07:27"/>
    <x v="1"/>
    <d v="2017-03-13T13:07:27"/>
    <x v="1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15:14:45"/>
    <x v="1"/>
    <d v="2017-02-24T16:14:45"/>
    <x v="1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18:32:11"/>
    <x v="1"/>
    <d v="2017-02-27T19:32:11"/>
    <x v="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2:00:00"/>
    <x v="6"/>
    <d v="2017-03-09T19:49:08"/>
    <x v="1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17:00:40"/>
    <x v="3"/>
    <d v="2014-07-22T17:00:40"/>
    <x v="3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3:45:37"/>
    <x v="5"/>
    <d v="2015-05-15T13:45:37"/>
    <x v="0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9:59:06"/>
    <x v="0"/>
    <d v="2014-06-17T09:59:06"/>
    <x v="3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4T19:00:00"/>
    <x v="4"/>
    <d v="2015-11-24T16:35:43"/>
    <x v="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7T19:08:10"/>
    <x v="3"/>
    <d v="2014-07-18T19:08:10"/>
    <x v="3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0:04:31"/>
    <x v="2"/>
    <d v="2015-01-07T10:04:31"/>
    <x v="0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2:50:00"/>
    <x v="10"/>
    <d v="2014-05-08T10:36:30"/>
    <x v="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2:34:00"/>
    <x v="8"/>
    <d v="2014-10-06T11:04:58"/>
    <x v="3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8:44:03"/>
    <x v="5"/>
    <d v="2014-05-12T08:44:03"/>
    <x v="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17:11:35"/>
    <x v="1"/>
    <d v="2014-01-27T17:11:35"/>
    <x v="3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0:22:23"/>
    <x v="5"/>
    <d v="2014-05-27T10:22:23"/>
    <x v="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16:31:24"/>
    <x v="5"/>
    <d v="2014-05-30T16:31:24"/>
    <x v="3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2:59:00"/>
    <x v="4"/>
    <d v="2016-11-18T14:11:49"/>
    <x v="2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0:25:38"/>
    <x v="11"/>
    <d v="2016-09-30T10:25:38"/>
    <x v="2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4:31:44"/>
    <x v="0"/>
    <d v="2015-06-12T14:31:44"/>
    <x v="0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x v="11"/>
    <d v="2014-09-15T11:51:10"/>
    <x v="3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4:47:00"/>
    <x v="9"/>
    <d v="2015-11-19T14:48:25"/>
    <x v="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2:27:49"/>
    <x v="5"/>
    <d v="2016-05-25T12:27:49"/>
    <x v="2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18:39:00"/>
    <x v="1"/>
    <d v="2015-02-24T19:02:36"/>
    <x v="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4:10:31"/>
    <x v="11"/>
    <d v="2016-09-02T14:10:31"/>
    <x v="2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9:34:36"/>
    <x v="3"/>
    <d v="2016-07-26T09:34:36"/>
    <x v="2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17:22:18"/>
    <x v="2"/>
    <d v="2015-12-22T17:22:18"/>
    <x v="0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3:37:08"/>
    <x v="3"/>
    <d v="2015-07-13T13:37:08"/>
    <x v="0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15:12:50"/>
    <x v="9"/>
    <d v="2016-12-04T15:12:50"/>
    <x v="2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29T21:25:39"/>
    <x v="6"/>
    <d v="2015-03-30T21:25:39"/>
    <x v="0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0:12:32"/>
    <x v="5"/>
    <d v="2015-04-07T10:12:32"/>
    <x v="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1:13:42"/>
    <x v="6"/>
    <d v="2015-04-09T11:13:42"/>
    <x v="0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2:21:00"/>
    <x v="9"/>
    <d v="2014-11-11T12:21:00"/>
    <x v="3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17:02:16"/>
    <x v="10"/>
    <d v="2015-04-02T17:02:16"/>
    <x v="0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3:48:24"/>
    <x v="5"/>
    <d v="2015-05-06T13:48:24"/>
    <x v="0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9:52:58"/>
    <x v="11"/>
    <d v="2015-09-17T09:52:58"/>
    <x v="0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0T19:39:00"/>
    <x v="9"/>
    <d v="2014-12-05T17:20:36"/>
    <x v="3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0:35:24"/>
    <x v="3"/>
    <d v="2015-06-04T10:35:24"/>
    <x v="0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1:58:00"/>
    <x v="2"/>
    <d v="2016-01-08T11:58:00"/>
    <x v="2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17:00:00"/>
    <x v="6"/>
    <d v="2016-04-06T15:36:48"/>
    <x v="2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1:31:10"/>
    <x v="4"/>
    <d v="2014-11-11T11:31:10"/>
    <x v="3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8T19:16:40"/>
    <x v="4"/>
    <d v="2015-11-13T19:16:40"/>
    <x v="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17:25:56"/>
    <x v="11"/>
    <d v="2015-09-01T17:25:56"/>
    <x v="0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18:00:00"/>
    <x v="9"/>
    <d v="2015-12-08T12:40:25"/>
    <x v="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7:45:33"/>
    <x v="11"/>
    <d v="2015-09-21T07:45:33"/>
    <x v="0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17:16:56"/>
    <x v="6"/>
    <d v="2016-02-25T18:16:56"/>
    <x v="2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1:19:25"/>
    <x v="6"/>
    <d v="2015-02-28T12:19:25"/>
    <x v="0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4:30:11"/>
    <x v="2"/>
    <d v="2016-01-11T14:30:11"/>
    <x v="2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7T23:32:21"/>
    <x v="4"/>
    <d v="2014-11-17T23:32:21"/>
    <x v="3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3:39:56"/>
    <x v="5"/>
    <d v="2015-05-26T13:39:56"/>
    <x v="0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3T20:39:31"/>
    <x v="6"/>
    <d v="2015-03-24T20:39:31"/>
    <x v="0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0:53:44"/>
    <x v="3"/>
    <d v="2015-07-30T10:53:44"/>
    <x v="0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15:14:20"/>
    <x v="2"/>
    <d v="2015-01-13T15:14:20"/>
    <x v="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15:03:57"/>
    <x v="7"/>
    <d v="2016-08-10T15:03:57"/>
    <x v="2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17:12:46"/>
    <x v="4"/>
    <d v="2015-11-10T17:12:46"/>
    <x v="0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16:53:03"/>
    <x v="8"/>
    <d v="2016-10-26T15:53:03"/>
    <x v="2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5T19:18:50"/>
    <x v="3"/>
    <d v="2015-07-27T19:18:50"/>
    <x v="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4T19:23:36"/>
    <x v="11"/>
    <d v="2015-08-20T19:23:36"/>
    <x v="0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4:02:22"/>
    <x v="11"/>
    <d v="2015-09-01T14:02:22"/>
    <x v="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17:27:28"/>
    <x v="6"/>
    <d v="2015-03-11T17:27:28"/>
    <x v="0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3T23:30:03"/>
    <x v="3"/>
    <d v="2015-07-09T23:30:03"/>
    <x v="0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1T20:21:47"/>
    <x v="2"/>
    <d v="2015-01-22T20:21:47"/>
    <x v="0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3T21:37:23"/>
    <x v="8"/>
    <d v="2014-10-14T20:37:23"/>
    <x v="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1:50:32"/>
    <x v="3"/>
    <d v="2015-07-06T11:50:32"/>
    <x v="0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15:07:04"/>
    <x v="9"/>
    <d v="2014-11-11T15:07:04"/>
    <x v="3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0:02:20"/>
    <x v="0"/>
    <d v="2016-06-07T10:02:20"/>
    <x v="2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4:29:00"/>
    <x v="9"/>
    <d v="2014-12-16T15:29:19"/>
    <x v="3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16:59:00"/>
    <x v="0"/>
    <d v="2015-06-24T10:40:52"/>
    <x v="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1:17:44"/>
    <x v="9"/>
    <d v="2014-11-25T01:17:44"/>
    <x v="3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3:04:04"/>
    <x v="1"/>
    <d v="2015-03-01T14:04:04"/>
    <x v="0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8T21:53:43"/>
    <x v="11"/>
    <d v="2015-09-28T21:53:43"/>
    <x v="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0:33:37"/>
    <x v="3"/>
    <d v="2015-07-09T10:33:37"/>
    <x v="0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3:41:33"/>
    <x v="2"/>
    <d v="2015-01-27T03:41:33"/>
    <x v="0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3:57:00"/>
    <x v="9"/>
    <d v="2016-12-12T21:54:47"/>
    <x v="2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15:22:38"/>
    <x v="11"/>
    <d v="2015-09-15T15:22:38"/>
    <x v="0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16:14:16"/>
    <x v="9"/>
    <d v="2014-12-03T16:14:16"/>
    <x v="3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16:59:44"/>
    <x v="0"/>
    <d v="2015-06-02T16:59:44"/>
    <x v="0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15:28:26"/>
    <x v="4"/>
    <d v="2014-11-13T15:28:26"/>
    <x v="3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1:26:04"/>
    <x v="6"/>
    <d v="2016-03-15T01:26:04"/>
    <x v="2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4:44:56"/>
    <x v="1"/>
    <d v="2016-01-05T14:44:56"/>
    <x v="2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1:18:51"/>
    <x v="10"/>
    <d v="2015-04-13T11:18:51"/>
    <x v="0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15:10:58"/>
    <x v="1"/>
    <d v="2016-01-30T16:10:58"/>
    <x v="2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2T19:56:47"/>
    <x v="9"/>
    <d v="2015-12-03T19:56:47"/>
    <x v="0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9:02:55"/>
    <x v="7"/>
    <d v="2016-08-13T09:02:55"/>
    <x v="2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8T21:39:50"/>
    <x v="9"/>
    <d v="2014-12-09T21:39:50"/>
    <x v="3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1:00:00"/>
    <x v="6"/>
    <d v="2015-03-19T08:48:48"/>
    <x v="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5T23:22:37"/>
    <x v="8"/>
    <d v="2014-10-06T22:22:37"/>
    <x v="3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16:01:15"/>
    <x v="3"/>
    <d v="2015-07-19T16:01:15"/>
    <x v="0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4:47:55"/>
    <x v="7"/>
    <d v="2015-08-08T04:47:55"/>
    <x v="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2:34:42"/>
    <x v="3"/>
    <d v="2015-07-26T12:34:42"/>
    <x v="0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3:41:13"/>
    <x v="8"/>
    <d v="2016-10-12T12:41:13"/>
    <x v="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18:30:00"/>
    <x v="10"/>
    <d v="2014-04-30T21:38:02"/>
    <x v="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1T22:59:00"/>
    <x v="3"/>
    <d v="2015-07-13T11:41:00"/>
    <x v="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15:42:26"/>
    <x v="0"/>
    <d v="2016-06-15T15:42:26"/>
    <x v="2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0:00:00"/>
    <x v="1"/>
    <d v="2015-01-15T12:42:23"/>
    <x v="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16:13:07"/>
    <x v="3"/>
    <d v="2014-07-11T16:13:07"/>
    <x v="3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d v="2015-03-24T14:34:04"/>
    <x v="1"/>
    <d v="2015-01-23T15:34:04"/>
    <x v="0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2:43:09"/>
    <x v="2"/>
    <d v="2014-12-20T12:43:09"/>
    <x v="3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09T20:41:35"/>
    <x v="8"/>
    <d v="2014-09-10T19:41:35"/>
    <x v="3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1:29:56"/>
    <x v="2"/>
    <d v="2015-01-22T11:29:56"/>
    <x v="0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1:23:56"/>
    <x v="1"/>
    <d v="2015-02-09T12:23:56"/>
    <x v="0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1:54:50"/>
    <x v="4"/>
    <d v="2014-12-01T11:54:50"/>
    <x v="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16:25:08"/>
    <x v="11"/>
    <d v="2014-09-27T16:25:08"/>
    <x v="3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17:04:00"/>
    <x v="10"/>
    <d v="2016-05-12T16:55:49"/>
    <x v="2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7T23:04:52"/>
    <x v="3"/>
    <d v="2015-06-08T23:04:52"/>
    <x v="0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1:38:53"/>
    <x v="1"/>
    <d v="2016-02-12T02:38:53"/>
    <x v="2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2:49:11"/>
    <x v="1"/>
    <d v="2015-02-10T13:49:11"/>
    <x v="0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1:44:00"/>
    <x v="2"/>
    <d v="2016-12-30T16:06:06"/>
    <x v="2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1T22:08:24"/>
    <x v="2"/>
    <d v="2016-01-12T22:08:24"/>
    <x v="2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7T21:23:33"/>
    <x v="5"/>
    <d v="2016-04-28T21:23:33"/>
    <x v="2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14:57"/>
    <x v="1"/>
    <d v="2015-02-06T00:14:57"/>
    <x v="0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16:35:43"/>
    <x v="2"/>
    <d v="2016-01-28T16:35:43"/>
    <x v="2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3T23:27:54"/>
    <x v="3"/>
    <d v="2015-06-24T23:27:54"/>
    <x v="0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1:39:46"/>
    <x v="11"/>
    <d v="2015-09-05T01:39:46"/>
    <x v="0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9:46:10"/>
    <x v="9"/>
    <d v="2015-11-30T09:46:10"/>
    <x v="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3:00:00"/>
    <x v="1"/>
    <d v="2015-01-27T18:09:48"/>
    <x v="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17:57:42"/>
    <x v="4"/>
    <d v="2015-10-08T16:57:42"/>
    <x v="0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4:38:49"/>
    <x v="11"/>
    <d v="2015-09-18T14:38:49"/>
    <x v="0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16:35:13"/>
    <x v="2"/>
    <d v="2016-01-14T16:35:13"/>
    <x v="2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2T23:59:00"/>
    <x v="0"/>
    <d v="2015-07-01T22:00:54"/>
    <x v="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0:00:28"/>
    <x v="1"/>
    <d v="2015-02-17T11:00:28"/>
    <x v="0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0:00:22"/>
    <x v="3"/>
    <d v="2014-07-16T10:00:22"/>
    <x v="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3:06:31"/>
    <x v="10"/>
    <d v="2016-04-25T13:06:31"/>
    <x v="2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5T23:33:41"/>
    <x v="7"/>
    <d v="2015-08-26T23:33:41"/>
    <x v="0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0:27:51"/>
    <x v="8"/>
    <d v="2016-10-27T09:27:51"/>
    <x v="2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1T23:00:00"/>
    <x v="8"/>
    <d v="2016-10-11T06:16:33"/>
    <x v="2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36:00"/>
    <x v="3"/>
    <d v="2016-08-25T02:35:13"/>
    <x v="2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29T23:25:15"/>
    <x v="8"/>
    <d v="2014-10-30T22:25:15"/>
    <x v="3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7T22:11:00"/>
    <x v="11"/>
    <d v="2014-09-19T20:44:16"/>
    <x v="3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16:48:10"/>
    <x v="1"/>
    <d v="2017-02-13T16:48:10"/>
    <x v="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18:00:00"/>
    <x v="4"/>
    <d v="2015-11-30T15:15:00"/>
    <x v="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1:36:49"/>
    <x v="2"/>
    <d v="2017-01-03T11:36:49"/>
    <x v="1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0T23:50:08"/>
    <x v="1"/>
    <d v="2017-02-03T23:50:08"/>
    <x v="1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3:45:50"/>
    <x v="6"/>
    <d v="2016-03-23T13:45:50"/>
    <x v="2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18:03:59"/>
    <x v="2"/>
    <d v="2017-01-26T18:03:59"/>
    <x v="1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8:27:36"/>
    <x v="1"/>
    <d v="2016-02-23T09:27:36"/>
    <x v="2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4:00:00"/>
    <x v="5"/>
    <d v="2016-05-05T15:55:18"/>
    <x v="2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9:18:05"/>
    <x v="1"/>
    <d v="2016-02-07T10:18:05"/>
    <x v="2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2T23:17:00"/>
    <x v="9"/>
    <d v="2016-11-29T23:29:27"/>
    <x v="2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9-30T22:00:00"/>
    <x v="7"/>
    <d v="2011-08-28T19:18:17"/>
    <x v="6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8T23:28:16"/>
    <x v="0"/>
    <d v="2012-06-28T23:28:16"/>
    <x v="5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4:00:00"/>
    <x v="6"/>
    <d v="2013-03-07T21:40:25"/>
    <x v="4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4:29:00"/>
    <x v="7"/>
    <d v="2015-09-01T16:36:37"/>
    <x v="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2:15:48"/>
    <x v="7"/>
    <d v="2012-08-24T12:15:48"/>
    <x v="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8T21:27:33"/>
    <x v="10"/>
    <d v="2013-04-08T21:27:33"/>
    <x v="4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2:00:00"/>
    <x v="10"/>
    <d v="2012-04-26T15:58:51"/>
    <x v="5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x v="11"/>
    <d v="2012-09-21T22:42:01"/>
    <x v="5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5:18:49"/>
    <x v="2"/>
    <d v="2011-01-14T05:18:49"/>
    <x v="6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3T20:47:35"/>
    <x v="10"/>
    <d v="2012-04-23T20:47:35"/>
    <x v="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18:49:52"/>
    <x v="9"/>
    <d v="2011-12-16T18:49:52"/>
    <x v="6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3T20:03:00"/>
    <x v="7"/>
    <d v="2010-06-24T21:46:20"/>
    <x v="7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3:57:49"/>
    <x v="8"/>
    <d v="2012-10-11T12:57:49"/>
    <x v="5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0T19:16:16"/>
    <x v="11"/>
    <d v="2010-08-26T19:16:16"/>
    <x v="7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17:00:00"/>
    <x v="0"/>
    <d v="2010-05-12T01:54:15"/>
    <x v="7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3:52:50"/>
    <x v="8"/>
    <d v="2014-10-01T02:52:50"/>
    <x v="3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1:35:45"/>
    <x v="3"/>
    <d v="2012-06-28T11:35:45"/>
    <x v="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17:48:33"/>
    <x v="9"/>
    <d v="2012-12-14T17:48:33"/>
    <x v="5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7T21:00:00"/>
    <x v="0"/>
    <d v="2012-07-17T12:26:34"/>
    <x v="5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17:28:04"/>
    <x v="11"/>
    <d v="2015-08-11T17:28:04"/>
    <x v="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0:30:08"/>
    <x v="6"/>
    <d v="2012-03-31T10:30:08"/>
    <x v="5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3:46:23"/>
    <x v="3"/>
    <d v="2011-06-17T13:46:23"/>
    <x v="6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2:00:03"/>
    <x v="10"/>
    <d v="2012-03-02T13:00:03"/>
    <x v="5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17:00:03"/>
    <x v="7"/>
    <d v="2011-08-16T17:00:03"/>
    <x v="6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18:57:59"/>
    <x v="11"/>
    <d v="2011-09-07T18:57:59"/>
    <x v="6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1:59:36"/>
    <x v="6"/>
    <d v="2012-03-23T11:59:36"/>
    <x v="5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6T20:59:57"/>
    <x v="10"/>
    <d v="2012-04-26T20:59:57"/>
    <x v="5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1:11:48"/>
    <x v="8"/>
    <d v="2011-10-17T10:11:48"/>
    <x v="6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1:33:59"/>
    <x v="10"/>
    <d v="2013-04-09T11:33:59"/>
    <x v="4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27:56"/>
    <x v="5"/>
    <d v="2012-04-24T00:27:56"/>
    <x v="5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5T20:51:00"/>
    <x v="9"/>
    <d v="2010-12-30T15:08:34"/>
    <x v="7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4:59:00"/>
    <x v="5"/>
    <d v="2012-04-25T18:39:48"/>
    <x v="5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8T23:02:20"/>
    <x v="6"/>
    <d v="2013-03-14T23:02:20"/>
    <x v="4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0:29:04"/>
    <x v="10"/>
    <d v="2012-04-23T10:29:04"/>
    <x v="5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17:42:55"/>
    <x v="5"/>
    <d v="2012-05-07T17:42:55"/>
    <x v="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17:54:52"/>
    <x v="1"/>
    <d v="2013-02-22T18:54:52"/>
    <x v="4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16:05:38"/>
    <x v="3"/>
    <d v="2011-07-06T16:05:38"/>
    <x v="6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18:13:07"/>
    <x v="9"/>
    <d v="2015-01-13T18:13:07"/>
    <x v="0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3:00:00"/>
    <x v="4"/>
    <d v="2012-11-13T10:33:57"/>
    <x v="5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3:32:55"/>
    <x v="5"/>
    <d v="2012-05-24T13:32:55"/>
    <x v="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3:38:24"/>
    <x v="7"/>
    <d v="2015-08-28T13:38:24"/>
    <x v="0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4:48:38"/>
    <x v="7"/>
    <d v="2014-08-07T14:48:38"/>
    <x v="3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16:06:00"/>
    <x v="5"/>
    <d v="2016-05-08T16:35:08"/>
    <x v="2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4T20:22:14"/>
    <x v="8"/>
    <d v="2014-10-15T19:22:14"/>
    <x v="3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3T19:20:16"/>
    <x v="1"/>
    <d v="2015-02-11T20:20:16"/>
    <x v="0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16:00:00"/>
    <x v="11"/>
    <d v="2015-09-11T02:07:49"/>
    <x v="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0T20:45:04"/>
    <x v="10"/>
    <d v="2015-04-10T20:45:04"/>
    <x v="0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17:50:34"/>
    <x v="3"/>
    <d v="2014-07-15T17:50:34"/>
    <x v="3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3:25:49"/>
    <x v="6"/>
    <d v="2015-02-23T14:25:49"/>
    <x v="0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18:56:12"/>
    <x v="10"/>
    <d v="2015-03-15T18:56:12"/>
    <x v="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5:43:33"/>
    <x v="2"/>
    <d v="2016-01-02T05:43:33"/>
    <x v="2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16:02:41"/>
    <x v="4"/>
    <d v="2014-11-28T16:02:41"/>
    <x v="3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5T19:09:49"/>
    <x v="2"/>
    <d v="2016-12-27T19:09:49"/>
    <x v="2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4:21:17"/>
    <x v="3"/>
    <d v="2014-08-03T04:21:17"/>
    <x v="3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15:09:13"/>
    <x v="2"/>
    <d v="2015-01-23T15:09:13"/>
    <x v="0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1:40:52"/>
    <x v="8"/>
    <d v="2014-10-30T10:40:52"/>
    <x v="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3:15:30"/>
    <x v="1"/>
    <d v="2015-02-17T14:15:30"/>
    <x v="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2:20:28"/>
    <x v="8"/>
    <d v="2014-10-14T11:20:28"/>
    <x v="3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8T22:43:24"/>
    <x v="0"/>
    <d v="2014-06-18T22:43:24"/>
    <x v="3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4:21:00"/>
    <x v="11"/>
    <d v="2016-08-30T09:24:45"/>
    <x v="2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18:13:41"/>
    <x v="11"/>
    <d v="2015-09-22T18:13:41"/>
    <x v="0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9:52:00"/>
    <x v="6"/>
    <d v="2016-03-31T08:46:00"/>
    <x v="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7T19:24:52"/>
    <x v="8"/>
    <d v="2014-10-18T18:24:52"/>
    <x v="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0T23:30:00"/>
    <x v="4"/>
    <d v="2014-11-18T14:22:37"/>
    <x v="3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15:16:11"/>
    <x v="5"/>
    <d v="2012-05-29T15:16:11"/>
    <x v="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7T23:59:00"/>
    <x v="4"/>
    <d v="2014-11-09T21:11:14"/>
    <x v="3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7T22:59:00"/>
    <x v="11"/>
    <d v="2013-09-29T13:01:31"/>
    <x v="4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6:00:00"/>
    <x v="3"/>
    <d v="2015-08-01T15:01:43"/>
    <x v="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4T19:56:15"/>
    <x v="1"/>
    <d v="2012-02-08T20:56:15"/>
    <x v="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19T23:50:00"/>
    <x v="6"/>
    <d v="2015-03-18T15:45:05"/>
    <x v="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4T22:59:00"/>
    <x v="3"/>
    <d v="2015-07-23T11:19:14"/>
    <x v="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15:22:46"/>
    <x v="3"/>
    <d v="2012-07-17T15:22:46"/>
    <x v="5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3:01:08"/>
    <x v="1"/>
    <d v="2013-01-30T13:01:51"/>
    <x v="4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1:00:00"/>
    <x v="9"/>
    <d v="2009-11-10T11:48:32"/>
    <x v="8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4:59:05"/>
    <x v="4"/>
    <d v="2014-10-31T13:59:05"/>
    <x v="3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29T21:32:46"/>
    <x v="0"/>
    <d v="2013-07-08T21:32:46"/>
    <x v="4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0:34:15"/>
    <x v="3"/>
    <d v="2011-06-02T10:34:15"/>
    <x v="6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3T23:59:00"/>
    <x v="2"/>
    <d v="2013-01-24T07:14:21"/>
    <x v="4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16:39:12"/>
    <x v="2"/>
    <d v="2014-12-04T16:39:12"/>
    <x v="3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1:12:01"/>
    <x v="11"/>
    <d v="2011-08-30T11:12:01"/>
    <x v="6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5:46:58"/>
    <x v="7"/>
    <d v="2013-07-28T05:46:58"/>
    <x v="4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9-30T22:59:00"/>
    <x v="7"/>
    <d v="2013-08-23T05:14:17"/>
    <x v="4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1T22:00:00"/>
    <x v="9"/>
    <d v="2010-12-01T21:34:58"/>
    <x v="7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7:29:29"/>
    <x v="0"/>
    <d v="2012-06-08T07:29:29"/>
    <x v="5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6T19:30:00"/>
    <x v="2"/>
    <d v="2015-01-22T22:18:58"/>
    <x v="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x v="11"/>
    <d v="2013-09-07T15:36:19"/>
    <x v="4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2:33:23"/>
    <x v="6"/>
    <d v="2012-03-05T13:33:23"/>
    <x v="5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29T23:27:00"/>
    <x v="7"/>
    <d v="2016-09-05T10:00:37"/>
    <x v="2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2:00:00"/>
    <x v="10"/>
    <d v="2013-04-26T13:11:10"/>
    <x v="4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7T22:59:00"/>
    <x v="11"/>
    <d v="2015-08-12T10:13:26"/>
    <x v="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15:48:00"/>
    <x v="1"/>
    <d v="2012-02-22T01:03:05"/>
    <x v="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4:26:21"/>
    <x v="1"/>
    <d v="2017-02-03T14:26:21"/>
    <x v="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0T23:46:47"/>
    <x v="7"/>
    <d v="2012-07-22T23:46:47"/>
    <x v="5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31T22:59:00"/>
    <x v="10"/>
    <d v="2015-04-30T20:52:43"/>
    <x v="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0:43:13"/>
    <x v="10"/>
    <d v="2012-04-27T10:43:13"/>
    <x v="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18:47:37"/>
    <x v="4"/>
    <d v="2012-11-09T18:47:37"/>
    <x v="5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2:53:06"/>
    <x v="10"/>
    <d v="2014-04-15T12:53:06"/>
    <x v="3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8:59:00"/>
    <x v="10"/>
    <d v="2015-03-30T15:38:26"/>
    <x v="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4:37:00"/>
    <x v="8"/>
    <d v="2011-10-13T15:58:04"/>
    <x v="6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17:49:34"/>
    <x v="1"/>
    <d v="2015-02-04T17:49:34"/>
    <x v="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7:41:29"/>
    <x v="11"/>
    <d v="2015-09-13T07:41:29"/>
    <x v="0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7:35:39"/>
    <x v="11"/>
    <d v="2016-08-12T07:35:39"/>
    <x v="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29T22:20:51"/>
    <x v="0"/>
    <d v="2015-05-30T22:20:51"/>
    <x v="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31T19:58:19"/>
    <x v="0"/>
    <d v="2014-07-01T19:58:19"/>
    <x v="3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15:50:00"/>
    <x v="10"/>
    <d v="2016-03-11T10:36:29"/>
    <x v="2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18:32:28"/>
    <x v="3"/>
    <d v="2014-07-22T18:32:28"/>
    <x v="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16:05:38"/>
    <x v="6"/>
    <d v="2015-03-24T16:05:38"/>
    <x v="0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0:59:54"/>
    <x v="7"/>
    <d v="2016-08-02T10:59:54"/>
    <x v="2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6T21:31:52"/>
    <x v="7"/>
    <d v="2015-08-17T21:31:52"/>
    <x v="0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16:40:35"/>
    <x v="2"/>
    <d v="2017-01-09T16:40:35"/>
    <x v="1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3:12:01"/>
    <x v="10"/>
    <d v="2016-03-20T03:12:01"/>
    <x v="2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2T21:51:57"/>
    <x v="6"/>
    <d v="2015-03-13T21:51:57"/>
    <x v="0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9:12:29"/>
    <x v="3"/>
    <d v="2014-07-09T09:12:29"/>
    <x v="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4:49:05"/>
    <x v="10"/>
    <d v="2016-04-27T14:49:05"/>
    <x v="2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1T21:36:34"/>
    <x v="9"/>
    <d v="2014-12-12T21:36:34"/>
    <x v="3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18:14:07"/>
    <x v="6"/>
    <d v="2015-02-24T19:14:07"/>
    <x v="0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4:41:37"/>
    <x v="3"/>
    <d v="2014-07-10T14:41:37"/>
    <x v="3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2:00:00"/>
    <x v="11"/>
    <d v="2015-08-21T19:32:59"/>
    <x v="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4:55:03"/>
    <x v="7"/>
    <d v="2014-07-17T14:55:03"/>
    <x v="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5T22:00:00"/>
    <x v="10"/>
    <d v="2015-04-16T02:50:03"/>
    <x v="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1:04:58"/>
    <x v="8"/>
    <d v="2015-10-17T10:04:58"/>
    <x v="0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18:43:54"/>
    <x v="11"/>
    <d v="2016-09-29T18:43:54"/>
    <x v="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2:28:00"/>
    <x v="1"/>
    <d v="2015-01-15T13:28:00"/>
    <x v="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4T23:09:29"/>
    <x v="5"/>
    <d v="2015-05-15T23:09:29"/>
    <x v="0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18:07:12"/>
    <x v="0"/>
    <d v="2014-06-05T18:07:12"/>
    <x v="3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2:55:36"/>
    <x v="4"/>
    <d v="2015-11-25T02:55:36"/>
    <x v="0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1:12:33"/>
    <x v="4"/>
    <d v="2015-11-30T11:12:33"/>
    <x v="0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8:14:00"/>
    <x v="1"/>
    <d v="2015-02-07T11:13:46"/>
    <x v="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6:52:07"/>
    <x v="1"/>
    <d v="2016-02-22T07:52:07"/>
    <x v="2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9:08:17"/>
    <x v="9"/>
    <d v="2016-01-19T09:08:17"/>
    <x v="2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15:45:24"/>
    <x v="1"/>
    <d v="2016-01-13T16:45:24"/>
    <x v="2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4:13:41"/>
    <x v="11"/>
    <d v="2014-09-05T14:13:41"/>
    <x v="3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15:17:06"/>
    <x v="6"/>
    <d v="2015-03-26T15:17:06"/>
    <x v="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18:13:48"/>
    <x v="3"/>
    <d v="2014-07-08T18:13:48"/>
    <x v="3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0:51:40"/>
    <x v="2"/>
    <d v="2017-01-25T00:51:40"/>
    <x v="1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0:56:49"/>
    <x v="3"/>
    <d v="2014-07-08T10:56:49"/>
    <x v="3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3:11:57"/>
    <x v="5"/>
    <d v="2016-05-20T03:11:57"/>
    <x v="2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15:10:01"/>
    <x v="7"/>
    <d v="2015-08-24T15:10:01"/>
    <x v="0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3:05:47"/>
    <x v="3"/>
    <d v="2014-06-19T13:05:47"/>
    <x v="3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15:36:40"/>
    <x v="1"/>
    <d v="2016-01-25T16:36:40"/>
    <x v="2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2T22:59:00"/>
    <x v="7"/>
    <d v="2012-08-29T16:39:09"/>
    <x v="5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16:20:00"/>
    <x v="8"/>
    <d v="2014-10-03T12:56:08"/>
    <x v="3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16:54:14"/>
    <x v="4"/>
    <d v="2013-12-09T16:54:14"/>
    <x v="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8T20:13:43"/>
    <x v="6"/>
    <d v="2012-03-29T20:13:43"/>
    <x v="5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7:59:50"/>
    <x v="5"/>
    <d v="2016-05-18T07:59:50"/>
    <x v="2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2:06:22"/>
    <x v="6"/>
    <d v="2014-03-28T12:06:22"/>
    <x v="3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1T21:00:00"/>
    <x v="3"/>
    <d v="2015-06-29T15:59:32"/>
    <x v="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4T19:00:00"/>
    <x v="1"/>
    <d v="2017-02-01T14:14:28"/>
    <x v="1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42:31"/>
    <x v="0"/>
    <d v="2012-06-15T00:42:31"/>
    <x v="5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1:59:00"/>
    <x v="3"/>
    <d v="2016-07-13T16:08:45"/>
    <x v="2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17:59:00"/>
    <x v="9"/>
    <d v="2016-11-30T03:03:34"/>
    <x v="2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8T22:26:10"/>
    <x v="9"/>
    <d v="2014-12-08T22:26:10"/>
    <x v="3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4:38:14"/>
    <x v="7"/>
    <d v="2012-08-22T14:38:14"/>
    <x v="5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x v="6"/>
    <d v="2014-04-01T12:00:12"/>
    <x v="3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7:00:00"/>
    <x v="6"/>
    <d v="2016-03-24T06:56:04"/>
    <x v="2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18:52:09"/>
    <x v="3"/>
    <d v="2015-07-26T18:52:09"/>
    <x v="0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15:59:11"/>
    <x v="11"/>
    <d v="2014-09-20T15:59:11"/>
    <x v="3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15:01:01"/>
    <x v="4"/>
    <d v="2015-10-02T14:01:01"/>
    <x v="0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6:00:00"/>
    <x v="11"/>
    <d v="2015-09-26T16:13:24"/>
    <x v="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0T20:00:00"/>
    <x v="11"/>
    <d v="2015-09-03T23:00:42"/>
    <x v="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2:56:28"/>
    <x v="10"/>
    <d v="2015-04-21T12:56:28"/>
    <x v="0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2:50:16"/>
    <x v="4"/>
    <d v="2016-11-15T12:50:16"/>
    <x v="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1:09:26"/>
    <x v="4"/>
    <d v="2016-11-18T01:09:26"/>
    <x v="2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5:07:02"/>
    <x v="7"/>
    <d v="2012-08-23T05:07:02"/>
    <x v="5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15:26:48"/>
    <x v="8"/>
    <d v="2016-10-15T14:26:48"/>
    <x v="2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0:04:29"/>
    <x v="5"/>
    <d v="2015-05-04T10:04:29"/>
    <x v="0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15:54:21"/>
    <x v="8"/>
    <d v="2015-10-27T14:54:21"/>
    <x v="0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18:11:07"/>
    <x v="8"/>
    <d v="2014-11-10T18:11:07"/>
    <x v="3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7:55:22"/>
    <x v="10"/>
    <d v="2015-04-14T07:55:22"/>
    <x v="0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5:00:00"/>
    <x v="5"/>
    <d v="2016-06-02T21:31:52"/>
    <x v="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29T23:03:47"/>
    <x v="3"/>
    <d v="2015-08-01T23:03:47"/>
    <x v="0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8T20:28:59"/>
    <x v="10"/>
    <d v="2016-05-03T20:28:59"/>
    <x v="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18:00:00"/>
    <x v="2"/>
    <d v="2014-01-28T14:45:32"/>
    <x v="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0:45:21"/>
    <x v="7"/>
    <d v="2016-08-30T10:45:21"/>
    <x v="2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16:49:21"/>
    <x v="1"/>
    <d v="2015-02-02T17:49:21"/>
    <x v="0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5T20:00:00"/>
    <x v="11"/>
    <d v="2016-09-23T09:45:14"/>
    <x v="2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8:11:15"/>
    <x v="11"/>
    <d v="2016-09-26T08:11:15"/>
    <x v="2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16:54:55"/>
    <x v="9"/>
    <d v="2014-12-16T16:54:55"/>
    <x v="3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15:45:48"/>
    <x v="2"/>
    <d v="2015-01-20T15:45:48"/>
    <x v="0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7T22:51:14"/>
    <x v="5"/>
    <d v="2015-04-08T22:51:14"/>
    <x v="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15:09:00"/>
    <x v="7"/>
    <d v="2014-08-29T14:51:03"/>
    <x v="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1:57:00"/>
    <x v="0"/>
    <d v="2016-06-15T00:55:08"/>
    <x v="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2:59:00"/>
    <x v="4"/>
    <d v="2016-11-15T08:58:35"/>
    <x v="2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4:00:35"/>
    <x v="1"/>
    <d v="2017-02-08T14:00:35"/>
    <x v="1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16:13:23"/>
    <x v="8"/>
    <d v="2014-10-09T15:13:23"/>
    <x v="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2:31:09"/>
    <x v="7"/>
    <d v="2015-08-10T02:31:09"/>
    <x v="0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1:16:59"/>
    <x v="3"/>
    <d v="2015-07-15T01:16:59"/>
    <x v="0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2:09:20"/>
    <x v="1"/>
    <d v="2016-02-08T12:09:20"/>
    <x v="2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18:55:41"/>
    <x v="2"/>
    <d v="2015-12-03T18:55:41"/>
    <x v="0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9:59:03"/>
    <x v="4"/>
    <d v="2016-11-21T09:59:03"/>
    <x v="2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4:20:09"/>
    <x v="4"/>
    <d v="2015-11-19T14:20:09"/>
    <x v="0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09T22:48:45"/>
    <x v="4"/>
    <d v="2014-11-09T22:48:45"/>
    <x v="3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2T23:00:00"/>
    <x v="5"/>
    <d v="2014-05-12T10:38:47"/>
    <x v="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8:25:26"/>
    <x v="6"/>
    <d v="2015-02-20T09:25:26"/>
    <x v="0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d v="2016-02-09T15:00:00"/>
    <x v="2"/>
    <d v="2016-01-12T15:47:27"/>
    <x v="2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4:00:00"/>
    <x v="1"/>
    <d v="2017-02-01T11:31:28"/>
    <x v="1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2T20:30:00"/>
    <x v="3"/>
    <d v="2016-06-30T17:17:33"/>
    <x v="2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16:13:14"/>
    <x v="0"/>
    <d v="2016-06-30T16:13:14"/>
    <x v="2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d v="2015-04-17T20:40:10"/>
    <x v="6"/>
    <d v="2015-03-18T20:40:10"/>
    <x v="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3:06:58"/>
    <x v="8"/>
    <d v="2015-09-25T12:06:58"/>
    <x v="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18:00:10"/>
    <x v="11"/>
    <d v="2013-09-25T18:00:10"/>
    <x v="4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2:55:13"/>
    <x v="3"/>
    <d v="2015-07-22T12:55:13"/>
    <x v="0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0:00:00"/>
    <x v="7"/>
    <d v="2015-08-06T09:56:47"/>
    <x v="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1:59:00"/>
    <x v="4"/>
    <d v="2015-11-04T19:36:37"/>
    <x v="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16:29:34"/>
    <x v="10"/>
    <d v="2015-03-20T16:29:34"/>
    <x v="0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16:00:00"/>
    <x v="7"/>
    <d v="2015-08-19T13:20:39"/>
    <x v="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17:13:36"/>
    <x v="2"/>
    <d v="2016-01-11T17:13:36"/>
    <x v="2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09:32:00"/>
    <x v="8"/>
    <d v="2015-09-28T09:07:45"/>
    <x v="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09T19:51:36"/>
    <x v="9"/>
    <d v="2015-11-10T19:51:36"/>
    <x v="0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8T19:29:40"/>
    <x v="0"/>
    <d v="2014-06-30T19:29:40"/>
    <x v="3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4:38:00"/>
    <x v="4"/>
    <d v="2014-11-19T12:58:36"/>
    <x v="3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1:00:00"/>
    <x v="4"/>
    <d v="2015-12-06T16:13:10"/>
    <x v="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17:45:00"/>
    <x v="11"/>
    <d v="2014-09-30T07:59:59"/>
    <x v="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4T23:59:00"/>
    <x v="0"/>
    <d v="2016-06-08T10:11:10"/>
    <x v="2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16:34:49"/>
    <x v="8"/>
    <d v="2014-10-11T15:34:49"/>
    <x v="3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9:59:34"/>
    <x v="10"/>
    <d v="2016-04-22T09:59:34"/>
    <x v="2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2T19:42:23"/>
    <x v="0"/>
    <d v="2014-06-02T19:42:23"/>
    <x v="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4:09:25"/>
    <x v="7"/>
    <d v="2015-08-25T14:09:25"/>
    <x v="0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7T19:01:34"/>
    <x v="2"/>
    <d v="2015-01-28T19:01:34"/>
    <x v="0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d v="2016-04-05T23:04:51"/>
    <x v="6"/>
    <d v="2016-03-07T00:04:51"/>
    <x v="2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16:29:10"/>
    <x v="0"/>
    <d v="2014-06-15T16:29:10"/>
    <x v="3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59:00"/>
    <x v="8"/>
    <d v="2014-10-20T15:55:40"/>
    <x v="3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3:07:20"/>
    <x v="1"/>
    <d v="2015-01-30T13:07:20"/>
    <x v="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16:57:05"/>
    <x v="3"/>
    <d v="2014-06-30T16:57:05"/>
    <x v="3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0:42:10"/>
    <x v="6"/>
    <d v="2015-02-26T11:42:10"/>
    <x v="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18:23:43"/>
    <x v="7"/>
    <d v="2014-09-10T18:23:43"/>
    <x v="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0:21:58"/>
    <x v="5"/>
    <d v="2015-05-30T10:21:58"/>
    <x v="0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d v="2015-02-23T22:00:00"/>
    <x v="2"/>
    <d v="2015-01-23T21:51:10"/>
    <x v="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18:04:50"/>
    <x v="0"/>
    <d v="2016-06-30T18:04:50"/>
    <x v="2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2T21:31:16"/>
    <x v="5"/>
    <d v="2015-04-18T21:31:16"/>
    <x v="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2:22:37"/>
    <x v="10"/>
    <d v="2015-03-26T12:22:37"/>
    <x v="0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2:01:00"/>
    <x v="1"/>
    <d v="2015-02-23T03:01:00"/>
    <x v="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2T22:19:26"/>
    <x v="3"/>
    <d v="2014-07-13T22:19:26"/>
    <x v="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5T22:22:19"/>
    <x v="7"/>
    <d v="2014-08-26T22:22:19"/>
    <x v="3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3T22:21:58"/>
    <x v="6"/>
    <d v="2015-02-12T23:21:58"/>
    <x v="0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15:16:00"/>
    <x v="4"/>
    <d v="2014-11-21T15:16:00"/>
    <x v="3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17:00:00"/>
    <x v="3"/>
    <d v="2015-07-02T17:33:43"/>
    <x v="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16:33:28"/>
    <x v="5"/>
    <d v="2014-05-28T16:33:28"/>
    <x v="3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16:31:03"/>
    <x v="3"/>
    <d v="2014-07-09T16:31:03"/>
    <x v="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15:59:32"/>
    <x v="7"/>
    <d v="2014-08-19T15:59:32"/>
    <x v="3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2:35:34"/>
    <x v="6"/>
    <d v="2017-03-07T13:35:34"/>
    <x v="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3:14:37"/>
    <x v="6"/>
    <d v="2017-03-06T14:14:37"/>
    <x v="1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0:33:50"/>
    <x v="1"/>
    <d v="2017-01-21T11:33:50"/>
    <x v="1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4:41:54"/>
    <x v="6"/>
    <d v="2017-02-21T15:41:54"/>
    <x v="1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15:59:18"/>
    <x v="1"/>
    <d v="2017-02-07T16:59:18"/>
    <x v="1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1:59:00"/>
    <x v="11"/>
    <d v="2014-09-17T02:04:43"/>
    <x v="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1:59:00"/>
    <x v="10"/>
    <d v="2013-04-27T13:47:23"/>
    <x v="4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1:45:26"/>
    <x v="0"/>
    <d v="2016-05-22T11:45:26"/>
    <x v="2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3T22:59:00"/>
    <x v="11"/>
    <d v="2016-08-29T22:35:41"/>
    <x v="2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8T21:00:00"/>
    <x v="3"/>
    <d v="2014-07-08T00:30:28"/>
    <x v="3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17:01:00"/>
    <x v="5"/>
    <d v="2014-05-21T12:53:10"/>
    <x v="3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3:00:00"/>
    <x v="0"/>
    <d v="2013-06-06T20:29:20"/>
    <x v="4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0:41:24"/>
    <x v="4"/>
    <d v="2015-11-14T10:41:24"/>
    <x v="0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18:00:00"/>
    <x v="11"/>
    <d v="2016-09-16T10:43:16"/>
    <x v="2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4:33:48"/>
    <x v="2"/>
    <d v="2016-01-18T04:33:48"/>
    <x v="2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2:59:53"/>
    <x v="11"/>
    <d v="2015-09-08T02:59:53"/>
    <x v="0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17:57:29"/>
    <x v="4"/>
    <d v="2014-10-22T16:57:29"/>
    <x v="3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18:00:00"/>
    <x v="10"/>
    <d v="2016-04-05T09:19:05"/>
    <x v="2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18:44:54"/>
    <x v="6"/>
    <d v="2016-02-17T19:44:54"/>
    <x v="2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7:10:53"/>
    <x v="8"/>
    <d v="2016-10-12T06:10:53"/>
    <x v="2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4:00:00"/>
    <x v="7"/>
    <d v="2013-08-07T08:03:18"/>
    <x v="4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15:34:13"/>
    <x v="9"/>
    <d v="2016-11-30T15:34:13"/>
    <x v="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16:08:08"/>
    <x v="4"/>
    <d v="2014-11-01T15:08:08"/>
    <x v="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2:50:59"/>
    <x v="3"/>
    <d v="2015-07-14T02:50:59"/>
    <x v="0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2:52:15"/>
    <x v="1"/>
    <d v="2017-01-10T12:52:15"/>
    <x v="1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08:55:11"/>
    <x v="6"/>
    <d v="2016-03-23T08:55:11"/>
    <x v="2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1:14:23"/>
    <x v="3"/>
    <d v="2015-07-13T11:14:23"/>
    <x v="0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9:23:54"/>
    <x v="4"/>
    <d v="2015-11-25T09:23:54"/>
    <x v="0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46:37"/>
    <x v="10"/>
    <d v="2015-04-01T00:46:37"/>
    <x v="0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7:59:35"/>
    <x v="6"/>
    <d v="2013-03-18T07:59:35"/>
    <x v="4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7T23:00:00"/>
    <x v="11"/>
    <d v="2014-08-21T07:37:02"/>
    <x v="3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7T19:00:00"/>
    <x v="10"/>
    <d v="2013-04-25T14:23:48"/>
    <x v="4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32:54"/>
    <x v="6"/>
    <d v="2015-02-09T01:32:54"/>
    <x v="0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16:59:00"/>
    <x v="11"/>
    <d v="2016-09-13T11:03:12"/>
    <x v="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15:00:00"/>
    <x v="1"/>
    <d v="2013-02-10T21:54:10"/>
    <x v="4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0:59:33"/>
    <x v="6"/>
    <d v="2014-03-24T10:59:33"/>
    <x v="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4:00:00"/>
    <x v="9"/>
    <d v="2013-12-03T17:01:27"/>
    <x v="4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5T22:26:44"/>
    <x v="8"/>
    <d v="2016-09-06T22:26:44"/>
    <x v="2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16:18:37"/>
    <x v="10"/>
    <d v="2014-03-21T16:18:37"/>
    <x v="3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18:45:52"/>
    <x v="1"/>
    <d v="2015-02-09T19:45:52"/>
    <x v="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19T21:07:00"/>
    <x v="11"/>
    <d v="2014-09-29T10:46:42"/>
    <x v="3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2:16:27"/>
    <x v="10"/>
    <d v="2012-05-01T12:16:27"/>
    <x v="5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2:53:27"/>
    <x v="11"/>
    <d v="2016-09-19T02:53:27"/>
    <x v="2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8T20:29:58"/>
    <x v="2"/>
    <d v="2012-01-29T20:29:58"/>
    <x v="5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18:42:48"/>
    <x v="0"/>
    <d v="2012-05-15T18:42:48"/>
    <x v="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3:45:11"/>
    <x v="3"/>
    <d v="2014-07-30T13:45:11"/>
    <x v="3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5T22:10:00"/>
    <x v="5"/>
    <d v="2012-05-15T10:33:17"/>
    <x v="5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2:03:22"/>
    <x v="7"/>
    <d v="2016-08-03T12:03:22"/>
    <x v="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3:10:37"/>
    <x v="6"/>
    <d v="2015-03-05T14:10:37"/>
    <x v="0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15:00:00"/>
    <x v="5"/>
    <d v="2012-06-18T16:35:45"/>
    <x v="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16:17:22"/>
    <x v="5"/>
    <d v="2014-04-18T16:17:22"/>
    <x v="3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3:21:44"/>
    <x v="4"/>
    <d v="2011-11-08T13:21:44"/>
    <x v="6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16:37:03"/>
    <x v="3"/>
    <d v="2012-07-27T16:37:03"/>
    <x v="5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0:15:51"/>
    <x v="7"/>
    <d v="2014-08-12T10:15:51"/>
    <x v="3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3:58:47"/>
    <x v="6"/>
    <d v="2015-03-09T13:58:47"/>
    <x v="0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16:36:41"/>
    <x v="9"/>
    <d v="2013-12-12T16:36:41"/>
    <x v="4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0:45:32"/>
    <x v="3"/>
    <d v="2016-07-22T10:45:32"/>
    <x v="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5:36:23"/>
    <x v="11"/>
    <d v="2016-09-26T05:36:23"/>
    <x v="2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3:47:46"/>
    <x v="0"/>
    <d v="2016-06-03T03:47:46"/>
    <x v="2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6:04:18"/>
    <x v="5"/>
    <d v="2013-05-21T06:04:18"/>
    <x v="4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2T20:31:33"/>
    <x v="9"/>
    <d v="2012-12-03T20:31:33"/>
    <x v="5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18:53:15"/>
    <x v="1"/>
    <d v="2012-01-18T19:53:15"/>
    <x v="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08:54:44"/>
    <x v="10"/>
    <d v="2013-04-09T08:54:44"/>
    <x v="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4:00:00"/>
    <x v="10"/>
    <d v="2012-05-01T02:00:31"/>
    <x v="5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8:53:48"/>
    <x v="11"/>
    <d v="2012-10-12T08:53:48"/>
    <x v="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1:01:58"/>
    <x v="3"/>
    <d v="2011-07-12T11:01:58"/>
    <x v="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18:00:50"/>
    <x v="3"/>
    <d v="2015-06-17T18:00:50"/>
    <x v="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8:45:23"/>
    <x v="1"/>
    <d v="2012-02-28T09:45:23"/>
    <x v="5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4:49:50"/>
    <x v="5"/>
    <d v="2014-04-16T14:49:50"/>
    <x v="3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0:55:30"/>
    <x v="1"/>
    <d v="2014-02-16T11:55:30"/>
    <x v="3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2:00:00"/>
    <x v="2"/>
    <d v="2012-12-14T07:45:40"/>
    <x v="5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15:51:34"/>
    <x v="11"/>
    <d v="2013-09-20T15:51:34"/>
    <x v="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15:45:21"/>
    <x v="6"/>
    <d v="2016-04-14T15:45:21"/>
    <x v="2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7T22:02:08"/>
    <x v="1"/>
    <d v="2013-02-05T22:02:08"/>
    <x v="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5T19:19:14"/>
    <x v="4"/>
    <d v="2011-11-15T19:19:14"/>
    <x v="6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2:07:56"/>
    <x v="5"/>
    <d v="2015-05-12T02:07:56"/>
    <x v="0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1:03:24"/>
    <x v="0"/>
    <d v="2015-06-17T11:03:24"/>
    <x v="0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18:28:26"/>
    <x v="3"/>
    <d v="2014-07-26T18:28:26"/>
    <x v="3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0:03:41"/>
    <x v="8"/>
    <d v="2015-10-23T09:03:41"/>
    <x v="0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05:44:48"/>
    <x v="1"/>
    <d v="2017-02-08T05:44:48"/>
    <x v="1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2:00:00"/>
    <x v="2"/>
    <d v="2015-01-14T17:35:54"/>
    <x v="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6T23:59:00"/>
    <x v="2"/>
    <d v="2015-01-22T17:11:58"/>
    <x v="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7:50:46"/>
    <x v="6"/>
    <d v="2015-04-09T07:50:46"/>
    <x v="0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3:54:03"/>
    <x v="11"/>
    <d v="2014-10-08T13:54:03"/>
    <x v="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16:00:00"/>
    <x v="3"/>
    <d v="2016-07-06T23:32:47"/>
    <x v="2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08:39:40"/>
    <x v="0"/>
    <d v="2014-06-25T08:39:40"/>
    <x v="3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7T23:45:52"/>
    <x v="0"/>
    <d v="2014-06-17T23:45:52"/>
    <x v="3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1:50:43"/>
    <x v="0"/>
    <d v="2016-06-29T11:50:43"/>
    <x v="2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1T23:00:00"/>
    <x v="1"/>
    <d v="2015-02-20T19:18:54"/>
    <x v="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17:31:43"/>
    <x v="2"/>
    <d v="2015-01-12T17:31:43"/>
    <x v="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8T23:00:00"/>
    <x v="7"/>
    <d v="2016-08-09T16:35:59"/>
    <x v="2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32:39"/>
    <x v="3"/>
    <d v="2015-06-28T00:32:39"/>
    <x v="0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5:03:25"/>
    <x v="0"/>
    <d v="2015-06-21T05:03:25"/>
    <x v="0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4:00:00"/>
    <x v="1"/>
    <d v="2016-02-16T11:35:59"/>
    <x v="2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18:00:00"/>
    <x v="5"/>
    <d v="2014-05-21T07:37:21"/>
    <x v="3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7:40:28"/>
    <x v="0"/>
    <d v="2014-06-05T07:40:28"/>
    <x v="3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17:34:00"/>
    <x v="0"/>
    <d v="2014-06-08T17:34:00"/>
    <x v="3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1:00:00"/>
    <x v="0"/>
    <d v="2015-07-16T11:12:01"/>
    <x v="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1:00:00"/>
    <x v="5"/>
    <d v="2016-05-17T01:21:10"/>
    <x v="2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8:16:06"/>
    <x v="9"/>
    <d v="2014-11-05T08:16:06"/>
    <x v="3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06:00:00"/>
    <x v="11"/>
    <d v="2014-09-18T00:50:09"/>
    <x v="3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0:31:47"/>
    <x v="3"/>
    <d v="2015-07-07T10:31:47"/>
    <x v="0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5T19:00:00"/>
    <x v="0"/>
    <d v="2015-06-02T20:34:36"/>
    <x v="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5:53:10"/>
    <x v="7"/>
    <d v="2014-08-30T05:53:10"/>
    <x v="3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7:07:53"/>
    <x v="3"/>
    <d v="2015-07-28T07:07:53"/>
    <x v="0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6:00:00"/>
    <x v="3"/>
    <d v="2015-06-30T01:24:50"/>
    <x v="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15:57:18"/>
    <x v="5"/>
    <d v="2015-05-30T15:57:18"/>
    <x v="0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15:18:55"/>
    <x v="3"/>
    <d v="2015-07-23T15:18:55"/>
    <x v="0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9:39:00"/>
    <x v="1"/>
    <d v="2016-03-22T06:55:25"/>
    <x v="2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5-31T22:59:00"/>
    <x v="10"/>
    <d v="2014-04-29T22:21:04"/>
    <x v="3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6:55:03"/>
    <x v="2"/>
    <d v="2015-01-24T06:55:03"/>
    <x v="0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5T23:00:00"/>
    <x v="6"/>
    <d v="2015-02-19T12:51:38"/>
    <x v="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2:49:21"/>
    <x v="4"/>
    <d v="2016-11-19T12:49:21"/>
    <x v="2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4:35:15"/>
    <x v="10"/>
    <d v="2015-04-09T04:35:15"/>
    <x v="0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3:38:29"/>
    <x v="3"/>
    <d v="2016-07-08T13:38:29"/>
    <x v="2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1:00:00"/>
    <x v="3"/>
    <d v="2015-07-03T06:13:12"/>
    <x v="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0:14:22"/>
    <x v="2"/>
    <d v="2015-01-19T10:14:22"/>
    <x v="0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9:21:26"/>
    <x v="7"/>
    <d v="2015-09-03T09:21:26"/>
    <x v="0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7:36:49"/>
    <x v="5"/>
    <d v="2015-05-15T07:36:49"/>
    <x v="0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5T19:00:00"/>
    <x v="2"/>
    <d v="2016-02-01T09:39:49"/>
    <x v="2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17:08:55"/>
    <x v="7"/>
    <d v="2014-08-24T17:08:55"/>
    <x v="3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0:24:52"/>
    <x v="1"/>
    <d v="2015-02-25T11:24:52"/>
    <x v="0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17:59:00"/>
    <x v="1"/>
    <d v="2015-03-03T19:16:46"/>
    <x v="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2T20:43:00"/>
    <x v="5"/>
    <d v="2015-05-12T01:29:56"/>
    <x v="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4:01:26"/>
    <x v="4"/>
    <d v="2015-11-04T14:01:26"/>
    <x v="0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2:00:00"/>
    <x v="0"/>
    <d v="2015-06-15T19:50:12"/>
    <x v="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1:30:00"/>
    <x v="5"/>
    <d v="2016-05-04T11:24:26"/>
    <x v="2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18:00:00"/>
    <x v="11"/>
    <d v="2015-09-07T01:21:09"/>
    <x v="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5:25:18"/>
    <x v="5"/>
    <d v="2016-05-05T05:25:18"/>
    <x v="2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1T22:59:00"/>
    <x v="10"/>
    <d v="2014-04-29T15:09:08"/>
    <x v="3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4:47:50"/>
    <x v="0"/>
    <d v="2015-06-16T14:47:50"/>
    <x v="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17:00:00"/>
    <x v="8"/>
    <d v="2014-10-26T12:01:34"/>
    <x v="3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0T21:00:00"/>
    <x v="11"/>
    <d v="2015-09-20T22:03:53"/>
    <x v="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18:02:10"/>
    <x v="9"/>
    <d v="2015-01-15T18:02:10"/>
    <x v="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4T19:00:00"/>
    <x v="4"/>
    <d v="2015-11-05T11:53:37"/>
    <x v="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7T23:59:00"/>
    <x v="2"/>
    <d v="2017-01-11T01:16:58"/>
    <x v="1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17:48:04"/>
    <x v="4"/>
    <d v="2015-10-30T16:48:04"/>
    <x v="0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17:00:00"/>
    <x v="3"/>
    <d v="2014-07-22T09:34:56"/>
    <x v="3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4T23:59:00"/>
    <x v="3"/>
    <d v="2014-08-02T00:45:54"/>
    <x v="3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2:00:00"/>
    <x v="1"/>
    <d v="2015-02-24T19:51:19"/>
    <x v="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3:44:57"/>
    <x v="4"/>
    <d v="2015-10-14T12:44:57"/>
    <x v="0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6:00:00"/>
    <x v="5"/>
    <d v="2014-05-25T17:51:35"/>
    <x v="3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2T23:00:00"/>
    <x v="5"/>
    <d v="2016-05-02T12:42:30"/>
    <x v="2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8:06:20"/>
    <x v="9"/>
    <d v="2016-12-05T08:06:20"/>
    <x v="2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7T19:23:53"/>
    <x v="5"/>
    <d v="2015-04-08T19:23:53"/>
    <x v="0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1:36:34"/>
    <x v="10"/>
    <d v="2015-04-14T11:36:34"/>
    <x v="0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4:21:05"/>
    <x v="10"/>
    <d v="2016-03-24T14:21:05"/>
    <x v="2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0:34:19"/>
    <x v="10"/>
    <d v="2015-04-29T10:34:19"/>
    <x v="0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5:16:40"/>
    <x v="6"/>
    <d v="2016-03-24T05:16:40"/>
    <x v="2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5T19:10:11"/>
    <x v="7"/>
    <d v="2014-08-06T19:10:11"/>
    <x v="3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18:17:00"/>
    <x v="9"/>
    <d v="2016-01-20T19:03:49"/>
    <x v="2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0T20:05:03"/>
    <x v="5"/>
    <d v="2014-05-21T20:05:03"/>
    <x v="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3T23:34:57"/>
    <x v="7"/>
    <d v="2014-07-15T23:34:57"/>
    <x v="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2:11:59"/>
    <x v="10"/>
    <d v="2015-04-17T12:11:59"/>
    <x v="0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18:34:00"/>
    <x v="9"/>
    <d v="2015-12-31T19:11:11"/>
    <x v="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16:34:00"/>
    <x v="3"/>
    <d v="2015-06-09T19:54:07"/>
    <x v="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3:00:00"/>
    <x v="2"/>
    <d v="2016-12-22T17:04:55"/>
    <x v="2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6:28:00"/>
    <x v="4"/>
    <d v="2014-11-11T08:04:55"/>
    <x v="3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3:41:44"/>
    <x v="11"/>
    <d v="2015-08-17T03:41:44"/>
    <x v="0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4:12:56"/>
    <x v="5"/>
    <d v="2016-04-20T14:12:56"/>
    <x v="2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9:10:48"/>
    <x v="7"/>
    <d v="2015-09-10T09:10:48"/>
    <x v="0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3:57:09"/>
    <x v="5"/>
    <d v="2014-05-25T13:57:09"/>
    <x v="3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1:12:03"/>
    <x v="7"/>
    <d v="2014-07-11T11:12:03"/>
    <x v="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08:18:00"/>
    <x v="0"/>
    <d v="2015-06-17T09:43:27"/>
    <x v="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5T21:44:19"/>
    <x v="9"/>
    <d v="2014-11-06T21:44:19"/>
    <x v="3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17:00:00"/>
    <x v="11"/>
    <d v="2016-09-14T17:55:21"/>
    <x v="2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3T23:00:00"/>
    <x v="0"/>
    <d v="2016-06-09T23:41:12"/>
    <x v="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4:50:54"/>
    <x v="11"/>
    <d v="2016-09-05T14:50:54"/>
    <x v="2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9:14:41"/>
    <x v="0"/>
    <d v="2016-06-19T09:14:41"/>
    <x v="2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6T23:32:45"/>
    <x v="10"/>
    <d v="2014-04-16T23:32:45"/>
    <x v="3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2:43:33"/>
    <x v="4"/>
    <d v="2014-12-01T12:43:33"/>
    <x v="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19T21:47:18"/>
    <x v="5"/>
    <d v="2015-04-20T21:47:18"/>
    <x v="0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4:37:11"/>
    <x v="9"/>
    <d v="2014-12-29T14:37:11"/>
    <x v="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15:16:26"/>
    <x v="9"/>
    <d v="2016-12-18T15:16:26"/>
    <x v="2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4T22:04:53"/>
    <x v="10"/>
    <d v="2016-04-04T22:04:53"/>
    <x v="2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2:51:19"/>
    <x v="0"/>
    <d v="2015-06-16T12:51:19"/>
    <x v="0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2:00:00"/>
    <x v="8"/>
    <d v="2016-10-29T17:55:24"/>
    <x v="2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9:46:35"/>
    <x v="0"/>
    <d v="2015-05-04T09:46:35"/>
    <x v="0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2:24:21"/>
    <x v="9"/>
    <d v="2015-12-21T12:24:21"/>
    <x v="0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2:05:00"/>
    <x v="3"/>
    <d v="2015-07-07T16:44:12"/>
    <x v="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0:20:36"/>
    <x v="4"/>
    <d v="2014-10-04T09:20:36"/>
    <x v="3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9:18:38"/>
    <x v="10"/>
    <d v="2016-04-01T09:18:38"/>
    <x v="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5T23:59:00"/>
    <x v="2"/>
    <d v="2016-01-01T16:40:37"/>
    <x v="2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2:27:15"/>
    <x v="4"/>
    <d v="2014-11-05T12:27:15"/>
    <x v="3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3T19:50:01"/>
    <x v="1"/>
    <d v="2015-02-11T20:50:01"/>
    <x v="0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8T22:59:00"/>
    <x v="7"/>
    <d v="2015-09-14T10:11:24"/>
    <x v="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5:15:24"/>
    <x v="9"/>
    <d v="2014-12-12T05:15:24"/>
    <x v="3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7T23:59:00"/>
    <x v="11"/>
    <d v="2014-10-10T07:50:40"/>
    <x v="3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15:43:05"/>
    <x v="3"/>
    <d v="2014-07-30T15:43:05"/>
    <x v="3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8T22:00:00"/>
    <x v="3"/>
    <d v="2014-07-11T12:49:52"/>
    <x v="3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15:12:08"/>
    <x v="6"/>
    <d v="2016-02-15T16:12:08"/>
    <x v="2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16:00:00"/>
    <x v="3"/>
    <d v="2014-08-18T12:08:24"/>
    <x v="3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8T21:00:00"/>
    <x v="9"/>
    <d v="2014-11-10T13:33:15"/>
    <x v="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17:40:15"/>
    <x v="6"/>
    <d v="2015-02-02T18:40:15"/>
    <x v="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16:00:00"/>
    <x v="5"/>
    <d v="2014-06-21T08:19:52"/>
    <x v="3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1:00:00"/>
    <x v="4"/>
    <d v="2016-11-27T16:48:41"/>
    <x v="2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0:29:05"/>
    <x v="11"/>
    <d v="2015-09-11T10:30:58"/>
    <x v="0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0:57:33"/>
    <x v="11"/>
    <d v="2015-10-01T10:57:33"/>
    <x v="0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3T20:52:38"/>
    <x v="0"/>
    <d v="2016-05-24T20:52:38"/>
    <x v="2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37:12"/>
    <x v="3"/>
    <d v="2014-07-10T00:37:12"/>
    <x v="3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16:42:19"/>
    <x v="2"/>
    <d v="2014-12-09T16:42:19"/>
    <x v="3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5:33:16"/>
    <x v="3"/>
    <d v="2015-07-25T05:33:16"/>
    <x v="0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8T23:00:18"/>
    <x v="7"/>
    <d v="2015-07-10T23:00:18"/>
    <x v="0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7:00:00"/>
    <x v="8"/>
    <d v="2014-10-28T18:13:51"/>
    <x v="3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6T20:21:53"/>
    <x v="7"/>
    <d v="2016-08-23T20:21:53"/>
    <x v="2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31T20:00:00"/>
    <x v="0"/>
    <d v="2015-07-14T10:34:26"/>
    <x v="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16:03:57"/>
    <x v="10"/>
    <d v="2016-03-15T16:03:57"/>
    <x v="2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2:33:39"/>
    <x v="5"/>
    <d v="2016-05-09T12:33:39"/>
    <x v="2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4:46:00"/>
    <x v="8"/>
    <d v="2014-10-17T01:23:21"/>
    <x v="3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15:11:27"/>
    <x v="5"/>
    <d v="2015-04-13T15:11:27"/>
    <x v="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3:27:06"/>
    <x v="5"/>
    <d v="2015-05-18T13:27:06"/>
    <x v="0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4T22:09:34"/>
    <x v="9"/>
    <d v="2015-12-15T22:09:34"/>
    <x v="0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17:08:59"/>
    <x v="7"/>
    <d v="2014-07-08T17:08:59"/>
    <x v="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15:46:34"/>
    <x v="1"/>
    <d v="2015-01-13T16:46:34"/>
    <x v="0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3:33:10"/>
    <x v="1"/>
    <d v="2016-02-15T04:33:10"/>
    <x v="2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6:26:29"/>
    <x v="10"/>
    <d v="2014-04-26T06:26:29"/>
    <x v="3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37:27"/>
    <x v="7"/>
    <d v="2015-08-29T00:37:27"/>
    <x v="0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0:06:47"/>
    <x v="11"/>
    <d v="2015-10-01T10:06:47"/>
    <x v="0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9:52:09"/>
    <x v="3"/>
    <d v="2014-07-06T09:52:09"/>
    <x v="3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3:01:10"/>
    <x v="1"/>
    <d v="2015-02-23T14:01:10"/>
    <x v="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16:16:44"/>
    <x v="7"/>
    <d v="2014-08-26T16:16:44"/>
    <x v="3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15:58:47"/>
    <x v="10"/>
    <d v="2015-04-03T15:58:47"/>
    <x v="0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3T22:00:00"/>
    <x v="9"/>
    <d v="2015-01-08T22:39:39"/>
    <x v="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8T22:59:00"/>
    <x v="10"/>
    <d v="2015-04-09T08:21:50"/>
    <x v="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9:01:08"/>
    <x v="7"/>
    <d v="2014-08-12T09:01:08"/>
    <x v="3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3:22:59"/>
    <x v="2"/>
    <d v="2015-02-09T13:22:59"/>
    <x v="0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x v="0"/>
    <d v="2014-06-16T11:03:49"/>
    <x v="3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18:57:26"/>
    <x v="1"/>
    <d v="2016-02-03T18:57:26"/>
    <x v="2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8:32:38"/>
    <x v="10"/>
    <d v="2014-04-25T08:32:38"/>
    <x v="3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9:01:04"/>
    <x v="10"/>
    <d v="2015-04-07T09:01:04"/>
    <x v="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1:08:00"/>
    <x v="7"/>
    <d v="2014-08-21T01:59:23"/>
    <x v="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6:00:00"/>
    <x v="2"/>
    <d v="2015-01-20T22:57:17"/>
    <x v="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17:57:33"/>
    <x v="5"/>
    <d v="2016-05-05T17:57:33"/>
    <x v="2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0:16:04"/>
    <x v="5"/>
    <d v="2014-05-16T10:16:04"/>
    <x v="3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2:00:00"/>
    <x v="3"/>
    <d v="2016-07-02T09:00:08"/>
    <x v="2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2T23:59:00"/>
    <x v="11"/>
    <d v="2014-09-30T10:37:03"/>
    <x v="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05:58:33"/>
    <x v="0"/>
    <d v="2014-06-13T05:58:33"/>
    <x v="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1:53:34"/>
    <x v="9"/>
    <d v="2014-12-31T11:53:34"/>
    <x v="3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7T20:00:00"/>
    <x v="3"/>
    <d v="2014-07-25T14:25:12"/>
    <x v="3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3:33:38"/>
    <x v="9"/>
    <d v="2014-12-09T13:33:38"/>
    <x v="3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18:02:35"/>
    <x v="1"/>
    <d v="2015-01-30T18:02:35"/>
    <x v="0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15:18:00"/>
    <x v="4"/>
    <d v="2015-11-26T14:17:39"/>
    <x v="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2T22:06:20"/>
    <x v="6"/>
    <d v="2015-03-13T22:06:20"/>
    <x v="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16:56:38"/>
    <x v="5"/>
    <d v="2015-05-08T16:56:38"/>
    <x v="0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3T22:21:00"/>
    <x v="10"/>
    <d v="2015-04-23T22:21:00"/>
    <x v="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7:44:52"/>
    <x v="3"/>
    <d v="2016-07-16T07:44:52"/>
    <x v="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2:11:00"/>
    <x v="8"/>
    <d v="2016-10-06T08:29:27"/>
    <x v="2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0:34:53"/>
    <x v="5"/>
    <d v="2015-04-03T10:34:53"/>
    <x v="0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15:45:17"/>
    <x v="8"/>
    <d v="2015-10-20T14:45:17"/>
    <x v="0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3:45:52"/>
    <x v="9"/>
    <d v="2015-12-24T03:45:52"/>
    <x v="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4:16:13"/>
    <x v="11"/>
    <d v="2014-08-21T14:16:13"/>
    <x v="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6T23:00:00"/>
    <x v="11"/>
    <d v="2016-09-15T11:33:59"/>
    <x v="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4:00:21"/>
    <x v="11"/>
    <d v="2015-09-08T14:00:21"/>
    <x v="0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8:00:03"/>
    <x v="1"/>
    <d v="2017-02-24T09:00:03"/>
    <x v="1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2:47:29"/>
    <x v="5"/>
    <d v="2015-05-17T12:47:29"/>
    <x v="0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18:00:50"/>
    <x v="10"/>
    <d v="2016-04-04T18:00:50"/>
    <x v="2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18:16:12"/>
    <x v="1"/>
    <d v="2015-01-26T19:16:12"/>
    <x v="0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2:41:57"/>
    <x v="10"/>
    <d v="2016-03-09T13:41:57"/>
    <x v="2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6T19:12:05"/>
    <x v="5"/>
    <d v="2016-05-07T19:12:05"/>
    <x v="2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3:10:23"/>
    <x v="7"/>
    <d v="2014-08-12T13:10:23"/>
    <x v="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5T23:00:00"/>
    <x v="1"/>
    <d v="2015-02-26T00:05:59"/>
    <x v="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1:59:00"/>
    <x v="1"/>
    <d v="2015-02-01T00:51:46"/>
    <x v="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6:17:04"/>
    <x v="0"/>
    <d v="2015-06-02T06:17:04"/>
    <x v="0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16:32:00"/>
    <x v="3"/>
    <d v="2014-07-07T16:50:19"/>
    <x v="3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2:30:33"/>
    <x v="0"/>
    <d v="2015-06-07T12:30:33"/>
    <x v="0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2:43:32"/>
    <x v="7"/>
    <d v="2015-08-17T12:43:32"/>
    <x v="0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8T22:44:52"/>
    <x v="1"/>
    <d v="2015-02-06T23:44:52"/>
    <x v="0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6T22:59:00"/>
    <x v="3"/>
    <d v="2016-08-03T07:34:20"/>
    <x v="2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17:51:00"/>
    <x v="10"/>
    <d v="2015-04-03T13:52:33"/>
    <x v="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1:04:11"/>
    <x v="0"/>
    <d v="2014-06-18T11:04:11"/>
    <x v="3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0:47:58"/>
    <x v="3"/>
    <d v="2014-08-01T10:47:58"/>
    <x v="3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4T20:00:00"/>
    <x v="4"/>
    <d v="2016-11-19T21:38:40"/>
    <x v="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31T23:00:00"/>
    <x v="4"/>
    <d v="2015-12-03T14:38:28"/>
    <x v="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5T20:35:00"/>
    <x v="7"/>
    <d v="2014-08-28T20:27:51"/>
    <x v="3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6T22:00:00"/>
    <x v="8"/>
    <d v="2014-10-29T11:24:46"/>
    <x v="3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7:00:00"/>
    <x v="1"/>
    <d v="2016-02-25T12:32:10"/>
    <x v="2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2T21:14:00"/>
    <x v="1"/>
    <d v="2015-01-22T16:08:54"/>
    <x v="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59:00"/>
    <x v="11"/>
    <d v="2014-10-10T10:22:27"/>
    <x v="3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1:00:00"/>
    <x v="9"/>
    <d v="2014-12-20T14:47:03"/>
    <x v="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3T21:00:00"/>
    <x v="3"/>
    <d v="2015-08-03T16:58:50"/>
    <x v="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8:25:56"/>
    <x v="7"/>
    <d v="2015-08-09T08:25:56"/>
    <x v="0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1:29:03"/>
    <x v="2"/>
    <d v="2016-01-12T11:29:03"/>
    <x v="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1:10:36"/>
    <x v="8"/>
    <d v="2014-09-12T10:10:36"/>
    <x v="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1:41:21"/>
    <x v="3"/>
    <d v="2016-07-25T01:41:21"/>
    <x v="2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0T23:00:00"/>
    <x v="11"/>
    <d v="2016-10-11T18:22:08"/>
    <x v="2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6:00:06"/>
    <x v="10"/>
    <d v="2016-03-02T07:00:06"/>
    <x v="2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2T19:00:00"/>
    <x v="11"/>
    <d v="2016-09-14T02:22:31"/>
    <x v="2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3:41:21"/>
    <x v="5"/>
    <d v="2016-05-21T03:41:21"/>
    <x v="2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0T23:59:00"/>
    <x v="4"/>
    <d v="2015-11-28T19:29:22"/>
    <x v="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8:47:00"/>
    <x v="9"/>
    <d v="2015-12-03T08:47:00"/>
    <x v="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15:05:30"/>
    <x v="9"/>
    <d v="2017-01-05T15:05:30"/>
    <x v="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3:25:10"/>
    <x v="11"/>
    <d v="2016-09-09T13:25:10"/>
    <x v="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15:07:47"/>
    <x v="2"/>
    <d v="2016-01-21T15:07:47"/>
    <x v="2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6:29:32"/>
    <x v="11"/>
    <d v="2014-09-03T06:29:32"/>
    <x v="3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0:57:51"/>
    <x v="9"/>
    <d v="2016-12-20T10:57:51"/>
    <x v="2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16:54:00"/>
    <x v="10"/>
    <d v="2015-03-27T16:54:00"/>
    <x v="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6T23:59:00"/>
    <x v="2"/>
    <d v="2017-02-09T12:36:33"/>
    <x v="1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5T23:25:00"/>
    <x v="5"/>
    <d v="2014-05-18T23:38:49"/>
    <x v="3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28T21:00:00"/>
    <x v="2"/>
    <d v="2017-02-14T12:46:00"/>
    <x v="1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3:00:00"/>
    <x v="9"/>
    <d v="2017-01-17T14:51:10"/>
    <x v="1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16:29:42"/>
    <x v="0"/>
    <d v="2016-06-13T16:29:42"/>
    <x v="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15:04:12"/>
    <x v="4"/>
    <d v="2012-11-26T15:04:12"/>
    <x v="5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59:00"/>
    <x v="1"/>
    <d v="2016-01-29T15:22:56"/>
    <x v="2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17:08:44"/>
    <x v="8"/>
    <d v="2014-10-16T16:08:44"/>
    <x v="3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1:11:45"/>
    <x v="11"/>
    <d v="2014-09-06T11:11:45"/>
    <x v="3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3:09:51"/>
    <x v="4"/>
    <d v="2014-11-14T13:09:51"/>
    <x v="3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0:11:23"/>
    <x v="6"/>
    <d v="2015-04-04T00:11:23"/>
    <x v="0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5:19"/>
    <x v="9"/>
    <d v="2015-12-22T00:05:19"/>
    <x v="0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9:40:40"/>
    <x v="8"/>
    <d v="2014-10-27T08:40:40"/>
    <x v="3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4:58:39"/>
    <x v="2"/>
    <d v="2014-12-23T14:58:39"/>
    <x v="3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17:59:00"/>
    <x v="4"/>
    <d v="2015-11-26T06:15:16"/>
    <x v="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1:52:10"/>
    <x v="2"/>
    <d v="2015-01-20T11:52:10"/>
    <x v="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15:04:09"/>
    <x v="5"/>
    <d v="2015-05-22T15:04:09"/>
    <x v="0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x v="8"/>
    <d v="2014-10-07T21:58:00"/>
    <x v="3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0T23:00:00"/>
    <x v="5"/>
    <d v="2014-05-26T12:27:18"/>
    <x v="3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8:09:12"/>
    <x v="0"/>
    <d v="2014-05-19T08:09:12"/>
    <x v="3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15:24:03"/>
    <x v="3"/>
    <d v="2014-07-21T15:24:03"/>
    <x v="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17:00:00"/>
    <x v="0"/>
    <d v="2015-06-08T02:09:36"/>
    <x v="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6T22:00:00"/>
    <x v="10"/>
    <d v="2014-04-29T15:00:20"/>
    <x v="3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15:18:53"/>
    <x v="3"/>
    <d v="2015-06-15T15:18:53"/>
    <x v="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59:00"/>
    <x v="8"/>
    <d v="2016-10-17T09:51:09"/>
    <x v="2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17:53:29"/>
    <x v="3"/>
    <d v="2016-07-13T17:53:29"/>
    <x v="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1:13:06"/>
    <x v="5"/>
    <d v="2015-04-27T11:13:06"/>
    <x v="0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18:51:15"/>
    <x v="11"/>
    <d v="2012-09-06T18:51:15"/>
    <x v="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1:00:00"/>
    <x v="10"/>
    <d v="2014-05-02T07:13:33"/>
    <x v="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6:01:32"/>
    <x v="1"/>
    <d v="2017-02-17T06:01:32"/>
    <x v="1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0:54:11"/>
    <x v="1"/>
    <d v="2015-02-18T11:54:11"/>
    <x v="0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1:20:25"/>
    <x v="3"/>
    <d v="2016-07-16T01:20:25"/>
    <x v="2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7T23:35:00"/>
    <x v="8"/>
    <d v="2014-10-20T12:00:47"/>
    <x v="3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2:56:11"/>
    <x v="7"/>
    <d v="2015-08-17T12:56:11"/>
    <x v="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16:10:47"/>
    <x v="11"/>
    <d v="2016-08-15T16:10:47"/>
    <x v="2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0T20:04:19"/>
    <x v="7"/>
    <d v="2015-08-11T20:04:19"/>
    <x v="0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7T21:38:45"/>
    <x v="3"/>
    <d v="2016-07-18T21:38:45"/>
    <x v="2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31T22:59:00"/>
    <x v="11"/>
    <d v="2016-10-01T07:50:55"/>
    <x v="2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08:26:49"/>
    <x v="10"/>
    <d v="2013-04-04T08:26:49"/>
    <x v="4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6:59:00"/>
    <x v="3"/>
    <d v="2013-07-11T13:50:44"/>
    <x v="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1T23:59:00"/>
    <x v="11"/>
    <d v="2010-07-19T16:26:13"/>
    <x v="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1:03:17"/>
    <x v="1"/>
    <d v="2016-01-04T01:03:17"/>
    <x v="2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2:59:00"/>
    <x v="4"/>
    <d v="2013-12-02T14:03:58"/>
    <x v="4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18:00:00"/>
    <x v="5"/>
    <d v="2015-06-22T14:00:21"/>
    <x v="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15:50:48"/>
    <x v="9"/>
    <d v="2015-12-21T15:50:48"/>
    <x v="0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1:30:47"/>
    <x v="11"/>
    <d v="2015-09-06T11:30:47"/>
    <x v="0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5T21:50:00"/>
    <x v="6"/>
    <d v="2015-03-19T20:41:39"/>
    <x v="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2:26:38"/>
    <x v="2"/>
    <d v="2016-01-18T12:26:38"/>
    <x v="2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1T22:44:15"/>
    <x v="3"/>
    <d v="2014-07-22T22:44:15"/>
    <x v="3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09T23:52:00"/>
    <x v="7"/>
    <d v="2014-08-11T14:16:26"/>
    <x v="3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8:16:00"/>
    <x v="6"/>
    <d v="2016-03-14T18:44:14"/>
    <x v="2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16:22:00"/>
    <x v="4"/>
    <d v="2014-12-02T16:37:42"/>
    <x v="3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3T19:20:55"/>
    <x v="5"/>
    <d v="2015-05-14T19:20:55"/>
    <x v="0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4T23:02:40"/>
    <x v="10"/>
    <d v="2016-04-04T23:02:40"/>
    <x v="2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4:59:05"/>
    <x v="2"/>
    <d v="2017-01-09T04:59:05"/>
    <x v="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0:59:00"/>
    <x v="10"/>
    <d v="2015-04-28T11:04:54"/>
    <x v="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1T22:59:00"/>
    <x v="11"/>
    <d v="2014-08-11T13:16:53"/>
    <x v="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1T20:04:00"/>
    <x v="1"/>
    <d v="2015-01-23T14:59:14"/>
    <x v="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17:59:50"/>
    <x v="9"/>
    <d v="2014-11-10T17:59:50"/>
    <x v="3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0:16:24"/>
    <x v="7"/>
    <d v="2014-07-31T10:16:24"/>
    <x v="3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9:36:51"/>
    <x v="6"/>
    <d v="2016-03-04T10:36:51"/>
    <x v="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3:59:00"/>
    <x v="10"/>
    <d v="2016-03-31T03:59:00"/>
    <x v="2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17:27:26"/>
    <x v="3"/>
    <d v="2014-07-09T17:27:26"/>
    <x v="3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1:35:34"/>
    <x v="7"/>
    <d v="2015-08-29T01:35:34"/>
    <x v="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3:49:08"/>
    <x v="3"/>
    <d v="2014-07-14T13:49:08"/>
    <x v="3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3:00:00"/>
    <x v="7"/>
    <d v="2015-09-01T07:51:32"/>
    <x v="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17:08:58"/>
    <x v="11"/>
    <d v="2016-09-17T17:08:58"/>
    <x v="2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1:59:00"/>
    <x v="8"/>
    <d v="2015-10-21T22:07:26"/>
    <x v="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29T20:19:32"/>
    <x v="0"/>
    <d v="2014-07-04T20:19:32"/>
    <x v="3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28:57"/>
    <x v="0"/>
    <d v="2016-06-10T00:28:57"/>
    <x v="2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17:31:19"/>
    <x v="7"/>
    <d v="2015-08-10T17:31:19"/>
    <x v="0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1:35:52"/>
    <x v="11"/>
    <d v="2015-09-16T11:35:52"/>
    <x v="0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15:00:34"/>
    <x v="4"/>
    <d v="2014-11-14T15:00:34"/>
    <x v="3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2:36:09"/>
    <x v="4"/>
    <d v="2016-11-16T12:36:09"/>
    <x v="2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59:00"/>
    <x v="6"/>
    <d v="2015-04-03T12:34:41"/>
    <x v="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29T20:46:00"/>
    <x v="11"/>
    <d v="2016-10-15T11:34:22"/>
    <x v="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4:19:00"/>
    <x v="5"/>
    <d v="2015-04-17T11:25:00"/>
    <x v="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8:42:39"/>
    <x v="1"/>
    <d v="2016-02-09T08:42:39"/>
    <x v="2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8T21:27:20"/>
    <x v="3"/>
    <d v="2016-06-29T21:27:20"/>
    <x v="2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0:38:43"/>
    <x v="11"/>
    <d v="2015-08-10T10:38:43"/>
    <x v="0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17:57:58"/>
    <x v="1"/>
    <d v="2017-01-31T17:57:58"/>
    <x v="1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5T22:19:55"/>
    <x v="2"/>
    <d v="2015-01-26T22:19:55"/>
    <x v="0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1:07:15"/>
    <x v="1"/>
    <d v="2015-02-20T12:07:15"/>
    <x v="0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6T20:40:44"/>
    <x v="4"/>
    <d v="2014-10-27T19:40:44"/>
    <x v="3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19T23:21:31"/>
    <x v="7"/>
    <d v="2015-08-20T23:21:31"/>
    <x v="0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18:09:06"/>
    <x v="8"/>
    <d v="2015-10-16T17:09:06"/>
    <x v="0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x v="7"/>
    <d v="2014-08-02T08:31:18"/>
    <x v="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3:48:00"/>
    <x v="10"/>
    <d v="2015-04-06T12:22:11"/>
    <x v="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16:12:39"/>
    <x v="7"/>
    <d v="2015-08-30T16:12:39"/>
    <x v="0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1:05:59"/>
    <x v="3"/>
    <d v="2015-06-18T11:05:59"/>
    <x v="0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0T23:36:30"/>
    <x v="4"/>
    <d v="2016-10-21T22:36:30"/>
    <x v="2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8:41:00"/>
    <x v="9"/>
    <d v="2014-12-08T08:44:07"/>
    <x v="3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8T20:59:00"/>
    <x v="0"/>
    <d v="2016-06-07T08:01:23"/>
    <x v="2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3:39:05"/>
    <x v="10"/>
    <d v="2015-03-02T14:39:05"/>
    <x v="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17:45:43"/>
    <x v="3"/>
    <d v="2016-07-15T17:45:43"/>
    <x v="2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17:00:00"/>
    <x v="11"/>
    <d v="2015-09-08T09:51:52"/>
    <x v="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31T22:59:00"/>
    <x v="10"/>
    <d v="2014-05-01T16:49:01"/>
    <x v="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4:05:56"/>
    <x v="7"/>
    <d v="2015-07-22T14:05:56"/>
    <x v="0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7-31T19:36:20"/>
    <x v="0"/>
    <d v="2016-06-01T19:36:20"/>
    <x v="2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4:48:46"/>
    <x v="10"/>
    <d v="2015-04-20T14:48:46"/>
    <x v="0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9:00:00"/>
    <x v="11"/>
    <d v="2016-09-16T07:05:01"/>
    <x v="2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7T19:17:00"/>
    <x v="2"/>
    <d v="2015-12-21T14:00:49"/>
    <x v="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1T23:33:11"/>
    <x v="2"/>
    <d v="2016-01-12T23:33:11"/>
    <x v="2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9:56:15"/>
    <x v="11"/>
    <d v="2014-09-20T09:56:15"/>
    <x v="3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2:56:00"/>
    <x v="0"/>
    <d v="2015-06-16T04:12:17"/>
    <x v="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3:10:18"/>
    <x v="3"/>
    <d v="2016-07-04T03:10:18"/>
    <x v="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1T22:45:06"/>
    <x v="5"/>
    <d v="2015-04-12T22:45:06"/>
    <x v="0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2T21:00:00"/>
    <x v="2"/>
    <d v="2015-01-02T16:48:31"/>
    <x v="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x v="11"/>
    <d v="2014-08-25T12:15:16"/>
    <x v="3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17:00:00"/>
    <x v="7"/>
    <d v="2015-08-25T05:17:56"/>
    <x v="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4:32:31"/>
    <x v="10"/>
    <d v="2015-05-04T14:32:31"/>
    <x v="0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0:19:54"/>
    <x v="6"/>
    <d v="2015-02-27T11:19:54"/>
    <x v="0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7T22:00:10"/>
    <x v="3"/>
    <d v="2014-07-23T22:00:10"/>
    <x v="3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8T19:45:19"/>
    <x v="2"/>
    <d v="2017-01-09T19:45:19"/>
    <x v="1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9:17:00"/>
    <x v="11"/>
    <d v="2014-09-03T09:17:00"/>
    <x v="3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0-31T21:55:34"/>
    <x v="11"/>
    <d v="2016-09-01T21:55:34"/>
    <x v="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2:33:02"/>
    <x v="6"/>
    <d v="2015-03-18T12:33:02"/>
    <x v="0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0:10:50"/>
    <x v="7"/>
    <d v="2014-07-23T10:10:50"/>
    <x v="3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5:43:47"/>
    <x v="5"/>
    <d v="2016-05-06T05:43:47"/>
    <x v="2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7:22:05"/>
    <x v="6"/>
    <d v="2015-03-18T07:22:05"/>
    <x v="0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8:12:00"/>
    <x v="10"/>
    <d v="2016-05-19T03:59:20"/>
    <x v="2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0:35:23"/>
    <x v="0"/>
    <d v="2016-06-13T10:35:23"/>
    <x v="2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6T19:05:32"/>
    <x v="1"/>
    <d v="2015-02-24T20:05:32"/>
    <x v="0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16:36:36"/>
    <x v="10"/>
    <d v="2016-03-06T17:36:36"/>
    <x v="2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1:18:55"/>
    <x v="7"/>
    <d v="2014-07-28T11:18:55"/>
    <x v="3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d v="2016-11-09T18:22:12"/>
    <x v="8"/>
    <d v="2016-11-04T17:22:12"/>
    <x v="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18:49:58"/>
    <x v="0"/>
    <d v="2016-06-09T18:49:58"/>
    <x v="2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3:43:21"/>
    <x v="2"/>
    <d v="2014-12-04T13:43:21"/>
    <x v="3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d v="2016-01-06T23:57:52"/>
    <x v="9"/>
    <d v="2015-12-07T23:57:52"/>
    <x v="0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18:26:02"/>
    <x v="1"/>
    <d v="2016-02-26T19:26:02"/>
    <x v="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15:33:49"/>
    <x v="1"/>
    <d v="2015-01-30T15:33:49"/>
    <x v="0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3:49:01"/>
    <x v="1"/>
    <d v="2017-02-14T14:49:01"/>
    <x v="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4:13:39"/>
    <x v="6"/>
    <d v="2017-03-09T15:13:39"/>
    <x v="1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3T23:59:00"/>
    <x v="6"/>
    <d v="2017-03-14T10:21:56"/>
    <x v="1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07:54:05"/>
    <x v="6"/>
    <d v="2017-03-09T08:54:05"/>
    <x v="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2:24:20"/>
    <x v="6"/>
    <d v="2017-02-20T03:24:20"/>
    <x v="1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7:33:54"/>
    <x v="1"/>
    <d v="2017-02-22T08:33:54"/>
    <x v="1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1:16:59"/>
    <x v="1"/>
    <d v="2017-03-06T12:16:59"/>
    <x v="1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3T22:38:41"/>
    <x v="6"/>
    <d v="2017-03-12T22:38:41"/>
    <x v="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17:59:00"/>
    <x v="1"/>
    <d v="2017-02-23T06:05:54"/>
    <x v="1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4:12:00"/>
    <x v="10"/>
    <d v="2017-03-13T16:14:29"/>
    <x v="1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0:30:07"/>
    <x v="6"/>
    <d v="2017-03-15T10:30:07"/>
    <x v="1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4T23:33:00"/>
    <x v="1"/>
    <d v="2017-02-19T01:29:20"/>
    <x v="1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1:15:03"/>
    <x v="6"/>
    <d v="2017-03-08T12:15:03"/>
    <x v="1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15:00:00"/>
    <x v="6"/>
    <d v="2017-03-06T13:04:48"/>
    <x v="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6:18:59"/>
    <x v="1"/>
    <d v="2017-02-17T07:18:59"/>
    <x v="1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3:35:56"/>
    <x v="6"/>
    <d v="2017-03-14T03:35:56"/>
    <x v="1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1:00:00"/>
    <x v="1"/>
    <d v="2017-03-02T07:55:07"/>
    <x v="1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18:58:54"/>
    <x v="1"/>
    <d v="2017-01-26T19:58:54"/>
    <x v="1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0:22:46"/>
    <x v="6"/>
    <d v="2017-03-02T11:22:46"/>
    <x v="1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6T19:15:55"/>
    <x v="8"/>
    <d v="2014-09-27T18:15:55"/>
    <x v="3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09-30T23:00:00"/>
    <x v="7"/>
    <d v="2014-09-09T10:58:04"/>
    <x v="3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6T21:00:00"/>
    <x v="4"/>
    <d v="2012-11-12T19:25:00"/>
    <x v="5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4T23:00:00"/>
    <x v="9"/>
    <d v="2010-10-27T01:20:03"/>
    <x v="7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15:09:34"/>
    <x v="7"/>
    <d v="2014-08-11T15:09:34"/>
    <x v="3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15:49:27"/>
    <x v="8"/>
    <d v="2013-10-03T15:49:27"/>
    <x v="4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4-30T23:59:00"/>
    <x v="6"/>
    <d v="2011-03-30T22:42:17"/>
    <x v="6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15:00:58"/>
    <x v="6"/>
    <d v="2012-03-02T16:00:58"/>
    <x v="5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6:58:45"/>
    <x v="4"/>
    <d v="2012-11-20T06:58:45"/>
    <x v="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17:52:24"/>
    <x v="5"/>
    <d v="2012-04-27T17:52:24"/>
    <x v="5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0:00:00"/>
    <x v="0"/>
    <d v="2014-07-09T13:55:05"/>
    <x v="3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15:09:12"/>
    <x v="0"/>
    <d v="2013-06-22T15:09:12"/>
    <x v="4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18:00:00"/>
    <x v="9"/>
    <d v="2011-12-06T20:36:01"/>
    <x v="6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2T23:59:00"/>
    <x v="3"/>
    <d v="2014-07-21T01:21:27"/>
    <x v="3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7:52:02"/>
    <x v="11"/>
    <d v="2014-09-15T07:52:02"/>
    <x v="3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6T21:00:00"/>
    <x v="0"/>
    <d v="2014-06-09T11:27:42"/>
    <x v="3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3:05:25"/>
    <x v="5"/>
    <d v="2014-05-16T13:05:25"/>
    <x v="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4:20:15"/>
    <x v="5"/>
    <d v="2014-05-07T14:20:15"/>
    <x v="3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2T22:59:00"/>
    <x v="10"/>
    <d v="2011-04-10T22:49:20"/>
    <x v="6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2:59:00"/>
    <x v="8"/>
    <d v="2014-10-28T11:35:53"/>
    <x v="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1T23:13:01"/>
    <x v="3"/>
    <d v="2014-07-18T23:13:01"/>
    <x v="3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17:00:00"/>
    <x v="5"/>
    <d v="2014-05-12T21:32:33"/>
    <x v="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2T23:59:00"/>
    <x v="4"/>
    <d v="2013-11-13T12:42:41"/>
    <x v="4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1T23:00:00"/>
    <x v="0"/>
    <d v="2014-05-29T20:55:44"/>
    <x v="3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9:35:58"/>
    <x v="10"/>
    <d v="2016-04-06T09:35:58"/>
    <x v="2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2:31:08"/>
    <x v="2"/>
    <d v="2012-01-15T12:31:08"/>
    <x v="5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16:04:52"/>
    <x v="7"/>
    <d v="2014-08-27T16:04:52"/>
    <x v="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15:45:08"/>
    <x v="3"/>
    <d v="2014-08-11T15:45:08"/>
    <x v="3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16:17:07"/>
    <x v="2"/>
    <d v="2010-12-19T16:17:07"/>
    <x v="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0:00:00"/>
    <x v="3"/>
    <d v="2013-07-22T17:20:31"/>
    <x v="4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1:00:09"/>
    <x v="5"/>
    <d v="2014-05-22T11:00:09"/>
    <x v="3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9:31:15"/>
    <x v="0"/>
    <d v="2014-06-16T09:31:15"/>
    <x v="3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1:51:11"/>
    <x v="10"/>
    <d v="2013-04-11T11:51:11"/>
    <x v="4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4:54:09"/>
    <x v="5"/>
    <d v="2014-05-21T04:54:09"/>
    <x v="3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1:00:00"/>
    <x v="5"/>
    <d v="2014-05-20T02:26:27"/>
    <x v="3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2:00:00"/>
    <x v="9"/>
    <d v="2011-12-06T17:47:01"/>
    <x v="6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4:04:29"/>
    <x v="3"/>
    <d v="2013-08-05T14:04:29"/>
    <x v="4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18:50:31"/>
    <x v="0"/>
    <d v="2014-06-01T18:50:31"/>
    <x v="3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18:27:21"/>
    <x v="0"/>
    <d v="2014-07-09T18:27:21"/>
    <x v="3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16:00:00"/>
    <x v="7"/>
    <d v="2014-08-17T17:10:38"/>
    <x v="3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0:59:33"/>
    <x v="3"/>
    <d v="2014-07-15T10:59:33"/>
    <x v="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4:58:22"/>
    <x v="5"/>
    <d v="2015-05-20T04:58:22"/>
    <x v="0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3:18:52"/>
    <x v="10"/>
    <d v="2015-04-24T03:18:52"/>
    <x v="0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8T23:37:55"/>
    <x v="4"/>
    <d v="2016-11-08T22:37:55"/>
    <x v="2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3:07:49"/>
    <x v="3"/>
    <d v="2016-06-17T13:07:49"/>
    <x v="2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17:00:00"/>
    <x v="2"/>
    <d v="2015-01-14T17:34:19"/>
    <x v="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18:14:16"/>
    <x v="2"/>
    <d v="2015-01-06T18:14:16"/>
    <x v="0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6T20:29:58"/>
    <x v="0"/>
    <d v="2015-06-26T20:29:58"/>
    <x v="0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9:15:42"/>
    <x v="2"/>
    <d v="2015-01-13T09:15:42"/>
    <x v="0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9:00:00"/>
    <x v="3"/>
    <d v="2015-06-02T09:21:15"/>
    <x v="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6:50:18"/>
    <x v="2"/>
    <d v="2015-01-05T06:50:18"/>
    <x v="0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5:11:17"/>
    <x v="2"/>
    <d v="2015-01-09T05:11:17"/>
    <x v="0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16:00:00"/>
    <x v="7"/>
    <d v="2014-08-07T13:16:58"/>
    <x v="3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34:00"/>
    <x v="6"/>
    <d v="2016-03-31T02:41:41"/>
    <x v="2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3:24:37"/>
    <x v="3"/>
    <d v="2014-08-10T13:24:37"/>
    <x v="3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59:00"/>
    <x v="4"/>
    <d v="2015-10-16T15:29:06"/>
    <x v="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18:43:42"/>
    <x v="7"/>
    <d v="2015-08-26T18:43:42"/>
    <x v="0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1:14:00"/>
    <x v="0"/>
    <d v="2015-06-17T11:27:59"/>
    <x v="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3:59:32"/>
    <x v="10"/>
    <d v="2015-04-01T03:59:32"/>
    <x v="0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1:37:31"/>
    <x v="7"/>
    <d v="2015-08-20T01:37:31"/>
    <x v="0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40:07"/>
    <x v="6"/>
    <d v="2015-02-22T01:40:07"/>
    <x v="0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9:31:17"/>
    <x v="0"/>
    <d v="2014-07-07T09:31:17"/>
    <x v="3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18:00:00"/>
    <x v="5"/>
    <d v="2014-05-19T10:17:38"/>
    <x v="3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5-31T22:59:00"/>
    <x v="10"/>
    <d v="2012-04-14T17:28:39"/>
    <x v="5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4T21:00:00"/>
    <x v="3"/>
    <d v="2014-07-14T09:04:40"/>
    <x v="3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4:05:51"/>
    <x v="3"/>
    <d v="2014-07-09T14:05:51"/>
    <x v="3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3:19:19"/>
    <x v="0"/>
    <d v="2015-06-16T13:19:19"/>
    <x v="0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18:55:00"/>
    <x v="9"/>
    <d v="2015-11-29T14:01:13"/>
    <x v="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09T22:59:00"/>
    <x v="7"/>
    <d v="2015-08-03T10:57:51"/>
    <x v="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9:30:00"/>
    <x v="0"/>
    <d v="2015-06-10T06:06:11"/>
    <x v="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8:06:24"/>
    <x v="8"/>
    <d v="2016-10-05T08:06:24"/>
    <x v="2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0T19:00:00"/>
    <x v="4"/>
    <d v="2014-11-27T19:03:06"/>
    <x v="3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17:35:47"/>
    <x v="1"/>
    <d v="2015-02-15T18:35:47"/>
    <x v="0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16:00:00"/>
    <x v="1"/>
    <d v="2017-02-06T15:00:04"/>
    <x v="1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1:43:23"/>
    <x v="0"/>
    <d v="2015-05-31T11:43:23"/>
    <x v="0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16:29:00"/>
    <x v="11"/>
    <d v="2015-09-23T08:58:17"/>
    <x v="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15:02:56"/>
    <x v="3"/>
    <d v="2015-07-21T15:02:56"/>
    <x v="0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x v="9"/>
    <d v="2016-11-23T15:25:13"/>
    <x v="2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16:00:00"/>
    <x v="5"/>
    <d v="2016-05-13T08:25:38"/>
    <x v="2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9:00:12"/>
    <x v="11"/>
    <d v="2015-09-30T09:00:12"/>
    <x v="0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16:10:36"/>
    <x v="9"/>
    <d v="2016-12-18T16:10:36"/>
    <x v="2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6T23:59:00"/>
    <x v="4"/>
    <d v="2015-11-15T12:01:24"/>
    <x v="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2:59:58"/>
    <x v="8"/>
    <d v="2014-10-21T01:59:58"/>
    <x v="3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30T22:59:00"/>
    <x v="7"/>
    <d v="2014-09-15T23:02:06"/>
    <x v="3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17:39:07"/>
    <x v="6"/>
    <d v="2016-03-17T17:39:07"/>
    <x v="2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3T22:59:00"/>
    <x v="10"/>
    <d v="2016-04-03T14:31:57"/>
    <x v="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4:19:15"/>
    <x v="1"/>
    <d v="2017-01-31T14:19:15"/>
    <x v="1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18:31:00"/>
    <x v="2"/>
    <d v="2016-12-30T13:56:48"/>
    <x v="2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3:20:51"/>
    <x v="0"/>
    <d v="2016-06-01T03:20:51"/>
    <x v="2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17:00:33"/>
    <x v="4"/>
    <d v="2016-11-28T17:00:33"/>
    <x v="2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8T22:59:00"/>
    <x v="7"/>
    <d v="2015-09-05T06:23:04"/>
    <x v="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7:14:58"/>
    <x v="0"/>
    <d v="2015-06-01T07:14:58"/>
    <x v="0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18:59:00"/>
    <x v="11"/>
    <d v="2015-09-30T21:08:13"/>
    <x v="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18:00:00"/>
    <x v="2"/>
    <d v="2017-01-19T11:39:08"/>
    <x v="1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1:59:00"/>
    <x v="11"/>
    <d v="2014-09-11T02:47:50"/>
    <x v="3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3:08:12"/>
    <x v="7"/>
    <d v="2014-08-20T13:08:12"/>
    <x v="3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8T19:00:00"/>
    <x v="11"/>
    <d v="2015-09-14T21:19:22"/>
    <x v="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2:39:42"/>
    <x v="4"/>
    <d v="2016-11-01T11:39:42"/>
    <x v="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1T21:00:00"/>
    <x v="5"/>
    <d v="2015-05-11T09:24:18"/>
    <x v="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1T22:59:00"/>
    <x v="7"/>
    <d v="2015-08-14T06:20:00"/>
    <x v="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5:25:12"/>
    <x v="0"/>
    <d v="2015-06-12T05:25:12"/>
    <x v="0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15:19:17"/>
    <x v="6"/>
    <d v="2015-03-05T16:19:17"/>
    <x v="0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2:55:14"/>
    <x v="5"/>
    <d v="2015-05-21T12:55:14"/>
    <x v="0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3:48:44"/>
    <x v="8"/>
    <d v="2014-10-06T12:48:44"/>
    <x v="3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2:32:46"/>
    <x v="5"/>
    <d v="2015-05-22T12:32:46"/>
    <x v="0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06:20:40"/>
    <x v="7"/>
    <d v="2016-08-08T06:20:40"/>
    <x v="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7T22:45:00"/>
    <x v="7"/>
    <d v="2016-08-20T08:50:28"/>
    <x v="2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5T20:03:29"/>
    <x v="1"/>
    <d v="2015-02-23T21:03:29"/>
    <x v="0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3:26:15"/>
    <x v="11"/>
    <d v="2014-09-07T13:26:15"/>
    <x v="3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0T22:59:00"/>
    <x v="5"/>
    <d v="2015-05-20T08:46:17"/>
    <x v="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8:25:52"/>
    <x v="2"/>
    <d v="2017-01-23T08:25:52"/>
    <x v="1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16:17:41"/>
    <x v="9"/>
    <d v="2014-12-09T16:17:41"/>
    <x v="3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30T22:59:00"/>
    <x v="7"/>
    <d v="2016-09-01T13:15:45"/>
    <x v="2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2:08:38"/>
    <x v="8"/>
    <d v="2015-10-26T11:08:38"/>
    <x v="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2:24:36"/>
    <x v="0"/>
    <d v="2015-06-16T12:24:36"/>
    <x v="0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1T23:00:00"/>
    <x v="4"/>
    <d v="2014-11-21T02:34:22"/>
    <x v="3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16:00:00"/>
    <x v="11"/>
    <d v="2015-10-07T07:23:08"/>
    <x v="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17:00:00"/>
    <x v="9"/>
    <d v="2015-01-12T14:12:18"/>
    <x v="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2:00:00"/>
    <x v="4"/>
    <d v="2015-11-03T12:05:15"/>
    <x v="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16:00:00"/>
    <x v="5"/>
    <d v="2015-05-12T07:52:02"/>
    <x v="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3:11:00"/>
    <x v="0"/>
    <d v="2015-06-17T13:11:00"/>
    <x v="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16:42:08"/>
    <x v="3"/>
    <d v="2016-08-08T16:42:08"/>
    <x v="2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6:00:00"/>
    <x v="5"/>
    <d v="2015-05-13T04:29:57"/>
    <x v="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7:47:45"/>
    <x v="0"/>
    <d v="2015-06-12T07:47:45"/>
    <x v="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06:29:35"/>
    <x v="8"/>
    <d v="2014-10-03T05:29:35"/>
    <x v="3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8:00:09"/>
    <x v="8"/>
    <d v="2015-10-07T07:00:09"/>
    <x v="0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4:00:00"/>
    <x v="7"/>
    <d v="2016-08-29T14:14:02"/>
    <x v="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16:00:00"/>
    <x v="1"/>
    <d v="2016-01-31T11:54:32"/>
    <x v="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8T23:30:00"/>
    <x v="2"/>
    <d v="2015-01-13T16:07:51"/>
    <x v="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3-31T22:59:00"/>
    <x v="1"/>
    <d v="2016-02-26T17:47:59"/>
    <x v="2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2:23:26"/>
    <x v="8"/>
    <d v="2014-10-19T11:23:26"/>
    <x v="3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15:21:43"/>
    <x v="10"/>
    <d v="2015-04-30T15:21:43"/>
    <x v="0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31T20:27:39"/>
    <x v="1"/>
    <d v="2016-03-01T21:27:39"/>
    <x v="2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x v="5"/>
    <d v="2015-04-27T13:09:58"/>
    <x v="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1T19:28:25"/>
    <x v="7"/>
    <d v="2015-08-02T19:28:25"/>
    <x v="0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8T23:39:48"/>
    <x v="6"/>
    <d v="2016-03-15T23:39:48"/>
    <x v="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16:00:00"/>
    <x v="2"/>
    <d v="2016-01-10T12:51:38"/>
    <x v="2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59:00"/>
    <x v="9"/>
    <d v="2016-01-11T16:14:13"/>
    <x v="2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d v="2017-02-28T00:00:00"/>
    <x v="2"/>
    <d v="2017-01-27T17:37:06"/>
    <x v="1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15:09:42"/>
    <x v="3"/>
    <d v="2016-07-16T15:09:42"/>
    <x v="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3:00:28"/>
    <x v="8"/>
    <d v="2015-11-03T13:00:28"/>
    <x v="0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18:00:00"/>
    <x v="5"/>
    <d v="2016-05-15T13:35:15"/>
    <x v="2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3:50:02"/>
    <x v="2"/>
    <d v="2017-01-23T03:50:02"/>
    <x v="1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7:21:31"/>
    <x v="1"/>
    <d v="2017-02-09T07:21:31"/>
    <x v="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6T22:59:00"/>
    <x v="7"/>
    <d v="2015-08-16T11:51:40"/>
    <x v="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4:29:08"/>
    <x v="4"/>
    <d v="2015-10-05T13:29:08"/>
    <x v="0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5:12:32"/>
    <x v="1"/>
    <d v="2017-02-02T05:12:32"/>
    <x v="1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7:59:14"/>
    <x v="5"/>
    <d v="2015-05-17T07:59:14"/>
    <x v="0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5:37:09"/>
    <x v="7"/>
    <d v="2016-08-27T05:37:09"/>
    <x v="2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17:00:00"/>
    <x v="8"/>
    <d v="2015-11-01T13:09:32"/>
    <x v="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17:59:00"/>
    <x v="0"/>
    <d v="2015-07-08T13:30:56"/>
    <x v="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2T19:00:00"/>
    <x v="7"/>
    <d v="2015-08-23T17:59:28"/>
    <x v="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17:01:03"/>
    <x v="11"/>
    <d v="2015-09-14T17:01:03"/>
    <x v="0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2:51:02"/>
    <x v="6"/>
    <d v="2015-04-08T12:51:02"/>
    <x v="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1:59:00"/>
    <x v="3"/>
    <d v="2016-06-17T12:39:36"/>
    <x v="2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d v="2016-12-07T03:26:16"/>
    <x v="4"/>
    <d v="2016-11-07T03:26:16"/>
    <x v="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9:38:04"/>
    <x v="1"/>
    <d v="2015-02-21T10:38:04"/>
    <x v="0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9:59:12"/>
    <x v="4"/>
    <d v="2016-11-22T09:59:12"/>
    <x v="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15:32:28"/>
    <x v="0"/>
    <d v="2015-07-01T15:32:28"/>
    <x v="0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09T22:00:00"/>
    <x v="5"/>
    <d v="2016-05-03T00:15:42"/>
    <x v="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4T20:22:19"/>
    <x v="10"/>
    <d v="2016-04-14T20:22:19"/>
    <x v="2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16:02:45"/>
    <x v="6"/>
    <d v="2016-03-23T16:02:45"/>
    <x v="2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0:36:18"/>
    <x v="11"/>
    <d v="2016-09-15T10:36:18"/>
    <x v="2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17:17:05"/>
    <x v="11"/>
    <d v="2015-09-06T17:17:05"/>
    <x v="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2:00:10"/>
    <x v="11"/>
    <d v="2015-09-17T02:00:10"/>
    <x v="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17:00:00"/>
    <x v="8"/>
    <d v="2016-10-21T14:25:46"/>
    <x v="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6T20:00:00"/>
    <x v="9"/>
    <d v="2016-01-13T00:51:57"/>
    <x v="2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15:05:00"/>
    <x v="10"/>
    <d v="2015-04-11T01:25:11"/>
    <x v="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2:17:21"/>
    <x v="10"/>
    <d v="2016-04-06T02:17:21"/>
    <x v="2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8:54:00"/>
    <x v="3"/>
    <d v="2014-07-06T15:54:35"/>
    <x v="3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7T19:57:04"/>
    <x v="5"/>
    <d v="2016-05-08T19:57:04"/>
    <x v="2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0T21:30:00"/>
    <x v="6"/>
    <d v="2016-03-02T02:14:53"/>
    <x v="2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9:03:06"/>
    <x v="9"/>
    <d v="2014-12-17T09:03:06"/>
    <x v="3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1T20:05:57"/>
    <x v="5"/>
    <d v="2016-05-22T20:05:57"/>
    <x v="2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5T22:59:00"/>
    <x v="11"/>
    <d v="2014-10-01T21:24:25"/>
    <x v="3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1T22:55:00"/>
    <x v="5"/>
    <d v="2016-05-30T19:14:56"/>
    <x v="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3:46:48"/>
    <x v="7"/>
    <d v="2016-08-26T03:46:48"/>
    <x v="2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8:59:50"/>
    <x v="5"/>
    <d v="2016-05-22T08:59:50"/>
    <x v="2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2:51:17"/>
    <x v="6"/>
    <d v="2015-03-01T13:51:17"/>
    <x v="0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1:08:25"/>
    <x v="1"/>
    <d v="2015-02-06T12:08:25"/>
    <x v="0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3:59:26"/>
    <x v="10"/>
    <d v="2016-04-08T03:59:26"/>
    <x v="2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4T20:00:00"/>
    <x v="0"/>
    <d v="2014-07-02T08:48:03"/>
    <x v="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18:00:00"/>
    <x v="0"/>
    <d v="2014-07-17T02:45:08"/>
    <x v="3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15:17:48"/>
    <x v="6"/>
    <d v="2015-03-02T16:17:48"/>
    <x v="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1:44:46"/>
    <x v="11"/>
    <d v="2015-09-01T11:44:46"/>
    <x v="0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15:38:50"/>
    <x v="0"/>
    <d v="2014-06-19T15:38:50"/>
    <x v="3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1:14:40"/>
    <x v="5"/>
    <d v="2015-05-24T11:14:40"/>
    <x v="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7:30:22"/>
    <x v="0"/>
    <d v="2015-06-30T07:30:22"/>
    <x v="0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18:00:00"/>
    <x v="3"/>
    <d v="2014-07-07T11:10:46"/>
    <x v="3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3:34:06"/>
    <x v="6"/>
    <d v="2016-03-08T04:34:06"/>
    <x v="2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16:00:00"/>
    <x v="11"/>
    <d v="2014-09-19T01:46:07"/>
    <x v="3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08:48:00"/>
    <x v="2"/>
    <d v="2017-02-03T08:48:00"/>
    <x v="1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0:58:38"/>
    <x v="0"/>
    <d v="2016-06-28T10:58:38"/>
    <x v="2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18:22:34"/>
    <x v="4"/>
    <d v="2016-11-11T18:22:34"/>
    <x v="2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2:00:00"/>
    <x v="5"/>
    <d v="2016-05-20T14:10:21"/>
    <x v="2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3-31T23:59:00"/>
    <x v="1"/>
    <d v="2015-02-27T02:06:50"/>
    <x v="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8:18:00"/>
    <x v="6"/>
    <d v="2016-03-23T16:59:44"/>
    <x v="2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29T23:48:13"/>
    <x v="3"/>
    <d v="2014-07-30T23:48:13"/>
    <x v="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7T19:37:00"/>
    <x v="6"/>
    <d v="2015-02-17T21:32:48"/>
    <x v="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5T19:35:10"/>
    <x v="2"/>
    <d v="2015-02-18T19:35:10"/>
    <x v="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16:00:00"/>
    <x v="10"/>
    <d v="2016-04-24T08:14:14"/>
    <x v="2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29T22:59:00"/>
    <x v="6"/>
    <d v="2016-04-06T08:24:40"/>
    <x v="2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2:00:00"/>
    <x v="5"/>
    <d v="2016-05-22T21:39:32"/>
    <x v="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18:00:00"/>
    <x v="8"/>
    <d v="2015-10-25T11:50:11"/>
    <x v="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6:00:00"/>
    <x v="0"/>
    <d v="2014-06-16T04:29:25"/>
    <x v="3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18:00:00"/>
    <x v="0"/>
    <d v="2016-05-05T18:49:38"/>
    <x v="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18:00:00"/>
    <x v="10"/>
    <d v="2016-04-19T05:22:30"/>
    <x v="2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8T23:01:00"/>
    <x v="11"/>
    <d v="2015-09-23T12:26:46"/>
    <x v="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6:17:00"/>
    <x v="10"/>
    <d v="2016-04-29T09:52:07"/>
    <x v="2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4:34:32"/>
    <x v="0"/>
    <d v="2016-06-15T14:34:32"/>
    <x v="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5:01:50"/>
    <x v="3"/>
    <d v="2014-07-02T05:01:50"/>
    <x v="3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3:27:59"/>
    <x v="8"/>
    <d v="2014-10-20T02:27:59"/>
    <x v="3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4T20:22:14"/>
    <x v="2"/>
    <d v="2017-01-10T20:22:14"/>
    <x v="1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0:59:00"/>
    <x v="4"/>
    <d v="2016-11-22T20:59:03"/>
    <x v="2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0:59:00"/>
    <x v="7"/>
    <d v="2014-08-14T19:36:30"/>
    <x v="3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6T23:55:00"/>
    <x v="1"/>
    <d v="2015-02-20T21:11:57"/>
    <x v="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1:00:00"/>
    <x v="3"/>
    <d v="2014-07-31T13:30:45"/>
    <x v="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16:00:00"/>
    <x v="1"/>
    <d v="2016-02-22T18:27:29"/>
    <x v="2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2T21:26:32"/>
    <x v="4"/>
    <d v="2015-11-12T21:26:32"/>
    <x v="0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2T20:37:17"/>
    <x v="10"/>
    <d v="2015-04-12T20:37:17"/>
    <x v="0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17:24:54"/>
    <x v="3"/>
    <d v="2015-07-07T17:24:54"/>
    <x v="0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x v="9"/>
    <d v="2014-11-25T23:47:39"/>
    <x v="3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4T19:59:40"/>
    <x v="9"/>
    <d v="2016-11-15T19:59:40"/>
    <x v="2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3:00:00"/>
    <x v="4"/>
    <d v="2016-11-16T03:01:25"/>
    <x v="2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15:59:25"/>
    <x v="4"/>
    <d v="2015-11-04T15:59:25"/>
    <x v="0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4T23:59:00"/>
    <x v="3"/>
    <d v="2014-08-04T08:09:16"/>
    <x v="3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1:00:00"/>
    <x v="0"/>
    <d v="2015-06-24T15:30:40"/>
    <x v="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2:33:36"/>
    <x v="11"/>
    <d v="2015-09-28T12:33:36"/>
    <x v="0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9:39:33"/>
    <x v="10"/>
    <d v="2014-05-06T09:39:33"/>
    <x v="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0:49:54"/>
    <x v="6"/>
    <d v="2015-02-24T11:49:54"/>
    <x v="0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1:56:00"/>
    <x v="1"/>
    <d v="2015-02-18T12:34:59"/>
    <x v="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8:08:00"/>
    <x v="3"/>
    <d v="2014-08-07T03:31:46"/>
    <x v="3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18:00:00"/>
    <x v="3"/>
    <d v="2015-08-09T07:20:00"/>
    <x v="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18:52:58"/>
    <x v="8"/>
    <d v="2014-10-25T17:52:58"/>
    <x v="3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0T22:26:23"/>
    <x v="1"/>
    <d v="2015-02-08T23:26:23"/>
    <x v="0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17:59:00"/>
    <x v="3"/>
    <d v="2016-07-08T05:20:56"/>
    <x v="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3:47:00"/>
    <x v="5"/>
    <d v="2016-06-03T13:47:00"/>
    <x v="2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0T22:00:00"/>
    <x v="8"/>
    <d v="2015-10-14T21:06:08"/>
    <x v="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15:49:12"/>
    <x v="4"/>
    <d v="2014-11-10T15:49:12"/>
    <x v="3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0:28:26"/>
    <x v="4"/>
    <d v="2014-11-03T10:28:26"/>
    <x v="3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3:18:08"/>
    <x v="4"/>
    <d v="2014-11-04T13:18:08"/>
    <x v="3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6:04:01"/>
    <x v="5"/>
    <d v="2015-05-19T06:04:01"/>
    <x v="0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8:31:22"/>
    <x v="5"/>
    <d v="2016-05-04T08:31:22"/>
    <x v="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3:35:45"/>
    <x v="0"/>
    <d v="2014-06-25T13:35:45"/>
    <x v="3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17:28:00"/>
    <x v="3"/>
    <d v="2014-07-10T08:05:48"/>
    <x v="3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15:17:35"/>
    <x v="10"/>
    <d v="2016-03-17T15:17:35"/>
    <x v="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5T19:46:00"/>
    <x v="8"/>
    <d v="2014-10-11T17:07:10"/>
    <x v="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9:17:25"/>
    <x v="0"/>
    <d v="2014-06-27T09:17:25"/>
    <x v="3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3:10:00"/>
    <x v="10"/>
    <d v="2015-05-16T12:05:44"/>
    <x v="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31T22:59:00"/>
    <x v="10"/>
    <d v="2014-05-05T05:43:09"/>
    <x v="3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17:00:00"/>
    <x v="2"/>
    <d v="2016-01-09T06:28:49"/>
    <x v="2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2:00:00"/>
    <x v="8"/>
    <d v="2014-10-29T13:02:56"/>
    <x v="3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17:05:25"/>
    <x v="2"/>
    <d v="2015-01-22T17:05:25"/>
    <x v="0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17:53:34"/>
    <x v="3"/>
    <d v="2014-07-14T17:53:34"/>
    <x v="3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2:22:26"/>
    <x v="3"/>
    <d v="2015-07-08T12:22:26"/>
    <x v="0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1T21:31:00"/>
    <x v="8"/>
    <d v="2015-10-13T09:50:43"/>
    <x v="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6:05:24"/>
    <x v="5"/>
    <d v="2015-05-26T06:05:24"/>
    <x v="0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7:05:02"/>
    <x v="5"/>
    <d v="2015-05-28T07:05:02"/>
    <x v="0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18:59:00"/>
    <x v="1"/>
    <d v="2016-02-09T19:24:46"/>
    <x v="2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6:49:36"/>
    <x v="0"/>
    <d v="2014-06-01T06:49:36"/>
    <x v="3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5:08:09"/>
    <x v="0"/>
    <d v="2014-06-06T05:08:09"/>
    <x v="3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18:48:24"/>
    <x v="0"/>
    <d v="2014-06-18T18:48:24"/>
    <x v="3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15:58:00"/>
    <x v="0"/>
    <d v="2016-06-23T14:32:38"/>
    <x v="2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2:00:00"/>
    <x v="5"/>
    <d v="2016-05-09T19:59:50"/>
    <x v="2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7T19:32:52"/>
    <x v="11"/>
    <d v="2015-09-17T19:32:52"/>
    <x v="0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18:01:02"/>
    <x v="7"/>
    <d v="2014-08-28T18:01:02"/>
    <x v="3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7T23:59:00"/>
    <x v="2"/>
    <d v="2015-02-18T12:35:38"/>
    <x v="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2:59:00"/>
    <x v="4"/>
    <d v="2016-11-01T14:58:45"/>
    <x v="2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18:30:00"/>
    <x v="6"/>
    <d v="2016-04-06T22:27:36"/>
    <x v="2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3:30:00"/>
    <x v="6"/>
    <d v="2015-03-26T04:54:05"/>
    <x v="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5T19:43:00"/>
    <x v="11"/>
    <d v="2014-09-12T16:55:48"/>
    <x v="3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15:01:47"/>
    <x v="10"/>
    <d v="2014-04-23T15:01:47"/>
    <x v="3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16:30:00"/>
    <x v="6"/>
    <d v="2016-03-19T14:43:05"/>
    <x v="2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3T19:00:00"/>
    <x v="2"/>
    <d v="2016-02-04T21:10:02"/>
    <x v="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3:59:23"/>
    <x v="1"/>
    <d v="2015-02-02T13:59:23"/>
    <x v="0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3T19:00:00"/>
    <x v="4"/>
    <d v="2015-11-15T08:29:36"/>
    <x v="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16:52:21"/>
    <x v="6"/>
    <d v="2015-03-25T16:52:21"/>
    <x v="0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1:59:00"/>
    <x v="2"/>
    <d v="2015-01-14T11:14:44"/>
    <x v="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9:48:56"/>
    <x v="11"/>
    <d v="2014-09-02T09:48:56"/>
    <x v="3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0T21:00:00"/>
    <x v="7"/>
    <d v="2014-09-01T20:21:43"/>
    <x v="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0:29:12"/>
    <x v="0"/>
    <d v="2014-06-02T10:29:12"/>
    <x v="3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2:00:00"/>
    <x v="2"/>
    <d v="2015-02-03T12:17:27"/>
    <x v="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1T19:31:01"/>
    <x v="8"/>
    <d v="2016-10-18T19:31:01"/>
    <x v="2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17:41:41"/>
    <x v="0"/>
    <d v="2014-06-30T17:41:41"/>
    <x v="3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2:32:33"/>
    <x v="3"/>
    <d v="2014-07-19T12:32:33"/>
    <x v="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17:00:00"/>
    <x v="2"/>
    <d v="2016-01-11T08:56:54"/>
    <x v="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6T22:00:00"/>
    <x v="5"/>
    <d v="2014-05-16T20:30:55"/>
    <x v="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4:07:49"/>
    <x v="0"/>
    <d v="2014-06-10T04:07:49"/>
    <x v="3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6T22:00:00"/>
    <x v="3"/>
    <d v="2016-07-21T09:48:13"/>
    <x v="2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1:28:00"/>
    <x v="3"/>
    <d v="2014-07-31T07:59:53"/>
    <x v="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2:03:40"/>
    <x v="3"/>
    <d v="2015-07-20T12:03:40"/>
    <x v="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16:00:00"/>
    <x v="10"/>
    <d v="2015-04-06T17:16:07"/>
    <x v="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8T23:59:00"/>
    <x v="9"/>
    <d v="2016-01-05T16:52:10"/>
    <x v="2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1:15:00"/>
    <x v="0"/>
    <d v="2014-06-18T21:57:08"/>
    <x v="3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15:17:00"/>
    <x v="8"/>
    <d v="2015-10-17T05:18:41"/>
    <x v="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15:11:12"/>
    <x v="10"/>
    <d v="2015-04-30T15:11:12"/>
    <x v="0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7:35:46"/>
    <x v="7"/>
    <d v="2014-08-10T07:35:46"/>
    <x v="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8:59:00"/>
    <x v="5"/>
    <d v="2016-05-31T01:59:46"/>
    <x v="2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7:43:56"/>
    <x v="11"/>
    <d v="2015-09-25T07:43:56"/>
    <x v="0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7:20:00"/>
    <x v="2"/>
    <d v="2015-01-12T14:58:45"/>
    <x v="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15:20:12"/>
    <x v="1"/>
    <d v="2016-02-02T16:20:12"/>
    <x v="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6T21:51:29"/>
    <x v="4"/>
    <d v="2014-11-16T21:51:29"/>
    <x v="3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8T23:00:00"/>
    <x v="0"/>
    <d v="2016-06-10T20:15:38"/>
    <x v="2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0:54:31"/>
    <x v="6"/>
    <d v="2015-02-01T11:54:31"/>
    <x v="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2:22:07"/>
    <x v="6"/>
    <d v="2015-03-25T12:22:07"/>
    <x v="0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2T22:59:00"/>
    <x v="0"/>
    <d v="2014-06-30T10:20:26"/>
    <x v="3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18:29:16"/>
    <x v="3"/>
    <d v="2016-06-14T18:29:16"/>
    <x v="2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1:45:59"/>
    <x v="0"/>
    <d v="2014-07-01T11:45:59"/>
    <x v="3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3:00:27"/>
    <x v="11"/>
    <d v="2016-09-13T13:00:27"/>
    <x v="2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1:59:00"/>
    <x v="3"/>
    <d v="2014-06-30T23:56:07"/>
    <x v="3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59:00"/>
    <x v="2"/>
    <d v="2015-01-12T11:57:37"/>
    <x v="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2T23:27:00"/>
    <x v="2"/>
    <d v="2015-01-06T23:51:43"/>
    <x v="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6:31:00"/>
    <x v="10"/>
    <d v="2016-04-20T06:31:00"/>
    <x v="2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7:39:12"/>
    <x v="3"/>
    <d v="2014-08-01T07:39:12"/>
    <x v="3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8T22:00:00"/>
    <x v="11"/>
    <d v="2016-09-30T10:11:19"/>
    <x v="2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3:00:00"/>
    <x v="0"/>
    <d v="2015-06-24T16:33:48"/>
    <x v="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0T22:59:00"/>
    <x v="11"/>
    <d v="2016-08-30T17:03:05"/>
    <x v="2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2T22:07:17"/>
    <x v="3"/>
    <d v="2016-07-23T22:07:17"/>
    <x v="2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1:00:00"/>
    <x v="3"/>
    <d v="2015-07-15T10:01:12"/>
    <x v="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18:27:30"/>
    <x v="6"/>
    <d v="2016-02-19T19:27:30"/>
    <x v="2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0:07:12"/>
    <x v="1"/>
    <d v="2015-02-18T11:07:12"/>
    <x v="0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0T22:00:00"/>
    <x v="7"/>
    <d v="2016-08-23T13:22:09"/>
    <x v="2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0:24:05"/>
    <x v="6"/>
    <d v="2016-03-29T10:24:05"/>
    <x v="2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16:38:00"/>
    <x v="0"/>
    <d v="2016-06-07T19:31:42"/>
    <x v="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15:00:00"/>
    <x v="3"/>
    <d v="2014-07-21T14:41:30"/>
    <x v="3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59:00"/>
    <x v="8"/>
    <d v="2014-10-15T23:05:31"/>
    <x v="3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15:27:00"/>
    <x v="1"/>
    <d v="2015-02-27T15:01:36"/>
    <x v="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7:02:11"/>
    <x v="0"/>
    <d v="2016-06-20T07:02:11"/>
    <x v="2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2T19:00:00"/>
    <x v="8"/>
    <d v="2014-10-06T16:08:24"/>
    <x v="3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6T22:00:00"/>
    <x v="11"/>
    <d v="2014-10-09T01:43:10"/>
    <x v="3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6T22:00:00"/>
    <x v="10"/>
    <d v="2015-05-04T12:40:43"/>
    <x v="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16:00:00"/>
    <x v="1"/>
    <d v="2015-02-18T17:00:22"/>
    <x v="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15:31:20"/>
    <x v="5"/>
    <d v="2014-05-22T15:31:20"/>
    <x v="3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16:00:00"/>
    <x v="0"/>
    <d v="2015-06-16T02:37:07"/>
    <x v="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56:28"/>
    <x v="9"/>
    <d v="2014-12-16T00:56:28"/>
    <x v="3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3:31:06"/>
    <x v="0"/>
    <d v="2014-06-06T13:31:06"/>
    <x v="3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1:03:01"/>
    <x v="0"/>
    <d v="2014-06-03T11:03:01"/>
    <x v="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3:14:59"/>
    <x v="5"/>
    <d v="2016-05-16T13:14:59"/>
    <x v="2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1:38:00"/>
    <x v="2"/>
    <d v="2016-01-03T11:38:00"/>
    <x v="2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1:59:00"/>
    <x v="5"/>
    <d v="2015-05-02T16:00:01"/>
    <x v="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17:34:12"/>
    <x v="5"/>
    <d v="2015-05-25T17:34:12"/>
    <x v="0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1:00:00"/>
    <x v="6"/>
    <d v="2015-03-24T13:26:00"/>
    <x v="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16:00:00"/>
    <x v="10"/>
    <d v="2014-04-24T10:15:31"/>
    <x v="3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4:15:24"/>
    <x v="6"/>
    <d v="2016-03-14T14:15:24"/>
    <x v="2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59:44"/>
    <x v="10"/>
    <d v="2015-04-27T00:59:44"/>
    <x v="0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5T19:13:17"/>
    <x v="11"/>
    <d v="2015-09-20T19:13:17"/>
    <x v="0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11:00"/>
    <x v="3"/>
    <d v="2014-07-28T15:47:16"/>
    <x v="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1:00:00"/>
    <x v="8"/>
    <d v="2016-11-15T00:09:35"/>
    <x v="2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2:18:00"/>
    <x v="8"/>
    <d v="2014-10-03T13:18:29"/>
    <x v="3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15:19:26"/>
    <x v="7"/>
    <d v="2016-08-02T15:19:26"/>
    <x v="2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17:00:00"/>
    <x v="5"/>
    <d v="2016-05-21T12:48:24"/>
    <x v="2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16:44:00"/>
    <x v="10"/>
    <d v="2016-03-29T22:48:24"/>
    <x v="2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1:59:00"/>
    <x v="0"/>
    <d v="2015-05-07T19:52:05"/>
    <x v="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6T23:59:00"/>
    <x v="1"/>
    <d v="2016-02-19T17:03:58"/>
    <x v="2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3:19:55"/>
    <x v="7"/>
    <d v="2015-08-17T13:19:55"/>
    <x v="0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5T22:59:00"/>
    <x v="1"/>
    <d v="2016-03-01T15:08:44"/>
    <x v="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6:28:48"/>
    <x v="0"/>
    <d v="2016-06-24T06:28:48"/>
    <x v="2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3:58:11"/>
    <x v="8"/>
    <d v="2015-10-20T12:58:11"/>
    <x v="0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2T23:00:00"/>
    <x v="10"/>
    <d v="2014-05-01T17:27:25"/>
    <x v="3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2:37:20"/>
    <x v="3"/>
    <d v="2014-07-09T12:37:20"/>
    <x v="3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17:08:57"/>
    <x v="10"/>
    <d v="2016-05-01T17:08:57"/>
    <x v="2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16:00:00"/>
    <x v="10"/>
    <d v="2016-04-17T12:30:53"/>
    <x v="2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0T23:55:00"/>
    <x v="8"/>
    <d v="2014-11-07T15:37:46"/>
    <x v="3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9:54:06"/>
    <x v="0"/>
    <d v="2014-06-12T09:54:06"/>
    <x v="3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3:30:00"/>
    <x v="8"/>
    <d v="2014-10-15T15:58:15"/>
    <x v="3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6:53:12"/>
    <x v="6"/>
    <d v="2015-02-22T07:53:12"/>
    <x v="0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3T23:59:00"/>
    <x v="5"/>
    <d v="2014-05-21T21:18:32"/>
    <x v="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1T23:59:00"/>
    <x v="2"/>
    <d v="2015-01-16T15:19:12"/>
    <x v="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3:32:51"/>
    <x v="10"/>
    <d v="2015-05-01T13:32:51"/>
    <x v="0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7T22:00:00"/>
    <x v="7"/>
    <d v="2014-08-04T19:14:30"/>
    <x v="3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6:00:00"/>
    <x v="0"/>
    <d v="2014-06-04T14:37:14"/>
    <x v="3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9:21:00"/>
    <x v="11"/>
    <d v="2014-09-11T13:48:19"/>
    <x v="3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9:22:30"/>
    <x v="1"/>
    <d v="2015-02-02T09:22:30"/>
    <x v="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8:47:00"/>
    <x v="7"/>
    <d v="2015-08-11T14:46:52"/>
    <x v="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3:40:20"/>
    <x v="7"/>
    <d v="2014-08-30T03:40:20"/>
    <x v="3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5:06:00"/>
    <x v="7"/>
    <d v="2015-08-18T13:57:26"/>
    <x v="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18:00:00"/>
    <x v="7"/>
    <d v="2016-07-30T04:32:28"/>
    <x v="2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2T23:00:00"/>
    <x v="7"/>
    <d v="2014-08-29T13:19:33"/>
    <x v="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1:00:00"/>
    <x v="3"/>
    <d v="2015-07-29T11:41:46"/>
    <x v="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59:00"/>
    <x v="6"/>
    <d v="2016-03-31T03:02:51"/>
    <x v="2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0T22:59:00"/>
    <x v="0"/>
    <d v="2015-06-11T19:33:25"/>
    <x v="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7:01:58"/>
    <x v="9"/>
    <d v="2016-12-29T07:01:58"/>
    <x v="2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2T20:00:00"/>
    <x v="0"/>
    <d v="2015-06-22T13:16:58"/>
    <x v="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15:00:00"/>
    <x v="6"/>
    <d v="2016-03-13T09:57:37"/>
    <x v="2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0:42:14"/>
    <x v="5"/>
    <d v="2016-05-31T10:42:14"/>
    <x v="2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7T22:59:00"/>
    <x v="7"/>
    <d v="2014-09-02T09:23:47"/>
    <x v="3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4:16:07"/>
    <x v="8"/>
    <d v="2015-10-12T13:16:07"/>
    <x v="0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0:00:23"/>
    <x v="11"/>
    <d v="2015-08-27T10:00:23"/>
    <x v="0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3:00:00"/>
    <x v="11"/>
    <d v="2015-09-01T10:21:50"/>
    <x v="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6:59:00"/>
    <x v="4"/>
    <d v="2015-11-20T12:27:05"/>
    <x v="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2:59:00"/>
    <x v="8"/>
    <d v="2014-10-11T03:30:16"/>
    <x v="3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5:05:40"/>
    <x v="3"/>
    <d v="2016-07-20T05:05:40"/>
    <x v="2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3:08:42"/>
    <x v="7"/>
    <d v="2016-08-18T13:08:42"/>
    <x v="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5T19:04:51"/>
    <x v="5"/>
    <d v="2016-05-26T19:04:51"/>
    <x v="2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2:31:15"/>
    <x v="3"/>
    <d v="2015-08-06T12:31:15"/>
    <x v="0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9:23:42"/>
    <x v="7"/>
    <d v="2014-07-09T09:23:42"/>
    <x v="3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3:07:39"/>
    <x v="5"/>
    <d v="2015-05-26T13:07:39"/>
    <x v="0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4:57:37"/>
    <x v="1"/>
    <d v="2015-02-05T14:57:37"/>
    <x v="0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4:22:39"/>
    <x v="6"/>
    <d v="2015-03-12T14:22:39"/>
    <x v="0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31T22:59:00"/>
    <x v="1"/>
    <d v="2015-03-10T10:51:24"/>
    <x v="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3T22:59:00"/>
    <x v="10"/>
    <d v="2016-04-19T20:53:21"/>
    <x v="2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4T20:00:00"/>
    <x v="1"/>
    <d v="2016-02-11T17:36:54"/>
    <x v="2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4:27:53"/>
    <x v="7"/>
    <d v="2015-08-07T04:27:53"/>
    <x v="0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16:26:38"/>
    <x v="10"/>
    <d v="2016-04-02T16:26:38"/>
    <x v="2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17:07:00"/>
    <x v="10"/>
    <d v="2014-04-24T07:22:50"/>
    <x v="3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9:05:24"/>
    <x v="5"/>
    <d v="2014-05-29T09:05:24"/>
    <x v="3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1T19:00:00"/>
    <x v="3"/>
    <d v="2015-07-10T19:41:20"/>
    <x v="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2:00:00"/>
    <x v="2"/>
    <d v="2015-01-11T20:12:39"/>
    <x v="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6:36:34"/>
    <x v="8"/>
    <d v="2016-10-18T05:36:34"/>
    <x v="2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0:35:24"/>
    <x v="3"/>
    <d v="2014-06-18T10:35:24"/>
    <x v="3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1:38:31"/>
    <x v="10"/>
    <d v="2014-04-01T01:38:31"/>
    <x v="3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16:00:00"/>
    <x v="5"/>
    <d v="2015-05-15T14:36:15"/>
    <x v="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3:58:00"/>
    <x v="0"/>
    <d v="2015-07-08T21:18:28"/>
    <x v="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6T21:45:00"/>
    <x v="10"/>
    <d v="2015-04-21T16:21:06"/>
    <x v="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3:36:00"/>
    <x v="3"/>
    <d v="2015-07-18T11:19:38"/>
    <x v="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17:00:00"/>
    <x v="1"/>
    <d v="2016-03-04T13:17:07"/>
    <x v="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4:00:00"/>
    <x v="3"/>
    <d v="2016-07-04T11:07:36"/>
    <x v="2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1:00:00"/>
    <x v="11"/>
    <d v="2015-08-20T09:57:29"/>
    <x v="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2:50:08"/>
    <x v="4"/>
    <d v="2014-12-01T12:50:08"/>
    <x v="3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7:11:23"/>
    <x v="9"/>
    <d v="2014-12-24T07:11:23"/>
    <x v="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4:27:24"/>
    <x v="5"/>
    <d v="2015-05-11T14:27:24"/>
    <x v="0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2:46:34"/>
    <x v="7"/>
    <d v="2014-08-18T12:46:34"/>
    <x v="3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1:31:36"/>
    <x v="9"/>
    <d v="2014-12-09T11:31:36"/>
    <x v="3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2:00:00"/>
    <x v="4"/>
    <d v="2014-12-03T02:58:03"/>
    <x v="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15:36:53"/>
    <x v="11"/>
    <d v="2014-09-30T15:36:53"/>
    <x v="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08:41:22"/>
    <x v="5"/>
    <d v="2015-05-22T08:41:22"/>
    <x v="0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05:00:46"/>
    <x v="8"/>
    <d v="2014-10-09T04:00:46"/>
    <x v="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18:37:28"/>
    <x v="8"/>
    <d v="2014-10-14T17:37:28"/>
    <x v="3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0T22:59:00"/>
    <x v="3"/>
    <d v="2016-07-10T13:48:47"/>
    <x v="2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9:10:54"/>
    <x v="4"/>
    <d v="2016-10-06T08:10:54"/>
    <x v="2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1:28:00"/>
    <x v="6"/>
    <d v="2015-03-30T13:53:03"/>
    <x v="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2:36:17"/>
    <x v="6"/>
    <d v="2016-03-31T12:36:17"/>
    <x v="2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2:17:36"/>
    <x v="1"/>
    <d v="2016-03-01T13:17:36"/>
    <x v="2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2-28T23:59:00"/>
    <x v="2"/>
    <d v="2015-01-21T23:13:42"/>
    <x v="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6:18:30"/>
    <x v="0"/>
    <d v="2014-07-16T06:18:30"/>
    <x v="3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4T21:18:02"/>
    <x v="6"/>
    <d v="2016-03-21T21:18:02"/>
    <x v="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4:13:25"/>
    <x v="6"/>
    <d v="2016-02-18T05:13:25"/>
    <x v="2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2:35:44"/>
    <x v="0"/>
    <d v="2015-06-13T02:35:44"/>
    <x v="0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2:11:30"/>
    <x v="4"/>
    <d v="2014-11-21T12:11:30"/>
    <x v="3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1:44:30"/>
    <x v="7"/>
    <d v="2016-07-25T11:44:30"/>
    <x v="2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4:00:00"/>
    <x v="5"/>
    <d v="2016-05-13T07:57:34"/>
    <x v="2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18:00:00"/>
    <x v="6"/>
    <d v="2015-04-07T14:53:30"/>
    <x v="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0:32:27"/>
    <x v="10"/>
    <d v="2015-05-01T10:32:27"/>
    <x v="0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3:00:34"/>
    <x v="11"/>
    <d v="2014-09-20T03:00:34"/>
    <x v="3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3T23:59:00"/>
    <x v="9"/>
    <d v="2014-12-30T17:45:44"/>
    <x v="3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0T23:59:00"/>
    <x v="2"/>
    <d v="2014-12-15T14:55:07"/>
    <x v="3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15:26:00"/>
    <x v="9"/>
    <d v="2014-12-01T16:33:59"/>
    <x v="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3T20:36:22"/>
    <x v="7"/>
    <d v="2016-08-09T20:36:22"/>
    <x v="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1:59:00"/>
    <x v="1"/>
    <d v="2015-02-14T19:12:03"/>
    <x v="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2:09:42"/>
    <x v="3"/>
    <d v="2014-08-05T12:09:42"/>
    <x v="3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59:00"/>
    <x v="1"/>
    <d v="2016-02-17T09:03:10"/>
    <x v="2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2T23:59:00"/>
    <x v="7"/>
    <d v="2014-08-15T14:10:22"/>
    <x v="3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29T19:00:00"/>
    <x v="3"/>
    <d v="2015-08-04T14:04:37"/>
    <x v="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15:22:44"/>
    <x v="11"/>
    <d v="2016-09-15T15:22:44"/>
    <x v="2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18:58:02"/>
    <x v="9"/>
    <d v="2014-12-17T18:58:02"/>
    <x v="3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16:27:59"/>
    <x v="10"/>
    <d v="2016-03-18T16:27:59"/>
    <x v="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16:44:40"/>
    <x v="8"/>
    <d v="2015-10-06T15:44:40"/>
    <x v="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1:59:00"/>
    <x v="6"/>
    <d v="2016-04-22T19:22:36"/>
    <x v="2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4:02:06"/>
    <x v="2"/>
    <d v="2016-01-14T14:02:06"/>
    <x v="2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9:30:57"/>
    <x v="3"/>
    <d v="2016-07-15T09:30:57"/>
    <x v="2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4T19:00:00"/>
    <x v="4"/>
    <d v="2015-11-30T18:08:02"/>
    <x v="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9:00:00"/>
    <x v="5"/>
    <d v="2016-05-16T12:01:30"/>
    <x v="2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17:48:05"/>
    <x v="1"/>
    <d v="2016-02-29T18:48:05"/>
    <x v="2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5:22:16"/>
    <x v="3"/>
    <d v="2015-07-18T05:22:16"/>
    <x v="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3:53:21"/>
    <x v="6"/>
    <d v="2015-03-09T03:53:21"/>
    <x v="0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2:26:51"/>
    <x v="5"/>
    <d v="2014-05-30T12:26:51"/>
    <x v="3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9:09:34"/>
    <x v="5"/>
    <d v="2014-05-29T09:09:34"/>
    <x v="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8T20:00:16"/>
    <x v="5"/>
    <d v="2015-05-19T20:00:16"/>
    <x v="0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9:14:56"/>
    <x v="4"/>
    <d v="2015-11-10T09:14:56"/>
    <x v="0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16:47:44"/>
    <x v="1"/>
    <d v="2015-02-17T17:47:44"/>
    <x v="0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7T19:00:00"/>
    <x v="2"/>
    <d v="2017-02-13T09:38:49"/>
    <x v="1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0:04:10"/>
    <x v="5"/>
    <d v="2015-05-04T10:04:10"/>
    <x v="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17:00:00"/>
    <x v="8"/>
    <d v="2016-10-17T22:10:26"/>
    <x v="2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4T23:00:00"/>
    <x v="1"/>
    <d v="2015-02-02T17:31:01"/>
    <x v="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16:00:00"/>
    <x v="7"/>
    <d v="2016-09-06T17:27:24"/>
    <x v="2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7T22:23:00"/>
    <x v="7"/>
    <d v="2014-08-26T00:19:31"/>
    <x v="3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2:00:00"/>
    <x v="0"/>
    <d v="2014-07-08T12:41:10"/>
    <x v="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3:34:50"/>
    <x v="3"/>
    <d v="2016-06-24T13:34:50"/>
    <x v="2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0:39:37"/>
    <x v="0"/>
    <d v="2015-06-02T10:39:37"/>
    <x v="0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1:00:57"/>
    <x v="3"/>
    <d v="2014-07-26T11:00:57"/>
    <x v="3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0T22:59:00"/>
    <x v="10"/>
    <d v="2016-03-31T12:48:07"/>
    <x v="2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15:59:56"/>
    <x v="4"/>
    <d v="2015-10-14T14:59:56"/>
    <x v="0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2:00:00"/>
    <x v="10"/>
    <d v="2016-03-07T21:16:04"/>
    <x v="2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16:19:50"/>
    <x v="8"/>
    <d v="2014-10-30T15:19:50"/>
    <x v="3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2T22:59:00"/>
    <x v="7"/>
    <d v="2014-08-29T13:04:57"/>
    <x v="3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17:29:09"/>
    <x v="8"/>
    <d v="2014-11-03T17:29:09"/>
    <x v="3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8T20:00:00"/>
    <x v="8"/>
    <d v="2016-10-06T09:57:47"/>
    <x v="2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3T22:59:00"/>
    <x v="9"/>
    <d v="2016-11-26T22:59:34"/>
    <x v="2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16:11:16"/>
    <x v="6"/>
    <d v="2016-03-21T16:11:16"/>
    <x v="2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1:40:29"/>
    <x v="7"/>
    <d v="2015-08-10T11:40:29"/>
    <x v="0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1:48:55"/>
    <x v="9"/>
    <d v="2014-12-02T11:48:55"/>
    <x v="3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0:08:52"/>
    <x v="6"/>
    <d v="2015-02-18T11:08:52"/>
    <x v="0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0:11:00"/>
    <x v="11"/>
    <d v="2016-08-08T11:15:06"/>
    <x v="2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3:45:30"/>
    <x v="10"/>
    <d v="2015-04-10T13:45:30"/>
    <x v="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x v="11"/>
    <d v="2014-09-17T10:02:59"/>
    <x v="3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2:00:00"/>
    <x v="8"/>
    <d v="2015-10-20T14:35:27"/>
    <x v="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6T23:27:19"/>
    <x v="8"/>
    <d v="2015-10-07T22:27:19"/>
    <x v="0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7T23:59:00"/>
    <x v="1"/>
    <d v="2016-02-09T00:48:07"/>
    <x v="2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1T19:17:18"/>
    <x v="8"/>
    <d v="2016-10-22T18:17:18"/>
    <x v="2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18:30:00"/>
    <x v="5"/>
    <d v="2015-05-16T05:06:42"/>
    <x v="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2:58:47"/>
    <x v="7"/>
    <d v="2016-08-16T12:58:47"/>
    <x v="2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2:00:45"/>
    <x v="11"/>
    <d v="2014-09-05T02:00:45"/>
    <x v="3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2:06:34"/>
    <x v="5"/>
    <d v="2014-05-21T12:06:34"/>
    <x v="3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6:29:44"/>
    <x v="2"/>
    <d v="2016-01-12T06:29:44"/>
    <x v="2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0:59:00"/>
    <x v="3"/>
    <d v="2014-07-08T10:30:42"/>
    <x v="3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4T22:59:00"/>
    <x v="3"/>
    <d v="2016-08-14T10:28:22"/>
    <x v="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3:43:27"/>
    <x v="3"/>
    <d v="2015-07-06T03:43:27"/>
    <x v="0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2:00:00"/>
    <x v="6"/>
    <d v="2016-03-11T04:59:46"/>
    <x v="2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1:59:00"/>
    <x v="0"/>
    <d v="2015-06-18T14:16:38"/>
    <x v="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17:59:00"/>
    <x v="2"/>
    <d v="2017-01-02T16:50:36"/>
    <x v="1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16:42:00"/>
    <x v="5"/>
    <d v="2016-05-09T10:06:59"/>
    <x v="2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1T22:59:00"/>
    <x v="0"/>
    <d v="2014-05-16T15:36:20"/>
    <x v="3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9:39:00"/>
    <x v="1"/>
    <d v="2015-02-20T01:39:10"/>
    <x v="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16:08:45"/>
    <x v="4"/>
    <d v="2014-11-28T16:08:45"/>
    <x v="3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09T23:00:00"/>
    <x v="6"/>
    <d v="2016-03-18T16:31:12"/>
    <x v="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0T23:16:54"/>
    <x v="1"/>
    <d v="2015-03-01T00:16:54"/>
    <x v="0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6:50:30"/>
    <x v="4"/>
    <d v="2016-10-22T05:50:30"/>
    <x v="2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58:09"/>
    <x v="5"/>
    <d v="2016-06-02T00:58:09"/>
    <x v="2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4:54:00"/>
    <x v="11"/>
    <d v="2015-10-17T14:23:42"/>
    <x v="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2:00:00"/>
    <x v="0"/>
    <d v="2014-07-02T16:43:02"/>
    <x v="3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18:16:59"/>
    <x v="0"/>
    <d v="2015-06-18T18:16:59"/>
    <x v="0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3:33:00"/>
    <x v="0"/>
    <d v="2015-06-30T08:20:52"/>
    <x v="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1:12:17"/>
    <x v="5"/>
    <d v="2015-05-12T11:12:17"/>
    <x v="0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18:00:00"/>
    <x v="10"/>
    <d v="2015-05-18T07:20:11"/>
    <x v="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0T22:59:00"/>
    <x v="0"/>
    <d v="2014-06-30T10:04:27"/>
    <x v="3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17:43:04"/>
    <x v="7"/>
    <d v="2014-08-27T17:43:04"/>
    <x v="3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7:52:00"/>
    <x v="8"/>
    <d v="2014-10-02T02:04:57"/>
    <x v="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15:57:09"/>
    <x v="7"/>
    <d v="2016-07-05T15:57:09"/>
    <x v="2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18:00:00"/>
    <x v="10"/>
    <d v="2016-05-03T09:19:42"/>
    <x v="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4:34:44"/>
    <x v="7"/>
    <d v="2014-08-25T14:34:44"/>
    <x v="3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2T22:59:00"/>
    <x v="0"/>
    <d v="2014-06-12T08:46:58"/>
    <x v="3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7:44:58"/>
    <x v="10"/>
    <d v="2015-04-26T07:44:58"/>
    <x v="0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6-30T23:59:00"/>
    <x v="5"/>
    <d v="2014-05-27T13:16:21"/>
    <x v="3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5:53:54"/>
    <x v="11"/>
    <d v="2016-09-14T05:53:54"/>
    <x v="2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0:38:10"/>
    <x v="9"/>
    <d v="2016-01-05T10:38:10"/>
    <x v="2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1:59:00"/>
    <x v="5"/>
    <d v="2014-05-13T11:26:58"/>
    <x v="3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19T21:48:16"/>
    <x v="11"/>
    <d v="2016-09-19T21:48:16"/>
    <x v="2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1T23:19:46"/>
    <x v="7"/>
    <d v="2015-08-02T23:19:46"/>
    <x v="0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16:00:00"/>
    <x v="10"/>
    <d v="2014-04-24T09:14:19"/>
    <x v="3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8T22:59:00"/>
    <x v="3"/>
    <d v="2015-08-14T10:54:20"/>
    <x v="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14:15"/>
    <x v="5"/>
    <d v="2014-05-28T00:14:15"/>
    <x v="3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3:53:24"/>
    <x v="3"/>
    <d v="2014-07-09T13:53:24"/>
    <x v="3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17:25:00"/>
    <x v="5"/>
    <d v="2015-05-23T14:50:39"/>
    <x v="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0:21:23"/>
    <x v="8"/>
    <d v="2014-10-28T09:21:23"/>
    <x v="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1T23:59:00"/>
    <x v="1"/>
    <d v="2015-01-16T11:48:49"/>
    <x v="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8T19:00:00"/>
    <x v="7"/>
    <d v="2014-09-09T18:09:39"/>
    <x v="3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17:30:00"/>
    <x v="8"/>
    <d v="2015-10-31T23:35:29"/>
    <x v="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5T21:00:00"/>
    <x v="5"/>
    <d v="2016-04-29T22:12:47"/>
    <x v="2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15:53:30"/>
    <x v="9"/>
    <d v="2014-12-22T15:53:30"/>
    <x v="3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9:48:36"/>
    <x v="2"/>
    <d v="2014-12-15T09:48:36"/>
    <x v="3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6:10:48"/>
    <x v="10"/>
    <d v="2016-04-19T06:10:48"/>
    <x v="2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4:21:27"/>
    <x v="1"/>
    <d v="2016-02-01T14:21:27"/>
    <x v="2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9:26:56"/>
    <x v="11"/>
    <d v="2014-09-15T09:26:56"/>
    <x v="3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1:00:00"/>
    <x v="7"/>
    <d v="2014-08-31T09:03:20"/>
    <x v="3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7:59:53"/>
    <x v="5"/>
    <d v="2015-05-05T07:59:53"/>
    <x v="0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17:59:00"/>
    <x v="0"/>
    <d v="2016-06-03T07:54:44"/>
    <x v="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1:59:00"/>
    <x v="3"/>
    <d v="2016-07-05T07:06:28"/>
    <x v="2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1:33:14"/>
    <x v="10"/>
    <d v="2016-04-01T11:33:14"/>
    <x v="2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3:00:00"/>
    <x v="5"/>
    <d v="2014-06-02T08:01:54"/>
    <x v="3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16:55:49"/>
    <x v="7"/>
    <d v="2014-08-28T16:55:49"/>
    <x v="3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26:00"/>
    <x v="0"/>
    <d v="2016-06-30T20:09:38"/>
    <x v="2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3T22:24:46"/>
    <x v="0"/>
    <d v="2014-06-19T22:24:46"/>
    <x v="3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1:59:06"/>
    <x v="5"/>
    <d v="2014-05-26T11:59:06"/>
    <x v="3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8:49:48"/>
    <x v="6"/>
    <d v="2015-03-09T08:49:48"/>
    <x v="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1:00:00"/>
    <x v="5"/>
    <d v="2014-05-20T12:22:53"/>
    <x v="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1:59:00"/>
    <x v="10"/>
    <d v="2015-05-09T23:07:47"/>
    <x v="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2:42:46"/>
    <x v="5"/>
    <d v="2016-05-15T12:42:46"/>
    <x v="2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5T22:59:00"/>
    <x v="10"/>
    <d v="2015-04-24T08:21:07"/>
    <x v="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7:52:00"/>
    <x v="1"/>
    <d v="2015-02-01T18:53:39"/>
    <x v="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16:18:29"/>
    <x v="9"/>
    <d v="2015-12-22T16:18:29"/>
    <x v="0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15:47:29"/>
    <x v="10"/>
    <d v="2015-04-08T15:47:29"/>
    <x v="0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2:11:15"/>
    <x v="2"/>
    <d v="2015-01-28T12:11:15"/>
    <x v="0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2:31:06"/>
    <x v="5"/>
    <d v="2015-05-23T12:31:06"/>
    <x v="0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18:50:06"/>
    <x v="0"/>
    <d v="2015-06-10T18:50:06"/>
    <x v="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18:28:04"/>
    <x v="8"/>
    <d v="2014-10-15T17:28:04"/>
    <x v="3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17:59:00"/>
    <x v="2"/>
    <d v="2016-01-12T11:07:27"/>
    <x v="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4:04:22"/>
    <x v="8"/>
    <d v="2014-10-31T13:04:22"/>
    <x v="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18:00:00"/>
    <x v="10"/>
    <d v="2016-04-05T06:47:40"/>
    <x v="2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16:30:00"/>
    <x v="2"/>
    <d v="2016-02-01T17:41:07"/>
    <x v="2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16:00:00"/>
    <x v="6"/>
    <d v="2016-04-01T22:22:51"/>
    <x v="2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19T23:55:00"/>
    <x v="11"/>
    <d v="2016-09-19T03:21:34"/>
    <x v="2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8T23:06:16"/>
    <x v="3"/>
    <d v="2015-07-19T23:06:16"/>
    <x v="0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2T22:55:12"/>
    <x v="1"/>
    <d v="2015-02-05T23:55:12"/>
    <x v="0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1:15:59"/>
    <x v="3"/>
    <d v="2015-07-18T11:15:59"/>
    <x v="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09T22:23:00"/>
    <x v="9"/>
    <d v="2014-12-10T13:04:06"/>
    <x v="3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7:00:00"/>
    <x v="9"/>
    <d v="2014-11-25T11:15:33"/>
    <x v="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17:30:00"/>
    <x v="6"/>
    <d v="2015-04-08T19:35:08"/>
    <x v="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16:38:16"/>
    <x v="10"/>
    <d v="2015-03-26T16:38:16"/>
    <x v="0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1:38:09"/>
    <x v="10"/>
    <d v="2015-04-28T11:38:09"/>
    <x v="0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3:00:00"/>
    <x v="1"/>
    <d v="2015-02-13T12:04:53"/>
    <x v="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1:59:00"/>
    <x v="8"/>
    <d v="2015-10-20T11:35:03"/>
    <x v="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17:00:00"/>
    <x v="0"/>
    <d v="2014-06-23T17:31:45"/>
    <x v="3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5:47:48"/>
    <x v="0"/>
    <d v="2016-06-27T05:47:48"/>
    <x v="2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1T20:53:58"/>
    <x v="3"/>
    <d v="2014-07-12T21:09:15"/>
    <x v="3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17:05:50"/>
    <x v="4"/>
    <d v="2015-11-17T17:05:50"/>
    <x v="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9:04"/>
    <x v="7"/>
    <d v="2014-08-07T00:09:04"/>
    <x v="3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2:02:44"/>
    <x v="0"/>
    <d v="2014-06-03T12:02:44"/>
    <x v="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4T22:59:00"/>
    <x v="0"/>
    <d v="2014-06-03T14:32:32"/>
    <x v="3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1:45:02"/>
    <x v="3"/>
    <d v="2014-07-11T11:45:02"/>
    <x v="3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4:20:39"/>
    <x v="11"/>
    <d v="2016-09-08T04:20:39"/>
    <x v="2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17:59:00"/>
    <x v="0"/>
    <d v="2015-06-09T02:11:36"/>
    <x v="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59:00"/>
    <x v="2"/>
    <d v="2016-01-26T11:57:16"/>
    <x v="2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8T22:59:00"/>
    <x v="6"/>
    <d v="2016-03-28T22:03:08"/>
    <x v="2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2:59:00"/>
    <x v="2"/>
    <d v="2015-01-12T18:33:28"/>
    <x v="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18:51:13"/>
    <x v="6"/>
    <d v="2016-02-02T19:51:13"/>
    <x v="2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16:00:00"/>
    <x v="11"/>
    <d v="2016-09-06T14:15:35"/>
    <x v="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2T19:00:00"/>
    <x v="5"/>
    <d v="2015-05-04T14:46:40"/>
    <x v="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5T23:59:00"/>
    <x v="0"/>
    <d v="2014-06-18T16:08:57"/>
    <x v="3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15:48:27"/>
    <x v="6"/>
    <d v="2016-03-16T15:48:27"/>
    <x v="2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4:33:18"/>
    <x v="5"/>
    <d v="2014-05-12T14:33:18"/>
    <x v="3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15:25:15"/>
    <x v="4"/>
    <d v="2014-11-11T15:25:15"/>
    <x v="3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0:00:00"/>
    <x v="10"/>
    <d v="2014-04-18T06:18:58"/>
    <x v="3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5T21:35:53"/>
    <x v="3"/>
    <d v="2015-06-26T21:35:53"/>
    <x v="0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7:36:26"/>
    <x v="10"/>
    <d v="2014-04-10T07:36:26"/>
    <x v="3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18:00:00"/>
    <x v="3"/>
    <d v="2015-06-18T06:12:17"/>
    <x v="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4:31:29"/>
    <x v="3"/>
    <d v="2015-07-08T14:31:29"/>
    <x v="0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2:00:26"/>
    <x v="6"/>
    <d v="2015-03-02T13:00:26"/>
    <x v="0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8T19:36:00"/>
    <x v="10"/>
    <d v="2016-05-09T15:13:52"/>
    <x v="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3:38:02"/>
    <x v="0"/>
    <d v="2014-06-30T13:38:02"/>
    <x v="3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2T23:00:45"/>
    <x v="0"/>
    <d v="2014-05-28T23:00:45"/>
    <x v="3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28T23:59:00"/>
    <x v="2"/>
    <d v="2015-02-14T19:28:17"/>
    <x v="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2:28:10"/>
    <x v="5"/>
    <d v="2014-05-13T12:28:10"/>
    <x v="3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9:21:19"/>
    <x v="6"/>
    <d v="2016-03-16T09:21:19"/>
    <x v="2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17:20:10"/>
    <x v="5"/>
    <d v="2015-05-14T17:20:10"/>
    <x v="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7T19:00:00"/>
    <x v="10"/>
    <d v="2016-05-03T15:34:12"/>
    <x v="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1:00:00"/>
    <x v="8"/>
    <d v="2016-11-08T09:48:26"/>
    <x v="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4T21:08:00"/>
    <x v="8"/>
    <d v="2016-10-12T19:07:27"/>
    <x v="2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4:00:55"/>
    <x v="6"/>
    <d v="2015-03-24T14:00:55"/>
    <x v="0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8T23:00:00"/>
    <x v="6"/>
    <d v="2015-03-12T17:37:23"/>
    <x v="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7-31T20:00:00"/>
    <x v="0"/>
    <d v="2014-06-24T03:49:38"/>
    <x v="3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6T23:00:00"/>
    <x v="7"/>
    <d v="2014-09-04T21:40:21"/>
    <x v="3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4:39:40"/>
    <x v="2"/>
    <d v="2014-12-16T14:39:40"/>
    <x v="3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1:39:00"/>
    <x v="1"/>
    <d v="2016-02-25T12:39:00"/>
    <x v="2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15:06:00"/>
    <x v="0"/>
    <d v="2015-06-11T00:16:25"/>
    <x v="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16:11:25"/>
    <x v="7"/>
    <d v="2014-08-14T16:11:25"/>
    <x v="3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18:00:00"/>
    <x v="0"/>
    <d v="2016-06-25T15:41:37"/>
    <x v="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1:00:00"/>
    <x v="1"/>
    <d v="2016-02-19T22:22:00"/>
    <x v="2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18:32:12"/>
    <x v="0"/>
    <d v="2016-06-10T18:32:12"/>
    <x v="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5:03:00"/>
    <x v="3"/>
    <d v="2016-06-27T10:19:29"/>
    <x v="2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6T19:54:35"/>
    <x v="10"/>
    <d v="2016-04-26T19:54:35"/>
    <x v="2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0T22:59:00"/>
    <x v="0"/>
    <d v="2015-06-12T07:50:06"/>
    <x v="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1:18:00"/>
    <x v="4"/>
    <d v="2015-11-25T11:41:59"/>
    <x v="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4:10:18"/>
    <x v="5"/>
    <d v="2015-05-14T14:10:18"/>
    <x v="0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2:00:23"/>
    <x v="8"/>
    <d v="2016-10-23T11:00:23"/>
    <x v="2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1:36:32"/>
    <x v="0"/>
    <d v="2014-05-07T11:36:32"/>
    <x v="3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05:43:42"/>
    <x v="0"/>
    <d v="2015-06-15T05:43:42"/>
    <x v="0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17:32:09"/>
    <x v="4"/>
    <d v="2014-11-25T17:32:09"/>
    <x v="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8:55:54"/>
    <x v="5"/>
    <d v="2015-05-08T08:55:54"/>
    <x v="0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17:30:00"/>
    <x v="3"/>
    <d v="2015-07-16T05:28:10"/>
    <x v="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3T19:42:36"/>
    <x v="9"/>
    <d v="2016-11-14T19:42:36"/>
    <x v="2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16:09:25"/>
    <x v="6"/>
    <d v="2015-03-21T16:09:25"/>
    <x v="0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2:20:48"/>
    <x v="3"/>
    <d v="2014-07-11T12:20:48"/>
    <x v="3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17:20:43"/>
    <x v="1"/>
    <d v="2016-02-10T17:20:43"/>
    <x v="2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0T23:59:00"/>
    <x v="9"/>
    <d v="2014-12-09T12:41:23"/>
    <x v="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1:13:36"/>
    <x v="9"/>
    <d v="2014-12-02T11:13:36"/>
    <x v="3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1T22:01:46"/>
    <x v="11"/>
    <d v="2015-09-21T22:01:46"/>
    <x v="0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18:19:28"/>
    <x v="1"/>
    <d v="2016-02-03T18:19:28"/>
    <x v="2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2:00:00"/>
    <x v="0"/>
    <d v="2016-06-05T19:13:44"/>
    <x v="2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16:17:20"/>
    <x v="7"/>
    <d v="2014-07-29T16:17:20"/>
    <x v="3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1:13:01"/>
    <x v="5"/>
    <d v="2014-06-09T01:13:01"/>
    <x v="3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16:48:59"/>
    <x v="6"/>
    <d v="2015-03-27T16:48:59"/>
    <x v="0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4:53:39"/>
    <x v="6"/>
    <d v="2015-02-24T05:53:39"/>
    <x v="0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18:00:00"/>
    <x v="0"/>
    <d v="2014-06-10T07:38:27"/>
    <x v="3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4:22:38"/>
    <x v="1"/>
    <d v="2015-02-19T15:22:38"/>
    <x v="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6:00:00"/>
    <x v="10"/>
    <d v="2016-04-27T10:02:53"/>
    <x v="2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5-31T22:59:00"/>
    <x v="10"/>
    <d v="2015-04-15T13:01:48"/>
    <x v="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16:43:00"/>
    <x v="5"/>
    <d v="2016-05-07T01:37:01"/>
    <x v="2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3-31T22:59:00"/>
    <x v="1"/>
    <d v="2015-02-23T16:41:52"/>
    <x v="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18:00:00"/>
    <x v="3"/>
    <d v="2015-07-22T01:14:17"/>
    <x v="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1:33:43"/>
    <x v="0"/>
    <d v="2014-06-17T11:33:43"/>
    <x v="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3T22:59:00"/>
    <x v="11"/>
    <d v="2015-10-07T11:43:36"/>
    <x v="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4:13:02"/>
    <x v="1"/>
    <d v="2015-02-10T15:13:02"/>
    <x v="0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16:02:00"/>
    <x v="0"/>
    <d v="2015-06-29T00:01:44"/>
    <x v="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0:38:37"/>
    <x v="0"/>
    <d v="2015-06-05T10:38:37"/>
    <x v="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3T23:20:07"/>
    <x v="9"/>
    <d v="2015-12-02T23:20:07"/>
    <x v="0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17:59:00"/>
    <x v="9"/>
    <d v="2015-11-21T15:06:57"/>
    <x v="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19T22:59:00"/>
    <x v="0"/>
    <d v="2015-06-15T16:50:44"/>
    <x v="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8:41:00"/>
    <x v="3"/>
    <d v="2016-07-20T10:01:43"/>
    <x v="2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6T20:40:14"/>
    <x v="5"/>
    <d v="2015-05-26T20:40:14"/>
    <x v="0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5:09:54"/>
    <x v="10"/>
    <d v="2015-04-07T05:09:54"/>
    <x v="0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6T19:00:00"/>
    <x v="1"/>
    <d v="2015-01-30T17:16:41"/>
    <x v="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8:39:47"/>
    <x v="4"/>
    <d v="2014-11-01T07:39:47"/>
    <x v="3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15:46:11"/>
    <x v="3"/>
    <d v="2016-08-11T15:46:11"/>
    <x v="2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2:46:51"/>
    <x v="10"/>
    <d v="2016-05-13T12:46:51"/>
    <x v="2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16:22:25"/>
    <x v="8"/>
    <d v="2014-10-15T15:22:25"/>
    <x v="3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19T21:45:35"/>
    <x v="2"/>
    <d v="2016-01-05T21:45:35"/>
    <x v="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4:09:00"/>
    <x v="4"/>
    <d v="2014-11-20T15:56:12"/>
    <x v="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5:41:07"/>
    <x v="5"/>
    <d v="2015-05-19T05:41:07"/>
    <x v="0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17:36:48"/>
    <x v="6"/>
    <d v="2016-03-31T17:36:48"/>
    <x v="2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2T23:09:00"/>
    <x v="3"/>
    <d v="2016-07-02T17:14:12"/>
    <x v="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3:22:38"/>
    <x v="0"/>
    <d v="2015-05-28T13:22:38"/>
    <x v="0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2:03:29"/>
    <x v="10"/>
    <d v="2015-04-22T12:03:29"/>
    <x v="0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29T22:25:24"/>
    <x v="0"/>
    <d v="2015-05-30T22:25:24"/>
    <x v="0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0:50:29"/>
    <x v="1"/>
    <d v="2016-03-03T11:50:29"/>
    <x v="2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3:51:27"/>
    <x v="0"/>
    <d v="2014-05-21T13:51:27"/>
    <x v="3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6:50:52"/>
    <x v="10"/>
    <d v="2014-04-11T06:50:52"/>
    <x v="3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31T20:44:24"/>
    <x v="10"/>
    <d v="2014-05-06T20:44:24"/>
    <x v="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1:59:00"/>
    <x v="5"/>
    <d v="2014-05-07T09:48:54"/>
    <x v="3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0:02:54"/>
    <x v="11"/>
    <d v="2015-09-01T10:02:54"/>
    <x v="0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1:59:00"/>
    <x v="11"/>
    <d v="2014-09-03T00:19:02"/>
    <x v="3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23:11"/>
    <x v="0"/>
    <d v="2015-06-04T00:23:11"/>
    <x v="0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4:36:29"/>
    <x v="11"/>
    <d v="2015-09-18T14:36:29"/>
    <x v="0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3:24:44"/>
    <x v="5"/>
    <d v="2015-05-12T13:24:44"/>
    <x v="0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4-12-31T21:59:03"/>
    <x v="4"/>
    <d v="2014-12-01T21:59:03"/>
    <x v="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5:32:59"/>
    <x v="0"/>
    <d v="2015-06-17T05:32:59"/>
    <x v="0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6T22:34:36"/>
    <x v="1"/>
    <d v="2015-03-01T23:34:36"/>
    <x v="0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15:09:38"/>
    <x v="7"/>
    <d v="2014-07-28T15:09:38"/>
    <x v="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16:14:18"/>
    <x v="10"/>
    <d v="2015-04-09T16:14:18"/>
    <x v="0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17:17:51"/>
    <x v="1"/>
    <d v="2015-02-24T18:17:51"/>
    <x v="0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1:50:03"/>
    <x v="1"/>
    <d v="2015-02-06T12:50:03"/>
    <x v="0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2:12:00"/>
    <x v="3"/>
    <d v="2014-07-09T12:41:30"/>
    <x v="3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16:00:00"/>
    <x v="10"/>
    <d v="2015-05-04T05:20:44"/>
    <x v="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16:00:00"/>
    <x v="5"/>
    <d v="2014-05-30T16:26:47"/>
    <x v="3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0:51:50"/>
    <x v="3"/>
    <d v="2014-07-13T10:51:50"/>
    <x v="3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d v="2014-11-12T16:47:00"/>
    <x v="8"/>
    <d v="2014-10-02T09:09:37"/>
    <x v="3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1:59:00"/>
    <x v="7"/>
    <d v="2016-08-29T01:15:56"/>
    <x v="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1:11:45"/>
    <x v="8"/>
    <d v="2015-09-06T10:11:45"/>
    <x v="0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17:24:14"/>
    <x v="8"/>
    <d v="2015-10-18T16:24:14"/>
    <x v="0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30:00"/>
    <x v="3"/>
    <d v="2014-07-21T10:38:18"/>
    <x v="3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2T22:29:00"/>
    <x v="1"/>
    <d v="2016-02-02T17:43:41"/>
    <x v="2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4:32:19"/>
    <x v="5"/>
    <d v="2016-05-19T14:32:19"/>
    <x v="2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0:50:05"/>
    <x v="7"/>
    <d v="2014-08-14T10:50:05"/>
    <x v="3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3T22:11:00"/>
    <x v="1"/>
    <d v="2015-02-12T12:23:12"/>
    <x v="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2T23:07:58"/>
    <x v="0"/>
    <d v="2014-06-02T23:07:58"/>
    <x v="3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2:44:10"/>
    <x v="1"/>
    <d v="2017-01-28T13:44:10"/>
    <x v="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3T22:29:56"/>
    <x v="3"/>
    <d v="2015-06-24T22:29:56"/>
    <x v="0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1:42:15"/>
    <x v="11"/>
    <d v="2015-09-08T11:42:15"/>
    <x v="0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3T20:00:00"/>
    <x v="9"/>
    <d v="2015-01-02T19:23:42"/>
    <x v="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5:00:00"/>
    <x v="7"/>
    <d v="2016-09-02T03:19:25"/>
    <x v="2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9:58:48"/>
    <x v="2"/>
    <d v="2016-01-03T09:58:48"/>
    <x v="2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1:15:52"/>
    <x v="4"/>
    <d v="2016-11-08T11:15:52"/>
    <x v="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29T22:59:00"/>
    <x v="5"/>
    <d v="2015-05-30T14:39:06"/>
    <x v="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15:39:56"/>
    <x v="9"/>
    <d v="2014-12-26T15:39:56"/>
    <x v="3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18:00:00"/>
    <x v="0"/>
    <d v="2014-06-25T14:33:40"/>
    <x v="3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19T19:26:39"/>
    <x v="2"/>
    <d v="2017-01-20T19:26:39"/>
    <x v="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18:03:00"/>
    <x v="9"/>
    <d v="2016-01-04T18:36:10"/>
    <x v="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9:27:49"/>
    <x v="7"/>
    <d v="2014-08-03T09:27:49"/>
    <x v="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2:59:52"/>
    <x v="1"/>
    <d v="2015-03-02T13:59:52"/>
    <x v="0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17:49:51"/>
    <x v="10"/>
    <d v="2016-04-09T17:49:51"/>
    <x v="2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d v="2014-12-11T00:28:22"/>
    <x v="4"/>
    <d v="2014-11-11T00:28:22"/>
    <x v="3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17:00:00"/>
    <x v="10"/>
    <d v="2015-03-16T15:35:29"/>
    <x v="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8:05:58"/>
    <x v="2"/>
    <d v="2017-01-27T08:05:58"/>
    <x v="1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18:26:00"/>
    <x v="9"/>
    <d v="2014-12-03T19:07:10"/>
    <x v="3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3:12:24"/>
    <x v="3"/>
    <d v="2015-06-16T13:12:24"/>
    <x v="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2T23:59:00"/>
    <x v="1"/>
    <d v="2015-02-20T22:10:44"/>
    <x v="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2:00:00"/>
    <x v="3"/>
    <d v="2014-08-16T10:39:17"/>
    <x v="3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1:00:00"/>
    <x v="0"/>
    <d v="2014-05-20T10:47:20"/>
    <x v="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5T23:59:00"/>
    <x v="4"/>
    <d v="2016-11-05T18:00:12"/>
    <x v="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1:00:18"/>
    <x v="2"/>
    <d v="2015-01-28T01:00:18"/>
    <x v="0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6T23:36:18"/>
    <x v="5"/>
    <d v="2014-06-02T23:36:18"/>
    <x v="3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15:58:03"/>
    <x v="9"/>
    <d v="2014-12-09T15:58:03"/>
    <x v="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1:00:00"/>
    <x v="3"/>
    <d v="2015-07-08T06:34:30"/>
    <x v="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3:36:01"/>
    <x v="3"/>
    <d v="2014-07-23T13:36:01"/>
    <x v="3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0T21:13:11"/>
    <x v="5"/>
    <d v="2015-05-11T21:13:11"/>
    <x v="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4:49:59"/>
    <x v="4"/>
    <d v="2015-11-09T14:49:59"/>
    <x v="0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7:14:02"/>
    <x v="8"/>
    <d v="2016-10-20T06:14:02"/>
    <x v="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4:38:00"/>
    <x v="3"/>
    <d v="2015-06-30T19:16:05"/>
    <x v="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0:04:00"/>
    <x v="6"/>
    <d v="2015-04-01T00:30:00"/>
    <x v="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18:00:00"/>
    <x v="5"/>
    <d v="2015-04-30T09:58:23"/>
    <x v="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8:25:00"/>
    <x v="5"/>
    <d v="2015-05-19T17:01:33"/>
    <x v="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15:08:00"/>
    <x v="11"/>
    <d v="2014-09-24T14:40:06"/>
    <x v="3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8T22:14:56"/>
    <x v="0"/>
    <d v="2014-07-13T22:14:56"/>
    <x v="3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3:37:22"/>
    <x v="7"/>
    <d v="2014-08-12T03:37:22"/>
    <x v="3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3:09:57"/>
    <x v="7"/>
    <d v="2015-08-08T13:09:57"/>
    <x v="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15:29:37"/>
    <x v="8"/>
    <d v="2014-10-27T14:29:37"/>
    <x v="3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4T23:35:00"/>
    <x v="6"/>
    <d v="2015-02-24T01:28:50"/>
    <x v="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1:04:09"/>
    <x v="8"/>
    <d v="2015-10-31T00:04:09"/>
    <x v="0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17:59:00"/>
    <x v="10"/>
    <d v="2015-04-20T14:39:16"/>
    <x v="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18:38:29"/>
    <x v="5"/>
    <d v="2016-05-02T18:38:29"/>
    <x v="2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6:19:12"/>
    <x v="5"/>
    <d v="2016-05-04T06:19:12"/>
    <x v="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7:39:21"/>
    <x v="7"/>
    <d v="2014-08-12T07:39:21"/>
    <x v="3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1:00:00"/>
    <x v="3"/>
    <d v="2014-07-23T10:57:03"/>
    <x v="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7T19:00:00"/>
    <x v="9"/>
    <d v="2015-12-20T11:26:13"/>
    <x v="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5:17:40"/>
    <x v="8"/>
    <d v="2016-10-14T04:17:40"/>
    <x v="2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3:00:00"/>
    <x v="11"/>
    <d v="2014-10-14T08:00:55"/>
    <x v="3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18:00:00"/>
    <x v="1"/>
    <d v="2015-01-16T13:26:50"/>
    <x v="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18:31:11"/>
    <x v="6"/>
    <d v="2015-03-12T18:31:11"/>
    <x v="0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18:02:02"/>
    <x v="5"/>
    <d v="2014-05-27T18:02:02"/>
    <x v="3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15:53:59"/>
    <x v="0"/>
    <d v="2014-06-30T15:53:59"/>
    <x v="3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6T21:02:28"/>
    <x v="4"/>
    <d v="2014-11-26T21:02:28"/>
    <x v="3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1:25:04"/>
    <x v="3"/>
    <d v="2014-07-10T01:25:04"/>
    <x v="3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5T23:59:00"/>
    <x v="11"/>
    <d v="2015-09-18T11:23:47"/>
    <x v="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4:51:05"/>
    <x v="7"/>
    <d v="2016-08-19T14:51:05"/>
    <x v="2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1:00:00"/>
    <x v="6"/>
    <d v="2016-03-04T03:07:48"/>
    <x v="2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5T22:38:27"/>
    <x v="7"/>
    <d v="2015-08-11T22:38:27"/>
    <x v="0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5T22:02:44"/>
    <x v="1"/>
    <d v="2016-02-14T23:02:44"/>
    <x v="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6T19:43:00"/>
    <x v="0"/>
    <d v="2016-06-17T18:14:22"/>
    <x v="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8:00:00"/>
    <x v="11"/>
    <d v="2015-08-17T11:07:19"/>
    <x v="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0:45:46"/>
    <x v="11"/>
    <d v="2015-08-05T10:45:46"/>
    <x v="0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2:18:40"/>
    <x v="4"/>
    <d v="2016-11-01T01:18:40"/>
    <x v="2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0:09:20"/>
    <x v="0"/>
    <d v="2016-06-13T10:09:20"/>
    <x v="2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16:44:14"/>
    <x v="5"/>
    <d v="2015-05-27T16:44:14"/>
    <x v="0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6T23:30:00"/>
    <x v="11"/>
    <d v="2014-10-03T04:36:19"/>
    <x v="3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6:49:11"/>
    <x v="9"/>
    <d v="2014-11-18T06:49:11"/>
    <x v="3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4T20:00:00"/>
    <x v="8"/>
    <d v="2014-10-28T09:05:37"/>
    <x v="3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16:41:54"/>
    <x v="5"/>
    <d v="2015-04-17T16:41:54"/>
    <x v="0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1:50:00"/>
    <x v="8"/>
    <d v="2015-10-02T13:41:08"/>
    <x v="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0:54:35"/>
    <x v="3"/>
    <d v="2015-07-28T10:54:35"/>
    <x v="0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4:14:28"/>
    <x v="10"/>
    <d v="2015-04-15T14:14:28"/>
    <x v="0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3:00:00"/>
    <x v="2"/>
    <d v="2015-01-27T15:00:22"/>
    <x v="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1T22:25:44"/>
    <x v="11"/>
    <d v="2016-09-01T22:25:44"/>
    <x v="2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2:48:43"/>
    <x v="7"/>
    <d v="2014-07-09T02:48:43"/>
    <x v="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0T21:53:41"/>
    <x v="2"/>
    <d v="2015-01-11T21:53:41"/>
    <x v="0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3:35:00"/>
    <x v="6"/>
    <d v="2016-03-10T11:51:20"/>
    <x v="2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3:49:02"/>
    <x v="10"/>
    <d v="2016-03-04T14:49:02"/>
    <x v="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3:58:10"/>
    <x v="11"/>
    <d v="2015-08-27T13:58:10"/>
    <x v="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18:29:00"/>
    <x v="0"/>
    <d v="2016-06-28T20:09:46"/>
    <x v="2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0:37:44"/>
    <x v="0"/>
    <d v="2014-05-15T10:37:44"/>
    <x v="3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16:22:21"/>
    <x v="8"/>
    <d v="2015-10-29T15:22:21"/>
    <x v="0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4T19:20:00"/>
    <x v="6"/>
    <d v="2016-03-28T17:22:07"/>
    <x v="2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18:25:54"/>
    <x v="0"/>
    <d v="2016-05-23T18:25:54"/>
    <x v="2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9:00:00"/>
    <x v="3"/>
    <d v="2014-06-26T17:48:32"/>
    <x v="3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3:55:56"/>
    <x v="7"/>
    <d v="2014-08-29T13:55:56"/>
    <x v="3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15:17:36"/>
    <x v="9"/>
    <d v="2015-12-04T15:17:36"/>
    <x v="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16:23:30"/>
    <x v="10"/>
    <d v="2014-04-16T16:23:30"/>
    <x v="3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9:54:54"/>
    <x v="8"/>
    <d v="2015-11-03T09:54:54"/>
    <x v="0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7T23:41:57"/>
    <x v="8"/>
    <d v="2015-10-18T22:41:57"/>
    <x v="0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1:19:46"/>
    <x v="6"/>
    <d v="2015-02-18T12:19:46"/>
    <x v="0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3T23:39:40"/>
    <x v="6"/>
    <d v="2016-02-14T00:39:40"/>
    <x v="2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3T21:59:00"/>
    <x v="0"/>
    <d v="2014-06-11T12:04:38"/>
    <x v="3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1:58:27"/>
    <x v="1"/>
    <d v="2017-02-04T01:58:27"/>
    <x v="1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4:34:33"/>
    <x v="10"/>
    <d v="2016-03-23T14:34:33"/>
    <x v="2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8T22:55:00"/>
    <x v="3"/>
    <d v="2016-08-19T15:30:46"/>
    <x v="2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15:43:31"/>
    <x v="6"/>
    <d v="2016-03-18T15:43:31"/>
    <x v="2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7:52:06"/>
    <x v="0"/>
    <d v="2014-06-21T07:52:06"/>
    <x v="3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5T20:37:14"/>
    <x v="2"/>
    <d v="2014-12-07T20:37:14"/>
    <x v="3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8T23:00:00"/>
    <x v="10"/>
    <d v="2016-04-09T11:25:10"/>
    <x v="2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8:07:28"/>
    <x v="5"/>
    <d v="2016-05-03T08:07:28"/>
    <x v="2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15:48:18"/>
    <x v="0"/>
    <d v="2016-06-13T15:48:18"/>
    <x v="2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2:00:00"/>
    <x v="3"/>
    <d v="2014-07-10T15:36:01"/>
    <x v="3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3:55:32"/>
    <x v="0"/>
    <d v="2016-06-22T13:55:32"/>
    <x v="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0:25:53"/>
    <x v="9"/>
    <d v="2014-12-02T10:25:53"/>
    <x v="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15:00:00"/>
    <x v="1"/>
    <d v="2015-03-06T16:40:57"/>
    <x v="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9:22:27"/>
    <x v="0"/>
    <d v="2014-06-05T09:22:27"/>
    <x v="3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6T23:19:09"/>
    <x v="0"/>
    <d v="2016-05-17T23:19:09"/>
    <x v="2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4:26:20"/>
    <x v="0"/>
    <d v="2015-05-08T14:26:20"/>
    <x v="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1:59:00"/>
    <x v="10"/>
    <d v="2014-04-18T15:52:36"/>
    <x v="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7T19:00:00"/>
    <x v="8"/>
    <d v="2014-10-08T18:07:24"/>
    <x v="3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16:05:00"/>
    <x v="2"/>
    <d v="2016-01-30T11:58:40"/>
    <x v="2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8:04:00"/>
    <x v="10"/>
    <d v="2016-04-07T08:09:54"/>
    <x v="2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17:11:30"/>
    <x v="10"/>
    <d v="2014-05-06T17:11:30"/>
    <x v="3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8T20:56:53"/>
    <x v="3"/>
    <d v="2015-08-13T20:56:53"/>
    <x v="0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3:59:41"/>
    <x v="8"/>
    <d v="2015-10-09T12:59:41"/>
    <x v="0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1:08:13"/>
    <x v="1"/>
    <d v="2016-02-01T11:08:13"/>
    <x v="2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0:28:02"/>
    <x v="10"/>
    <d v="2015-05-01T10:28:02"/>
    <x v="0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18:34:19"/>
    <x v="4"/>
    <d v="2015-10-12T17:34:19"/>
    <x v="0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15:45:12"/>
    <x v="10"/>
    <d v="2015-04-13T15:45:12"/>
    <x v="0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4:21:30"/>
    <x v="0"/>
    <d v="2014-06-19T04:21:30"/>
    <x v="3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6:27:00"/>
    <x v="2"/>
    <d v="2015-01-15T11:24:37"/>
    <x v="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1:04:00"/>
    <x v="8"/>
    <d v="2014-11-07T01:24:24"/>
    <x v="3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3:23:41"/>
    <x v="6"/>
    <d v="2015-03-06T04:23:41"/>
    <x v="0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17:07:06"/>
    <x v="1"/>
    <d v="2015-02-26T18:07:06"/>
    <x v="0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4:51:49"/>
    <x v="3"/>
    <d v="2014-07-22T14:53:18"/>
    <x v="3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09:29:18"/>
    <x v="10"/>
    <d v="2016-03-08T10:29:18"/>
    <x v="2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4:00:00"/>
    <x v="1"/>
    <d v="2017-02-09T18:08:28"/>
    <x v="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6T20:02:41"/>
    <x v="7"/>
    <d v="2014-08-27T20:02:41"/>
    <x v="3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9:05:47"/>
    <x v="2"/>
    <d v="2015-01-16T09:05:47"/>
    <x v="0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7T22:54:17"/>
    <x v="11"/>
    <d v="2014-09-07T22:54:17"/>
    <x v="3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4:23:05"/>
    <x v="11"/>
    <d v="2014-08-21T14:23:05"/>
    <x v="3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3:33:07"/>
    <x v="2"/>
    <d v="2016-01-22T13:33:07"/>
    <x v="2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1:28:00"/>
    <x v="3"/>
    <d v="2014-07-28T13:33:01"/>
    <x v="3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18:08:27"/>
    <x v="0"/>
    <d v="2015-06-22T18:08:27"/>
    <x v="0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1:49:20"/>
    <x v="7"/>
    <d v="2014-07-31T11:49:20"/>
    <x v="3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3:29:26"/>
    <x v="11"/>
    <d v="2014-10-09T13:29:26"/>
    <x v="3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8:04:38"/>
    <x v="9"/>
    <d v="2014-12-29T08:04:38"/>
    <x v="3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8:04:09"/>
    <x v="10"/>
    <d v="2015-04-02T08:04:09"/>
    <x v="0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2:13:43"/>
    <x v="2"/>
    <d v="2015-01-17T02:13:43"/>
    <x v="0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54:29"/>
    <x v="1"/>
    <d v="2016-02-19T00:54:29"/>
    <x v="2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3:44:23"/>
    <x v="0"/>
    <d v="2015-06-19T13:44:23"/>
    <x v="0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15:56:40"/>
    <x v="7"/>
    <d v="2014-08-18T15:56:40"/>
    <x v="3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1:07:54"/>
    <x v="7"/>
    <d v="2014-08-05T11:07:54"/>
    <x v="3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16:51:48"/>
    <x v="11"/>
    <d v="2016-09-07T16:51:48"/>
    <x v="2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1:28:00"/>
    <x v="6"/>
    <d v="2016-02-17T11:13:16"/>
    <x v="2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3T22:34:59"/>
    <x v="1"/>
    <d v="2015-02-21T23:34:59"/>
    <x v="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16:52:38"/>
    <x v="11"/>
    <d v="2014-08-27T16:52:38"/>
    <x v="3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1-31T21:54:00"/>
    <x v="9"/>
    <d v="2014-12-17T09:01:07"/>
    <x v="3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17:59:23"/>
    <x v="1"/>
    <d v="2016-02-08T18:59:23"/>
    <x v="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1:04:57"/>
    <x v="3"/>
    <d v="2015-08-01T11:04:57"/>
    <x v="0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42:16"/>
    <x v="0"/>
    <d v="2015-05-27T00:42:16"/>
    <x v="0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1:43:59"/>
    <x v="4"/>
    <d v="2015-10-05T10:43:59"/>
    <x v="0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2T20:00:00"/>
    <x v="2"/>
    <d v="2017-02-02T18:18:01"/>
    <x v="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17:31:40"/>
    <x v="5"/>
    <d v="2014-05-06T17:31:40"/>
    <x v="3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3T19:36:10"/>
    <x v="4"/>
    <d v="2015-11-13T19:36:10"/>
    <x v="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3:49:00"/>
    <x v="2"/>
    <d v="2016-01-05T10:43:19"/>
    <x v="2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0:02:44"/>
    <x v="4"/>
    <d v="2014-10-29T09:02:44"/>
    <x v="3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15:25:16"/>
    <x v="4"/>
    <d v="2015-10-16T14:25:16"/>
    <x v="0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4:00:00"/>
    <x v="11"/>
    <d v="2016-09-01T01:27:04"/>
    <x v="2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16:44:10"/>
    <x v="6"/>
    <d v="2015-03-04T17:44:10"/>
    <x v="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16:11:27"/>
    <x v="11"/>
    <d v="2014-09-21T16:11:27"/>
    <x v="3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17:30:00"/>
    <x v="0"/>
    <d v="2014-06-14T17:29:24"/>
    <x v="3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9:25:00"/>
    <x v="10"/>
    <d v="2016-05-06T20:41:55"/>
    <x v="2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4:10:10"/>
    <x v="11"/>
    <d v="2014-08-18T14:10:10"/>
    <x v="3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59:00"/>
    <x v="4"/>
    <d v="2015-10-28T11:06:07"/>
    <x v="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7T22:00:00"/>
    <x v="0"/>
    <d v="2015-05-20T00:33:24"/>
    <x v="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06:22:34"/>
    <x v="7"/>
    <d v="2016-07-08T06:22:34"/>
    <x v="2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4:16:00"/>
    <x v="9"/>
    <d v="2014-12-21T21:01:04"/>
    <x v="3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17:58:45"/>
    <x v="8"/>
    <d v="2014-11-05T17:58:45"/>
    <x v="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x v="6"/>
    <d v="2015-03-11T00:16:22"/>
    <x v="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0T23:49:49"/>
    <x v="3"/>
    <d v="2014-07-21T23:49:49"/>
    <x v="3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0:36:50"/>
    <x v="11"/>
    <d v="2014-09-22T10:36:50"/>
    <x v="3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0T20:00:00"/>
    <x v="9"/>
    <d v="2014-12-17T19:32:23"/>
    <x v="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6:13:07"/>
    <x v="6"/>
    <d v="2016-03-07T07:13:07"/>
    <x v="2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18:00:15"/>
    <x v="0"/>
    <d v="2015-06-14T18:00:15"/>
    <x v="0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0:16:31"/>
    <x v="11"/>
    <d v="2014-09-23T10:16:31"/>
    <x v="3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1:53:00"/>
    <x v="10"/>
    <d v="2014-05-02T14:26:37"/>
    <x v="3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16:05:16"/>
    <x v="11"/>
    <d v="2014-08-14T16:05:16"/>
    <x v="3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15:00:00"/>
    <x v="8"/>
    <d v="2014-10-16T11:33:48"/>
    <x v="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9-30T23:00:00"/>
    <x v="7"/>
    <d v="2016-08-31T15:11:25"/>
    <x v="2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0:33:51"/>
    <x v="5"/>
    <d v="2014-05-20T10:33:51"/>
    <x v="3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4:59:00"/>
    <x v="0"/>
    <d v="2016-06-13T17:23:59"/>
    <x v="2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18:00:00"/>
    <x v="8"/>
    <d v="2015-11-02T18:14:40"/>
    <x v="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31T22:59:00"/>
    <x v="1"/>
    <d v="2016-03-16T20:27:24"/>
    <x v="2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5T22:00:00"/>
    <x v="7"/>
    <d v="2014-08-15T10:22:32"/>
    <x v="3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1:00:00"/>
    <x v="5"/>
    <d v="2014-05-20T11:40:56"/>
    <x v="3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0T21:23:43"/>
    <x v="6"/>
    <d v="2016-02-20T22:23:43"/>
    <x v="2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2:44:28"/>
    <x v="0"/>
    <d v="2016-06-02T12:44:28"/>
    <x v="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1:21:24"/>
    <x v="5"/>
    <d v="2014-05-28T11:21:24"/>
    <x v="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9:07:06"/>
    <x v="6"/>
    <d v="2015-03-30T09:07:06"/>
    <x v="0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17:50:11"/>
    <x v="3"/>
    <d v="2014-07-13T17:50:11"/>
    <x v="3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8T19:56:28"/>
    <x v="10"/>
    <d v="2016-04-18T19:56:28"/>
    <x v="2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7T21:49:10"/>
    <x v="7"/>
    <d v="2015-08-18T21:49:10"/>
    <x v="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18:05:00"/>
    <x v="9"/>
    <d v="2016-12-14T18:07:35"/>
    <x v="2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7:00:00"/>
    <x v="2"/>
    <d v="2015-01-18T10:52:36"/>
    <x v="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2-28T22:00:00"/>
    <x v="2"/>
    <d v="2015-01-27T11:00:20"/>
    <x v="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4:18:51"/>
    <x v="4"/>
    <d v="2016-11-26T14:18:51"/>
    <x v="2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3:35:11"/>
    <x v="3"/>
    <d v="2014-06-22T13:35:11"/>
    <x v="3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8T23:00:00"/>
    <x v="10"/>
    <d v="2015-03-15T03:17:06"/>
    <x v="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9:16:15"/>
    <x v="8"/>
    <d v="2015-10-06T08:16:15"/>
    <x v="0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2:28:00"/>
    <x v="5"/>
    <d v="2014-05-19T20:06:09"/>
    <x v="3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4:51:00"/>
    <x v="11"/>
    <d v="2014-09-23T14:05:49"/>
    <x v="3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2:03:14"/>
    <x v="4"/>
    <d v="2016-11-21T12:03:14"/>
    <x v="2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3:54:02"/>
    <x v="9"/>
    <d v="2016-12-28T13:54:02"/>
    <x v="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17:32:01"/>
    <x v="5"/>
    <d v="2016-05-20T17:32:01"/>
    <x v="2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3:54:00"/>
    <x v="5"/>
    <d v="2016-05-21T11:45:16"/>
    <x v="2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7:57:05"/>
    <x v="1"/>
    <d v="2015-02-06T08:57:05"/>
    <x v="0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18:00:00"/>
    <x v="8"/>
    <d v="2015-10-29T23:32:33"/>
    <x v="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3:16:56"/>
    <x v="9"/>
    <d v="2015-12-15T13:16:56"/>
    <x v="0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5:28:26"/>
    <x v="11"/>
    <d v="2016-09-09T05:28:26"/>
    <x v="2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3T22:59:00"/>
    <x v="1"/>
    <d v="2015-02-23T09:29:35"/>
    <x v="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0T23:00:00"/>
    <x v="8"/>
    <d v="2015-10-27T17:34:59"/>
    <x v="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d v="2016-07-17T12:49:46"/>
    <x v="0"/>
    <d v="2016-06-17T12:49:46"/>
    <x v="2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5:26:00"/>
    <x v="9"/>
    <d v="2014-12-17T09:42:04"/>
    <x v="3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2:35:00"/>
    <x v="10"/>
    <d v="2015-04-28T12:34:48"/>
    <x v="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0:00:00"/>
    <x v="3"/>
    <d v="2015-07-24T11:08:57"/>
    <x v="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7:09:11"/>
    <x v="9"/>
    <d v="2014-12-17T07:09:11"/>
    <x v="3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4T22:40:47"/>
    <x v="6"/>
    <d v="2015-02-03T23:40:47"/>
    <x v="0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4:34:53"/>
    <x v="3"/>
    <d v="2015-06-23T14:34:53"/>
    <x v="0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1T23:59:00"/>
    <x v="11"/>
    <d v="2014-09-07T21:05:00"/>
    <x v="3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8T19:45:50"/>
    <x v="4"/>
    <d v="2016-11-18T19:45:50"/>
    <x v="2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3:51:00"/>
    <x v="2"/>
    <d v="2017-01-15T07:43:39"/>
    <x v="1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18:55:00"/>
    <x v="9"/>
    <d v="2015-12-06T14:47:17"/>
    <x v="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2:19:57"/>
    <x v="5"/>
    <d v="2016-05-05T12:19:57"/>
    <x v="2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15:24:33"/>
    <x v="7"/>
    <d v="2016-07-19T15:24:33"/>
    <x v="2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4T21:59:50"/>
    <x v="11"/>
    <d v="2014-10-14T21:59:50"/>
    <x v="3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16:41:22"/>
    <x v="9"/>
    <d v="2016-12-26T16:41:22"/>
    <x v="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15:21:13"/>
    <x v="10"/>
    <d v="2016-04-15T15:21:13"/>
    <x v="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3:32:00"/>
    <x v="3"/>
    <d v="2015-07-03T14:59:26"/>
    <x v="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1:40:34"/>
    <x v="11"/>
    <d v="2016-09-27T01:40:34"/>
    <x v="2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5T19:15:09"/>
    <x v="4"/>
    <d v="2016-11-22T19:15:09"/>
    <x v="2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1T20:00:00"/>
    <x v="6"/>
    <d v="2015-02-17T20:11:06"/>
    <x v="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17:00:01"/>
    <x v="7"/>
    <d v="2014-09-01T17:00:01"/>
    <x v="3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x v="1"/>
    <d v="2017-01-31T19:45:37"/>
    <x v="1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8:56:44"/>
    <x v="8"/>
    <d v="2015-10-30T07:56:44"/>
    <x v="0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0:02:31"/>
    <x v="0"/>
    <d v="2016-05-22T10:02:31"/>
    <x v="2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3T22:15:40"/>
    <x v="2"/>
    <d v="2015-01-24T22:15:40"/>
    <x v="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7T19:00:00"/>
    <x v="2"/>
    <d v="2016-01-31T17:43:06"/>
    <x v="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1:34:00"/>
    <x v="9"/>
    <d v="2015-12-20T08:45:23"/>
    <x v="0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1:51:23"/>
    <x v="2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  <x v="0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0"/>
    <x v="2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5"/>
    <x v="3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0"/>
    <x v="2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6"/>
    <x v="2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6"/>
    <x v="2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5"/>
    <x v="3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3"/>
    <x v="2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0"/>
    <x v="3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5"/>
    <x v="2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0"/>
    <x v="3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7"/>
    <x v="0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5"/>
    <x v="3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8"/>
    <x v="3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7"/>
    <x v="3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0"/>
    <x v="0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3:11:52"/>
    <x v="7"/>
    <x v="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7"/>
    <x v="3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9"/>
    <x v="0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6"/>
    <x v="0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7"/>
    <x v="0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9"/>
    <x v="2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3"/>
    <x v="3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8"/>
    <x v="3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4"/>
    <x v="0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0"/>
    <x v="3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"/>
    <x v="3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4:00:34"/>
    <x v="9"/>
    <x v="2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10"/>
    <x v="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8"/>
    <x v="0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"/>
    <x v="3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6"/>
    <x v="0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6"/>
    <x v="0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2"/>
    <x v="0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10"/>
    <x v="4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10"/>
    <x v="3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5"/>
    <x v="3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11"/>
    <x v="3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"/>
    <x v="3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0"/>
    <x v="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11"/>
    <x v="3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6"/>
    <x v="2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"/>
    <x v="0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"/>
    <x v="3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1"/>
    <x v="0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11"/>
    <x v="0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9"/>
    <x v="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3"/>
    <x v="0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0"/>
    <x v="3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6"/>
    <x v="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4"/>
    <x v="0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10"/>
    <x v="2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"/>
    <x v="0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6"/>
    <x v="0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8"/>
    <x v="3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7"/>
    <x v="0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1"/>
    <x v="3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5"/>
    <x v="4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1"/>
    <x v="4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4"/>
    <x v="4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0"/>
    <x v="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3"/>
    <x v="3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0"/>
    <x v="2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0"/>
    <x v="5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2"/>
    <x v="3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11"/>
    <x v="6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"/>
    <x v="6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10"/>
    <x v="5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8"/>
    <x v="5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2:59:00"/>
    <x v="10"/>
    <x v="6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9"/>
    <x v="2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6"/>
    <x v="4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4"/>
    <x v="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10"/>
    <x v="5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2:32:01"/>
    <x v="7"/>
    <x v="2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6"/>
    <x v="3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4"/>
    <x v="4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0"/>
    <x v="5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11"/>
    <x v="6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2"/>
    <x v="0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3:11:26"/>
    <x v="10"/>
    <x v="6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7"/>
    <x v="6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4"/>
    <x v="0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20:41:00"/>
    <x v="5"/>
    <x v="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0:48:51"/>
    <x v="5"/>
    <x v="3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5"/>
    <x v="4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2:08:19"/>
    <x v="0"/>
    <x v="6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4:39:24"/>
    <x v="10"/>
    <x v="6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2"/>
    <x v="1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0"/>
    <x v="5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6"/>
    <x v="3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2"/>
    <x v="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0"/>
    <x v="7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2:14:42"/>
    <x v="0"/>
    <x v="6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4"/>
    <x v="5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"/>
    <x v="3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4:04:46"/>
    <x v="8"/>
    <x v="5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3:38:30"/>
    <x v="9"/>
    <x v="4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4"/>
    <x v="7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"/>
    <x v="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20:00:00"/>
    <x v="6"/>
    <x v="6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"/>
    <x v="2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6"/>
    <x v="5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6"/>
    <x v="6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"/>
    <x v="4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2"/>
    <x v="6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8"/>
    <x v="4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0"/>
    <x v="0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6"/>
    <x v="3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3"/>
    <x v="6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9"/>
    <x v="5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2"/>
    <x v="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6"/>
    <x v="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5"/>
    <x v="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0"/>
    <x v="6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3"/>
    <x v="6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1"/>
    <x v="2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6"/>
    <x v="0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1"/>
    <x v="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1"/>
    <x v="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0"/>
    <x v="0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2"/>
    <x v="1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5"/>
    <x v="0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6"/>
    <x v="0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1"/>
    <x v="2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1"/>
    <x v="3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5"/>
    <x v="3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0"/>
    <x v="2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8"/>
    <x v="3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0"/>
    <x v="2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7"/>
    <x v="0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0"/>
    <x v="3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0"/>
    <x v="0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1"/>
    <x v="0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0"/>
    <x v="0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x v="0"/>
    <x v="0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"/>
    <x v="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0"/>
    <x v="0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8"/>
    <x v="3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7"/>
    <x v="2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6"/>
    <x v="0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3"/>
    <x v="0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9"/>
    <x v="1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9"/>
    <x v="0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2"/>
    <x v="2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4"/>
    <x v="3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0"/>
    <x v="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5"/>
    <x v="0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7"/>
    <x v="3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4"/>
    <x v="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5"/>
    <x v="0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0"/>
    <x v="0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3"/>
    <x v="3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2"/>
    <x v="2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1"/>
    <x v="3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0"/>
    <x v="2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3"/>
    <x v="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1:29:55"/>
    <x v="0"/>
    <x v="3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8:42:00"/>
    <x v="3"/>
    <x v="3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7"/>
    <x v="0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7"/>
    <x v="3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9"/>
    <x v="2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20:49:22"/>
    <x v="9"/>
    <x v="1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7:15:35"/>
    <x v="3"/>
    <x v="0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"/>
    <x v="0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7:07:39"/>
    <x v="11"/>
    <x v="3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3"/>
    <x v="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3:20:14"/>
    <x v="3"/>
    <x v="2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"/>
    <x v="0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2"/>
    <x v="0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0"/>
    <x v="0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3"/>
    <x v="3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3"/>
    <x v="0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9:08:46"/>
    <x v="1"/>
    <x v="0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8"/>
    <x v="0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20:55:55"/>
    <x v="1"/>
    <x v="2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6"/>
    <x v="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2:48:15"/>
    <x v="5"/>
    <x v="0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9"/>
    <x v="1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8"/>
    <x v="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3"/>
    <x v="3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6:52:19"/>
    <x v="3"/>
    <x v="2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"/>
    <x v="1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1:59:00"/>
    <x v="0"/>
    <x v="0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7"/>
    <x v="3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1:34:37"/>
    <x v="7"/>
    <x v="2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0:37:26"/>
    <x v="5"/>
    <x v="2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5:35:38"/>
    <x v="11"/>
    <x v="0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4:00:32"/>
    <x v="11"/>
    <x v="3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8"/>
    <x v="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8:55:31"/>
    <x v="1"/>
    <x v="2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0"/>
    <x v="0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1"/>
    <x v="0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6:00:00"/>
    <x v="2"/>
    <x v="1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4:12:02"/>
    <x v="11"/>
    <x v="3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3"/>
    <x v="2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7"/>
    <x v="3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"/>
    <x v="0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11"/>
    <x v="0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5:21:04"/>
    <x v="9"/>
    <x v="0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3"/>
    <x v="2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11"/>
    <x v="0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3"/>
    <x v="2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9"/>
    <x v="0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4"/>
    <x v="3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0"/>
    <x v="0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11"/>
    <x v="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7"/>
    <x v="0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5:08:40"/>
    <x v="6"/>
    <x v="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9:06:41"/>
    <x v="3"/>
    <x v="0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0:22:29"/>
    <x v="1"/>
    <x v="0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8:59:00"/>
    <x v="2"/>
    <x v="2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6"/>
    <x v="0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4"/>
    <x v="3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0:04:49"/>
    <x v="10"/>
    <x v="0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6"/>
    <x v="2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5:06:00"/>
    <x v="3"/>
    <x v="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1"/>
    <x v="0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1:39:00"/>
    <x v="1"/>
    <x v="0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10"/>
    <x v="2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0"/>
    <x v="0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6"/>
    <x v="2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4:29:00"/>
    <x v="10"/>
    <x v="0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0"/>
    <x v="0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5"/>
    <x v="0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"/>
    <x v="2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3:39:11"/>
    <x v="5"/>
    <x v="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9"/>
    <x v="2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"/>
    <x v="0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7"/>
    <x v="2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9:50:59"/>
    <x v="5"/>
    <x v="0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0"/>
    <x v="0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9"/>
    <x v="2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8:51:09"/>
    <x v="1"/>
    <x v="2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4"/>
    <x v="2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7:00:00"/>
    <x v="8"/>
    <x v="0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10"/>
    <x v="4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4"/>
    <x v="3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4"/>
    <x v="6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"/>
    <x v="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1"/>
    <x v="7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3"/>
    <x v="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4"/>
    <x v="7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11"/>
    <x v="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9"/>
    <x v="5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3"/>
    <x v="7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5"/>
    <x v="4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10"/>
    <x v="5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10"/>
    <x v="7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"/>
    <x v="5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11"/>
    <x v="0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1"/>
    <x v="6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1"/>
    <x v="4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10"/>
    <x v="2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5"/>
    <x v="6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6"/>
    <x v="0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0"/>
    <x v="7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5"/>
    <x v="5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"/>
    <x v="6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7"/>
    <x v="5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10"/>
    <x v="5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10"/>
    <x v="7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6"/>
    <x v="7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5"/>
    <x v="3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8"/>
    <x v="6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"/>
    <x v="1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10"/>
    <x v="6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9"/>
    <x v="3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6"/>
    <x v="7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0"/>
    <x v="6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6"/>
    <x v="5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8"/>
    <x v="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6"/>
    <x v="5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10"/>
    <x v="0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11"/>
    <x v="5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"/>
    <x v="1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10"/>
    <x v="3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3"/>
    <x v="8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"/>
    <x v="7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10"/>
    <x v="6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9"/>
    <x v="5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7"/>
    <x v="4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1"/>
    <x v="4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8"/>
    <x v="5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5"/>
    <x v="5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8"/>
    <x v="4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"/>
    <x v="6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6"/>
    <x v="4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11"/>
    <x v="6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6"/>
    <x v="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x v="0"/>
    <x v="7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11"/>
    <x v="4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7"/>
    <x v="5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6"/>
    <x v="0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10"/>
    <x v="3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8"/>
    <x v="7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6"/>
    <x v="6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1"/>
    <x v="4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2"/>
    <x v="5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5"/>
    <x v="5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"/>
    <x v="5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1"/>
    <x v="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1"/>
    <x v="4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2"/>
    <x v="4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1"/>
    <x v="6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7"/>
    <x v="5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11"/>
    <x v="6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9"/>
    <x v="5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6"/>
    <x v="4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"/>
    <x v="7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1"/>
    <x v="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"/>
    <x v="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4"/>
    <x v="3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4"/>
    <x v="4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1"/>
    <x v="4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2"/>
    <x v="7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4"/>
    <x v="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8"/>
    <x v="2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10"/>
    <x v="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4"/>
    <x v="2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"/>
    <x v="0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4"/>
    <x v="2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1"/>
    <x v="1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1"/>
    <x v="0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11"/>
    <x v="0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8"/>
    <x v="0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10"/>
    <x v="4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5"/>
    <x v="2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11"/>
    <x v="0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6"/>
    <x v="2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10"/>
    <x v="0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10"/>
    <x v="0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8"/>
    <x v="0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1"/>
    <x v="0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7"/>
    <x v="2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6"/>
    <x v="0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1"/>
    <x v="1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7"/>
    <x v="3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6"/>
    <x v="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8"/>
    <x v="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10"/>
    <x v="0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10"/>
    <x v="0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11"/>
    <x v="0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8"/>
    <x v="0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"/>
    <x v="0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2"/>
    <x v="1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7"/>
    <x v="2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6"/>
    <x v="2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11"/>
    <x v="3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8"/>
    <x v="0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6"/>
    <x v="2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4"/>
    <x v="3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1"/>
    <x v="2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6"/>
    <x v="0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5"/>
    <x v="2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8"/>
    <x v="3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0"/>
    <x v="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8"/>
    <x v="3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"/>
    <x v="3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10"/>
    <x v="7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5"/>
    <x v="3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2"/>
    <x v="3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10"/>
    <x v="5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6"/>
    <x v="4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1"/>
    <x v="0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9"/>
    <x v="5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9"/>
    <x v="1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2"/>
    <x v="4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6"/>
    <x v="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0"/>
    <x v="5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7"/>
    <x v="6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1"/>
    <x v="3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"/>
    <x v="2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8"/>
    <x v="0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9"/>
    <x v="2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10"/>
    <x v="5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9"/>
    <x v="2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0"/>
    <x v="5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7"/>
    <x v="5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10"/>
    <x v="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9"/>
    <x v="0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8"/>
    <x v="3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"/>
    <x v="0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"/>
    <x v="0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0"/>
    <x v="2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1"/>
    <x v="3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10"/>
    <x v="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4"/>
    <x v="6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7"/>
    <x v="6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11"/>
    <x v="4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6"/>
    <x v="2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6"/>
    <x v="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0"/>
    <x v="5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"/>
    <x v="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6"/>
    <x v="0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4"/>
    <x v="2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10"/>
    <x v="3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3"/>
    <x v="6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8"/>
    <x v="0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3"/>
    <x v="6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2"/>
    <x v="3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1"/>
    <x v="3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10"/>
    <x v="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8"/>
    <x v="6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8"/>
    <x v="4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0"/>
    <x v="2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5"/>
    <x v="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"/>
    <x v="4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0"/>
    <x v="5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0"/>
    <x v="5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11"/>
    <x v="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11"/>
    <x v="3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2"/>
    <x v="3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6"/>
    <x v="4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0"/>
    <x v="0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5"/>
    <x v="4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1"/>
    <x v="3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3"/>
    <x v="0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7"/>
    <x v="3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5"/>
    <x v="4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1"/>
    <x v="5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6:40:04"/>
    <x v="8"/>
    <x v="0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1"/>
    <x v="2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11"/>
    <x v="0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5"/>
    <x v="3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8"/>
    <x v="8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1:34:27"/>
    <x v="7"/>
    <x v="4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0"/>
    <x v="2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11"/>
    <x v="0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11"/>
    <x v="0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6:01:42"/>
    <x v="4"/>
    <x v="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7"/>
    <x v="4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0"/>
    <x v="4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11"/>
    <x v="2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8"/>
    <x v="0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11"/>
    <x v="3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7:39:13"/>
    <x v="1"/>
    <x v="2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8"/>
    <x v="4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2"/>
    <x v="0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9:21:41"/>
    <x v="2"/>
    <x v="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6:46:01"/>
    <x v="2"/>
    <x v="5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10"/>
    <x v="0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1"/>
    <x v="0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1"/>
    <x v="4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10"/>
    <x v="3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11"/>
    <x v="4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2"/>
    <x v="3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9"/>
    <x v="3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1:53:35"/>
    <x v="10"/>
    <x v="0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2"/>
    <x v="0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8"/>
    <x v="3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6"/>
    <x v="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11"/>
    <x v="4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3"/>
    <x v="3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10"/>
    <x v="4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8"/>
    <x v="6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10"/>
    <x v="3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5"/>
    <x v="4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3"/>
    <x v="6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7"/>
    <x v="6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10"/>
    <x v="2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1:52:54"/>
    <x v="5"/>
    <x v="3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7:37:44"/>
    <x v="7"/>
    <x v="5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7"/>
    <x v="5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0"/>
    <x v="5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7"/>
    <x v="3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9"/>
    <x v="3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6"/>
    <x v="3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3"/>
    <x v="3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1:45:19"/>
    <x v="7"/>
    <x v="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2"/>
    <x v="1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10"/>
    <x v="0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5"/>
    <x v="3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10"/>
    <x v="5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6"/>
    <x v="0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5:47:15"/>
    <x v="8"/>
    <x v="3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3"/>
    <x v="4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11"/>
    <x v="5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9:34:00"/>
    <x v="6"/>
    <x v="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9"/>
    <x v="4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8"/>
    <x v="0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10"/>
    <x v="4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5"/>
    <x v="3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"/>
    <x v="2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9"/>
    <x v="1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9"/>
    <x v="5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3"/>
    <x v="5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9"/>
    <x v="2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11"/>
    <x v="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10"/>
    <x v="0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0"/>
    <x v="3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0"/>
    <x v="0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2"/>
    <x v="3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"/>
    <x v="3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"/>
    <x v="6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11"/>
    <x v="8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10"/>
    <x v="7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0"/>
    <x v="6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7:17:05"/>
    <x v="1"/>
    <x v="5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9"/>
    <x v="0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6"/>
    <x v="5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4"/>
    <x v="0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8:15:20"/>
    <x v="3"/>
    <x v="4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11"/>
    <x v="5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10"/>
    <x v="5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0:09:30"/>
    <x v="5"/>
    <x v="0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2"/>
    <x v="2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1:16:22"/>
    <x v="6"/>
    <x v="4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8"/>
    <x v="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3"/>
    <x v="2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3"/>
    <x v="3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4"/>
    <x v="0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10"/>
    <x v="0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2"/>
    <x v="1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7"/>
    <x v="0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4"/>
    <x v="5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4"/>
    <x v="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3:59:00"/>
    <x v="11"/>
    <x v="2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1"/>
    <x v="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2:11:16"/>
    <x v="7"/>
    <x v="0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"/>
    <x v="2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4:37:21"/>
    <x v="7"/>
    <x v="3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3"/>
    <x v="0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1:05:00"/>
    <x v="2"/>
    <x v="1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"/>
    <x v="0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9"/>
    <x v="1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"/>
    <x v="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1:59:00"/>
    <x v="4"/>
    <x v="2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10"/>
    <x v="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5:26:05"/>
    <x v="10"/>
    <x v="2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8"/>
    <x v="0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9"/>
    <x v="1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3"/>
    <x v="0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8"/>
    <x v="0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4:04:23"/>
    <x v="10"/>
    <x v="2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20:11:47"/>
    <x v="0"/>
    <x v="2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4:36:46"/>
    <x v="2"/>
    <x v="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20:07:14"/>
    <x v="11"/>
    <x v="0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1:41:56"/>
    <x v="10"/>
    <x v="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1:12:42"/>
    <x v="11"/>
    <x v="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0:46:00"/>
    <x v="0"/>
    <x v="2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8"/>
    <x v="0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1:01:55"/>
    <x v="11"/>
    <x v="0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2"/>
    <x v="2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6:40:48"/>
    <x v="11"/>
    <x v="0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0:17:02"/>
    <x v="0"/>
    <x v="0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0:00:00"/>
    <x v="9"/>
    <x v="1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3"/>
    <x v="0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9"/>
    <x v="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3:16:31"/>
    <x v="8"/>
    <x v="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11"/>
    <x v="3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"/>
    <x v="2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5:38:37"/>
    <x v="9"/>
    <x v="2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8:36:43"/>
    <x v="4"/>
    <x v="2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1"/>
    <x v="0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1:47:40"/>
    <x v="4"/>
    <x v="0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3:30:45"/>
    <x v="4"/>
    <x v="3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0:48:33"/>
    <x v="11"/>
    <x v="0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4"/>
    <x v="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20:40:47"/>
    <x v="2"/>
    <x v="0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7:37:55"/>
    <x v="1"/>
    <x v="2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0"/>
    <x v="0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1:25:33"/>
    <x v="0"/>
    <x v="2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9"/>
    <x v="0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6:00:00"/>
    <x v="9"/>
    <x v="2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5:20:12"/>
    <x v="9"/>
    <x v="2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4:09:29"/>
    <x v="2"/>
    <x v="2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2:59:00"/>
    <x v="0"/>
    <x v="0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8"/>
    <x v="0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9"/>
    <x v="0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5:38:27"/>
    <x v="11"/>
    <x v="2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1:37:23"/>
    <x v="5"/>
    <x v="0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5:19:12"/>
    <x v="1"/>
    <x v="0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9:08:22"/>
    <x v="10"/>
    <x v="2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8:53:13"/>
    <x v="7"/>
    <x v="0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5:27:03"/>
    <x v="4"/>
    <x v="3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6:47:47"/>
    <x v="7"/>
    <x v="2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3"/>
    <x v="0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1"/>
    <x v="0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6:31:27"/>
    <x v="1"/>
    <x v="0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1:11:56"/>
    <x v="1"/>
    <x v="0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8"/>
    <x v="0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5:30:07"/>
    <x v="2"/>
    <x v="0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6"/>
    <x v="0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4:28:06"/>
    <x v="8"/>
    <x v="2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9:44:59"/>
    <x v="0"/>
    <x v="0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2"/>
    <x v="2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8:02:10"/>
    <x v="0"/>
    <x v="0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0:34:20"/>
    <x v="4"/>
    <x v="3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0:15:45"/>
    <x v="6"/>
    <x v="0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3:43:26"/>
    <x v="6"/>
    <x v="2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20:40:38"/>
    <x v="10"/>
    <x v="0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6:31:32"/>
    <x v="8"/>
    <x v="2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1:00:00"/>
    <x v="0"/>
    <x v="2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9:03:01"/>
    <x v="4"/>
    <x v="3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0:16:00"/>
    <x v="1"/>
    <x v="0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4:09:22"/>
    <x v="10"/>
    <x v="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5:35:39"/>
    <x v="4"/>
    <x v="3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5"/>
    <x v="0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3"/>
    <x v="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3"/>
    <x v="3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3:35:08"/>
    <x v="3"/>
    <x v="0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0:00:00"/>
    <x v="10"/>
    <x v="0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8"/>
    <x v="0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7:06:20"/>
    <x v="5"/>
    <x v="0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20:49:04"/>
    <x v="8"/>
    <x v="0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"/>
    <x v="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9"/>
    <x v="2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7"/>
    <x v="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7"/>
    <x v="0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5"/>
    <x v="2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7"/>
    <x v="0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2"/>
    <x v="1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3:14:03"/>
    <x v="10"/>
    <x v="0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4"/>
    <x v="0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1:36:30"/>
    <x v="8"/>
    <x v="3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2:12:18"/>
    <x v="3"/>
    <x v="3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8:42:17"/>
    <x v="0"/>
    <x v="2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0"/>
    <x v="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10"/>
    <x v="0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10"/>
    <x v="0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1"/>
    <x v="1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3"/>
    <x v="0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8:00:00"/>
    <x v="1"/>
    <x v="2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0"/>
    <x v="3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0:18:28"/>
    <x v="10"/>
    <x v="2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0:10:00"/>
    <x v="7"/>
    <x v="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3:32:09"/>
    <x v="10"/>
    <x v="2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8"/>
    <x v="0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8:00:00"/>
    <x v="5"/>
    <x v="2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7:17:09"/>
    <x v="2"/>
    <x v="0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1:12:42"/>
    <x v="6"/>
    <x v="0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5:47:00"/>
    <x v="5"/>
    <x v="0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2"/>
    <x v="1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8:14:22"/>
    <x v="1"/>
    <x v="1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8:59:55"/>
    <x v="11"/>
    <x v="3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8:00:00"/>
    <x v="8"/>
    <x v="2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3"/>
    <x v="0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3"/>
    <x v="0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10"/>
    <x v="0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11"/>
    <x v="3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3"/>
    <x v="2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3"/>
    <x v="3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1"/>
    <x v="2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11"/>
    <x v="3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7"/>
    <x v="3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4"/>
    <x v="3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4"/>
    <x v="3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4"/>
    <x v="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3"/>
    <x v="0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0"/>
    <x v="0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1"/>
    <x v="0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"/>
    <x v="2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4"/>
    <x v="0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0"/>
    <x v="0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3"/>
    <x v="0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8"/>
    <x v="3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11"/>
    <x v="2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9"/>
    <x v="0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0"/>
    <x v="0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"/>
    <x v="0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9"/>
    <x v="1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4:58:18"/>
    <x v="3"/>
    <x v="3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11"/>
    <x v="2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10"/>
    <x v="0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0"/>
    <x v="2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5"/>
    <x v="2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9"/>
    <x v="0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4"/>
    <x v="3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7"/>
    <x v="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3"/>
    <x v="3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9"/>
    <x v="0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2"/>
    <x v="0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5"/>
    <x v="2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10"/>
    <x v="2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7"/>
    <x v="2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7"/>
    <x v="3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4:20:04"/>
    <x v="11"/>
    <x v="2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2:22:02"/>
    <x v="1"/>
    <x v="1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11"/>
    <x v="2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0"/>
    <x v="3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9"/>
    <x v="0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3"/>
    <x v="0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2"/>
    <x v="1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11"/>
    <x v="0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4"/>
    <x v="2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7"/>
    <x v="2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5"/>
    <x v="0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4"/>
    <x v="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"/>
    <x v="0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2"/>
    <x v="1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11"/>
    <x v="3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7:15:02"/>
    <x v="0"/>
    <x v="3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2"/>
    <x v="2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7"/>
    <x v="3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8"/>
    <x v="4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9"/>
    <x v="1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0"/>
    <x v="3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8"/>
    <x v="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9"/>
    <x v="1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2"/>
    <x v="1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9"/>
    <x v="1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4"/>
    <x v="2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9"/>
    <x v="1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"/>
    <x v="3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4"/>
    <x v="3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3"/>
    <x v="3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4"/>
    <x v="2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2"/>
    <x v="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5"/>
    <x v="2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2"/>
    <x v="1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8"/>
    <x v="0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8"/>
    <x v="3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"/>
    <x v="3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2"/>
    <x v="1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2"/>
    <x v="2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9"/>
    <x v="5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3"/>
    <x v="3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6"/>
    <x v="5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0"/>
    <x v="0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5"/>
    <x v="6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4"/>
    <x v="0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6"/>
    <x v="4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9"/>
    <x v="4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3"/>
    <x v="6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3:27:41"/>
    <x v="7"/>
    <x v="5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4"/>
    <x v="6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9"/>
    <x v="5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"/>
    <x v="4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4"/>
    <x v="4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10"/>
    <x v="0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4"/>
    <x v="3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8"/>
    <x v="4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2"/>
    <x v="3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8"/>
    <x v="3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3"/>
    <x v="3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5"/>
    <x v="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5"/>
    <x v="4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1"/>
    <x v="3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6"/>
    <x v="5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4"/>
    <x v="5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10"/>
    <x v="4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"/>
    <x v="5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9"/>
    <x v="0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3"/>
    <x v="3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9"/>
    <x v="1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2"/>
    <x v="4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3"/>
    <x v="6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11"/>
    <x v="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2"/>
    <x v="0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9"/>
    <x v="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10"/>
    <x v="4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6"/>
    <x v="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4"/>
    <x v="5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11"/>
    <x v="7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0"/>
    <x v="3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8"/>
    <x v="2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3:02:06"/>
    <x v="2"/>
    <x v="3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4"/>
    <x v="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5:43:28"/>
    <x v="3"/>
    <x v="4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"/>
    <x v="0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11"/>
    <x v="3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2"/>
    <x v="0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2:26:50"/>
    <x v="10"/>
    <x v="0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4"/>
    <x v="4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4"/>
    <x v="4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2"/>
    <x v="4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4:46:42"/>
    <x v="9"/>
    <x v="2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2:59:00"/>
    <x v="11"/>
    <x v="8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8:01:00"/>
    <x v="10"/>
    <x v="0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3:43:38"/>
    <x v="2"/>
    <x v="3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20:26:35"/>
    <x v="4"/>
    <x v="6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11"/>
    <x v="0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8:32:57"/>
    <x v="0"/>
    <x v="4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1:51:20"/>
    <x v="6"/>
    <x v="3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11"/>
    <x v="7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1:10:25"/>
    <x v="10"/>
    <x v="6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9:01:14"/>
    <x v="5"/>
    <x v="4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3:11:42"/>
    <x v="3"/>
    <x v="5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7:00:00"/>
    <x v="6"/>
    <x v="5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1:35:19"/>
    <x v="1"/>
    <x v="3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9:15:15"/>
    <x v="2"/>
    <x v="4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0:47:00"/>
    <x v="10"/>
    <x v="5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0:03:46"/>
    <x v="8"/>
    <x v="4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2:59:00"/>
    <x v="0"/>
    <x v="5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2:59:00"/>
    <x v="9"/>
    <x v="4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20:08:59"/>
    <x v="9"/>
    <x v="4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0:59:00"/>
    <x v="8"/>
    <x v="4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6:58:03"/>
    <x v="8"/>
    <x v="4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3:59:00"/>
    <x v="0"/>
    <x v="4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"/>
    <x v="6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6"/>
    <x v="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"/>
    <x v="4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3:00:00"/>
    <x v="6"/>
    <x v="5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"/>
    <x v="3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1:00:46"/>
    <x v="6"/>
    <x v="5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5:24:14"/>
    <x v="7"/>
    <x v="3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4:05:20"/>
    <x v="0"/>
    <x v="6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3:05:00"/>
    <x v="7"/>
    <x v="5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20:00:00"/>
    <x v="10"/>
    <x v="6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2:59:00"/>
    <x v="0"/>
    <x v="6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8:00:00"/>
    <x v="0"/>
    <x v="6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1:35:39"/>
    <x v="7"/>
    <x v="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1:00:00"/>
    <x v="2"/>
    <x v="1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3:59:00"/>
    <x v="4"/>
    <x v="3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5:00:30"/>
    <x v="9"/>
    <x v="3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20:21:02"/>
    <x v="3"/>
    <x v="5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1:52:00"/>
    <x v="0"/>
    <x v="4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8:58:00"/>
    <x v="1"/>
    <x v="4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8:02:45"/>
    <x v="0"/>
    <x v="5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3:04:00"/>
    <x v="10"/>
    <x v="6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7:01:43"/>
    <x v="8"/>
    <x v="3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1:30:00"/>
    <x v="6"/>
    <x v="4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3:59:00"/>
    <x v="1"/>
    <x v="5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2:01:00"/>
    <x v="3"/>
    <x v="5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3:44:00"/>
    <x v="4"/>
    <x v="4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0:00:00"/>
    <x v="5"/>
    <x v="3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3:01:00"/>
    <x v="10"/>
    <x v="0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7:44:10"/>
    <x v="11"/>
    <x v="5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7:20:52"/>
    <x v="1"/>
    <x v="0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1:59:00"/>
    <x v="6"/>
    <x v="7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2:21:24"/>
    <x v="11"/>
    <x v="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8:55:30"/>
    <x v="1"/>
    <x v="5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4:49:00"/>
    <x v="2"/>
    <x v="5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1:24:00"/>
    <x v="5"/>
    <x v="5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4:14:00"/>
    <x v="0"/>
    <x v="2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6:37:05"/>
    <x v="1"/>
    <x v="4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0:31:34"/>
    <x v="6"/>
    <x v="5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9"/>
    <x v="5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6:04:35"/>
    <x v="6"/>
    <x v="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2:59:00"/>
    <x v="5"/>
    <x v="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2:00:00"/>
    <x v="10"/>
    <x v="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20:21:58"/>
    <x v="11"/>
    <x v="4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8:57:42"/>
    <x v="10"/>
    <x v="3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6:33:05"/>
    <x v="9"/>
    <x v="5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3:19:16"/>
    <x v="7"/>
    <x v="5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7"/>
    <x v="2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"/>
    <x v="3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11"/>
    <x v="4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4"/>
    <x v="2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11"/>
    <x v="3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2:59:00"/>
    <x v="7"/>
    <x v="2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1"/>
    <x v="3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4:09:36"/>
    <x v="0"/>
    <x v="0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4:00:33"/>
    <x v="6"/>
    <x v="0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1"/>
    <x v="0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3:59:00"/>
    <x v="6"/>
    <x v="2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4:45:00"/>
    <x v="0"/>
    <x v="2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11"/>
    <x v="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4:58:29"/>
    <x v="2"/>
    <x v="0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4"/>
    <x v="2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0"/>
    <x v="2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11"/>
    <x v="2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9:57:11"/>
    <x v="8"/>
    <x v="0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6"/>
    <x v="0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5"/>
    <x v="0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"/>
    <x v="4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8:10:04"/>
    <x v="7"/>
    <x v="2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9:19:08"/>
    <x v="8"/>
    <x v="4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1:49:26"/>
    <x v="2"/>
    <x v="5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11"/>
    <x v="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3:33:17"/>
    <x v="9"/>
    <x v="4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0:10:00"/>
    <x v="2"/>
    <x v="0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3:59:00"/>
    <x v="8"/>
    <x v="8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9:39:58"/>
    <x v="9"/>
    <x v="3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4:17:37"/>
    <x v="6"/>
    <x v="4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9:32:03"/>
    <x v="3"/>
    <x v="4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"/>
    <x v="4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4:48:47"/>
    <x v="1"/>
    <x v="6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0:00:40"/>
    <x v="8"/>
    <x v="5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10"/>
    <x v="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7"/>
    <x v="0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2"/>
    <x v="4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4"/>
    <x v="4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0:35:24"/>
    <x v="4"/>
    <x v="7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10"/>
    <x v="5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11"/>
    <x v="5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1:01:26"/>
    <x v="9"/>
    <x v="5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7"/>
    <x v="6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7:27:15"/>
    <x v="1"/>
    <x v="2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1:31:00"/>
    <x v="10"/>
    <x v="5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7:35:11"/>
    <x v="4"/>
    <x v="2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5:53:33"/>
    <x v="7"/>
    <x v="2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10"/>
    <x v="5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1:00:00"/>
    <x v="7"/>
    <x v="6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11"/>
    <x v="3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"/>
    <x v="4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3"/>
    <x v="3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0"/>
    <x v="7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5:32:43"/>
    <x v="6"/>
    <x v="0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5"/>
    <x v="2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11"/>
    <x v="7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3:00:00"/>
    <x v="3"/>
    <x v="0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"/>
    <x v="5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3:11:50"/>
    <x v="9"/>
    <x v="5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1:22:42"/>
    <x v="10"/>
    <x v="6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4:23:22"/>
    <x v="1"/>
    <x v="2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5"/>
    <x v="7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0:30:00"/>
    <x v="3"/>
    <x v="3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1:25:00"/>
    <x v="7"/>
    <x v="5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"/>
    <x v="2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"/>
    <x v="6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1"/>
    <x v="3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7"/>
    <x v="6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0"/>
    <x v="7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3:00:00"/>
    <x v="0"/>
    <x v="5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8:05:19"/>
    <x v="1"/>
    <x v="1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"/>
    <x v="3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2:37:27"/>
    <x v="4"/>
    <x v="5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10"/>
    <x v="5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3"/>
    <x v="5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2"/>
    <x v="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11"/>
    <x v="7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1:30:00"/>
    <x v="0"/>
    <x v="3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4"/>
    <x v="3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0:24:05"/>
    <x v="4"/>
    <x v="5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8"/>
    <x v="4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0:06:16"/>
    <x v="4"/>
    <x v="6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11"/>
    <x v="3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9:02:03"/>
    <x v="8"/>
    <x v="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7:37:49"/>
    <x v="2"/>
    <x v="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7:08:31"/>
    <x v="8"/>
    <x v="4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0"/>
    <x v="7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10"/>
    <x v="5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9:00:00"/>
    <x v="8"/>
    <x v="5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6"/>
    <x v="5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6:32:00"/>
    <x v="5"/>
    <x v="7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1"/>
    <x v="3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1"/>
    <x v="4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3:03:29"/>
    <x v="10"/>
    <x v="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10"/>
    <x v="3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3:00:29"/>
    <x v="9"/>
    <x v="2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"/>
    <x v="5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5:09:17"/>
    <x v="8"/>
    <x v="4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6:30:48"/>
    <x v="7"/>
    <x v="5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4:58:00"/>
    <x v="5"/>
    <x v="4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3"/>
    <x v="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2"/>
    <x v="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2"/>
    <x v="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8"/>
    <x v="2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6"/>
    <x v="2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2"/>
    <x v="1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7"/>
    <x v="2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5"/>
    <x v="2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4:52:44"/>
    <x v="1"/>
    <x v="2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2"/>
    <x v="2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"/>
    <x v="2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5"/>
    <x v="2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8"/>
    <x v="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"/>
    <x v="0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3"/>
    <x v="0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7"/>
    <x v="2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6"/>
    <x v="0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8"/>
    <x v="2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6"/>
    <x v="0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"/>
    <x v="0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1"/>
    <x v="1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2"/>
    <x v="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2"/>
    <x v="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11"/>
    <x v="2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7"/>
    <x v="0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11"/>
    <x v="2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11"/>
    <x v="2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6"/>
    <x v="2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5:20:34"/>
    <x v="3"/>
    <x v="3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2"/>
    <x v="1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3:59:00"/>
    <x v="9"/>
    <x v="1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5"/>
    <x v="0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7"/>
    <x v="3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8"/>
    <x v="0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1"/>
    <x v="2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5"/>
    <x v="2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3"/>
    <x v="0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2"/>
    <x v="2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2"/>
    <x v="2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5"/>
    <x v="2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8"/>
    <x v="3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3"/>
    <x v="3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3:04:46"/>
    <x v="11"/>
    <x v="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3"/>
    <x v="2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1"/>
    <x v="0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4"/>
    <x v="0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"/>
    <x v="2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5"/>
    <x v="3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11"/>
    <x v="2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7"/>
    <x v="2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7"/>
    <x v="3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0"/>
    <x v="2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10"/>
    <x v="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8"/>
    <x v="2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8"/>
    <x v="3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8"/>
    <x v="3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0"/>
    <x v="3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8"/>
    <x v="3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8"/>
    <x v="0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8"/>
    <x v="3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"/>
    <x v="1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2:16:53"/>
    <x v="9"/>
    <x v="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4"/>
    <x v="0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"/>
    <x v="1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2"/>
    <x v="2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1"/>
    <x v="0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4"/>
    <x v="3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4"/>
    <x v="2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4"/>
    <x v="2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9:30:46"/>
    <x v="5"/>
    <x v="2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7"/>
    <x v="2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4"/>
    <x v="3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9"/>
    <x v="1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4"/>
    <x v="0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4"/>
    <x v="3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8"/>
    <x v="0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6"/>
    <x v="2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8"/>
    <x v="0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0"/>
    <x v="2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2"/>
    <x v="0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5"/>
    <x v="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1"/>
    <x v="0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"/>
    <x v="0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5"/>
    <x v="0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9"/>
    <x v="2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"/>
    <x v="0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"/>
    <x v="2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1"/>
    <x v="3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"/>
    <x v="1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6"/>
    <x v="0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7"/>
    <x v="2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4"/>
    <x v="0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5"/>
    <x v="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4"/>
    <x v="2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3"/>
    <x v="2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2"/>
    <x v="0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9"/>
    <x v="4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"/>
    <x v="0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"/>
    <x v="2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4"/>
    <x v="2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2:00:09"/>
    <x v="3"/>
    <x v="2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0"/>
    <x v="3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5:00:00"/>
    <x v="7"/>
    <x v="3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"/>
    <x v="0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5:27:00"/>
    <x v="1"/>
    <x v="0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5:59:10"/>
    <x v="3"/>
    <x v="3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4"/>
    <x v="0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5:38:35"/>
    <x v="8"/>
    <x v="3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20:16:29"/>
    <x v="7"/>
    <x v="2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2"/>
    <x v="2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7"/>
    <x v="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3"/>
    <x v="3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5"/>
    <x v="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3:08:52"/>
    <x v="1"/>
    <x v="1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3"/>
    <x v="3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"/>
    <x v="2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6"/>
    <x v="0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4"/>
    <x v="2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"/>
    <x v="0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"/>
    <x v="0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6:54:53"/>
    <x v="6"/>
    <x v="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"/>
    <x v="2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4:22:21"/>
    <x v="0"/>
    <x v="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3"/>
    <x v="2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0"/>
    <x v="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4:08:42"/>
    <x v="2"/>
    <x v="3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3"/>
    <x v="4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5:32:11"/>
    <x v="4"/>
    <x v="4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2:54:24"/>
    <x v="6"/>
    <x v="2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8"/>
    <x v="4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9:17:02"/>
    <x v="7"/>
    <x v="5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8"/>
    <x v="0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2"/>
    <x v="3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1"/>
    <x v="6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9"/>
    <x v="3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"/>
    <x v="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7"/>
    <x v="3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9"/>
    <x v="2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3:42:01"/>
    <x v="0"/>
    <x v="6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"/>
    <x v="2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"/>
    <x v="3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7:14:52"/>
    <x v="9"/>
    <x v="0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3"/>
    <x v="5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3"/>
    <x v="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3"/>
    <x v="3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"/>
    <x v="2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3"/>
    <x v="3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5"/>
    <x v="3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6"/>
    <x v="3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5"/>
    <x v="0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"/>
    <x v="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3:41:12"/>
    <x v="6"/>
    <x v="2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9:37:18"/>
    <x v="9"/>
    <x v="4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2"/>
    <x v="2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1"/>
    <x v="6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3"/>
    <x v="4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1"/>
    <x v="3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"/>
    <x v="3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6"/>
    <x v="3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"/>
    <x v="0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2"/>
    <x v="2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0"/>
    <x v="2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4"/>
    <x v="4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5"/>
    <x v="2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5"/>
    <x v="3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"/>
    <x v="3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6"/>
    <x v="5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0"/>
    <x v="3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6"/>
    <x v="5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4:03:10"/>
    <x v="8"/>
    <x v="2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4"/>
    <x v="5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3:53:10"/>
    <x v="9"/>
    <x v="2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9"/>
    <x v="0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8:27:00"/>
    <x v="3"/>
    <x v="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"/>
    <x v="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0:41:35"/>
    <x v="1"/>
    <x v="2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5"/>
    <x v="5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4"/>
    <x v="0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6"/>
    <x v="3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4:01:04"/>
    <x v="6"/>
    <x v="3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"/>
    <x v="6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6:25:16"/>
    <x v="1"/>
    <x v="2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0"/>
    <x v="4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6"/>
    <x v="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6"/>
    <x v="0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7"/>
    <x v="0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0"/>
    <x v="2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8"/>
    <x v="3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0:35:17"/>
    <x v="3"/>
    <x v="3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5"/>
    <x v="2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8"/>
    <x v="3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4"/>
    <x v="0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4"/>
    <x v="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0"/>
    <x v="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8"/>
    <x v="3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8:44:54"/>
    <x v="3"/>
    <x v="2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4"/>
    <x v="0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6"/>
    <x v="2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9"/>
    <x v="1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9"/>
    <x v="0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3"/>
    <x v="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0"/>
    <x v="0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2"/>
    <x v="0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4"/>
    <x v="0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6"/>
    <x v="0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2:56:32"/>
    <x v="11"/>
    <x v="3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0"/>
    <x v="3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"/>
    <x v="3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4"/>
    <x v="2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2:02:46"/>
    <x v="5"/>
    <x v="2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7:54:35"/>
    <x v="9"/>
    <x v="2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7"/>
    <x v="0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0"/>
    <x v="0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2:08:25"/>
    <x v="5"/>
    <x v="0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7"/>
    <x v="0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3"/>
    <x v="3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2"/>
    <x v="0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4"/>
    <x v="3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4"/>
    <x v="3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5"/>
    <x v="0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"/>
    <x v="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0"/>
    <x v="0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7"/>
    <x v="3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3"/>
    <x v="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5"/>
    <x v="2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0"/>
    <x v="3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5"/>
    <x v="0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7"/>
    <x v="3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20:17:45"/>
    <x v="7"/>
    <x v="2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2"/>
    <x v="0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6:26:11"/>
    <x v="10"/>
    <x v="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5:18:47"/>
    <x v="8"/>
    <x v="3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3"/>
    <x v="3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3:27:37"/>
    <x v="3"/>
    <x v="0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0"/>
    <x v="2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2:28:59"/>
    <x v="0"/>
    <x v="0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8:00:00"/>
    <x v="1"/>
    <x v="1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"/>
    <x v="3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6:44:12"/>
    <x v="3"/>
    <x v="3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"/>
    <x v="0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5"/>
    <x v="3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"/>
    <x v="0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9"/>
    <x v="1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2:59:00"/>
    <x v="8"/>
    <x v="2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2"/>
    <x v="1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5"/>
    <x v="0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5"/>
    <x v="0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0"/>
    <x v="0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4"/>
    <x v="2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5"/>
    <x v="2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3"/>
    <x v="3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"/>
    <x v="2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2"/>
    <x v="1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6"/>
    <x v="2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6"/>
    <x v="0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4"/>
    <x v="0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4"/>
    <x v="0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5"/>
    <x v="2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4"/>
    <x v="0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0"/>
    <x v="0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6"/>
    <x v="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0"/>
    <x v="2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5"/>
    <x v="0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0"/>
    <x v="0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4"/>
    <x v="0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5"/>
    <x v="0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"/>
    <x v="1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"/>
    <x v="2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"/>
    <x v="2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2"/>
    <x v="1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0"/>
    <x v="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5"/>
    <x v="2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8"/>
    <x v="0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9"/>
    <x v="1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5"/>
    <x v="0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0"/>
    <x v="3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1"/>
    <x v="0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0"/>
    <x v="2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1"/>
    <x v="0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1"/>
    <x v="2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3"/>
    <x v="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4"/>
    <x v="2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"/>
    <x v="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8"/>
    <x v="2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5"/>
    <x v="3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1"/>
    <x v="4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6"/>
    <x v="3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3"/>
    <x v="3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7"/>
    <x v="6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1:00:00"/>
    <x v="6"/>
    <x v="5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2"/>
    <x v="6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3"/>
    <x v="0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1"/>
    <x v="4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2"/>
    <x v="5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2"/>
    <x v="0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2:14:59"/>
    <x v="4"/>
    <x v="4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0"/>
    <x v="5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3"/>
    <x v="5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3"/>
    <x v="6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9"/>
    <x v="5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0"/>
    <x v="4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8"/>
    <x v="3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8:18:00"/>
    <x v="7"/>
    <x v="6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0"/>
    <x v="6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6:00:00"/>
    <x v="6"/>
    <x v="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9:23:54"/>
    <x v="5"/>
    <x v="3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1:02:29"/>
    <x v="4"/>
    <x v="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2:00:55"/>
    <x v="10"/>
    <x v="4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1:59:00"/>
    <x v="5"/>
    <x v="3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2:46:51"/>
    <x v="0"/>
    <x v="5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0:25:31"/>
    <x v="7"/>
    <x v="3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4:32:47"/>
    <x v="7"/>
    <x v="6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1"/>
    <x v="4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3:48:27"/>
    <x v="7"/>
    <x v="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4"/>
    <x v="7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4"/>
    <x v="4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2"/>
    <x v="5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6"/>
    <x v="6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3"/>
    <x v="4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2:59:00"/>
    <x v="5"/>
    <x v="3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5:13:40"/>
    <x v="2"/>
    <x v="3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3:13:47"/>
    <x v="9"/>
    <x v="3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2"/>
    <x v="3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20:00:00"/>
    <x v="1"/>
    <x v="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1"/>
    <x v="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0:43:35"/>
    <x v="8"/>
    <x v="7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6:02:25"/>
    <x v="9"/>
    <x v="3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9:02:38"/>
    <x v="0"/>
    <x v="4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5:17:27"/>
    <x v="7"/>
    <x v="4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9:00:00"/>
    <x v="6"/>
    <x v="2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4:34:02"/>
    <x v="1"/>
    <x v="5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2:24:19"/>
    <x v="8"/>
    <x v="4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3:00:00"/>
    <x v="5"/>
    <x v="7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2:31:31"/>
    <x v="3"/>
    <x v="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3"/>
    <x v="5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3"/>
    <x v="4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3:00:00"/>
    <x v="3"/>
    <x v="8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7"/>
    <x v="5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5"/>
    <x v="3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"/>
    <x v="3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"/>
    <x v="6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2:50:36"/>
    <x v="0"/>
    <x v="4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4"/>
    <x v="4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3:00:00"/>
    <x v="1"/>
    <x v="4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1:59:00"/>
    <x v="4"/>
    <x v="2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8:59:35"/>
    <x v="5"/>
    <x v="0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9:00:00"/>
    <x v="2"/>
    <x v="0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9:54:16"/>
    <x v="5"/>
    <x v="0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3"/>
    <x v="2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9"/>
    <x v="1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6"/>
    <x v="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6"/>
    <x v="0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1"/>
    <x v="0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8"/>
    <x v="0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6:00:00"/>
    <x v="11"/>
    <x v="0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2:00:00"/>
    <x v="0"/>
    <x v="0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"/>
    <x v="2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0"/>
    <x v="2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1:20:32"/>
    <x v="6"/>
    <x v="2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4:32:39"/>
    <x v="0"/>
    <x v="0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3:57:00"/>
    <x v="5"/>
    <x v="2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0"/>
    <x v="0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1:23:31"/>
    <x v="8"/>
    <x v="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0"/>
    <x v="2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"/>
    <x v="1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0"/>
    <x v="2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4"/>
    <x v="3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2"/>
    <x v="2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1"/>
    <x v="2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1"/>
    <x v="0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3"/>
    <x v="2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8"/>
    <x v="2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6"/>
    <x v="0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"/>
    <x v="2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1"/>
    <x v="2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8"/>
    <x v="0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8:05:09"/>
    <x v="2"/>
    <x v="2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0"/>
    <x v="2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9"/>
    <x v="0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0"/>
    <x v="3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4"/>
    <x v="2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4"/>
    <x v="2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0"/>
    <x v="0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6"/>
    <x v="2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1"/>
    <x v="2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4"/>
    <x v="2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9"/>
    <x v="0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0"/>
    <x v="0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1"/>
    <x v="2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4"/>
    <x v="3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0"/>
    <x v="2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7:05:54"/>
    <x v="3"/>
    <x v="2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9"/>
    <x v="1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0"/>
    <x v="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"/>
    <x v="2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7:28:22"/>
    <x v="4"/>
    <x v="0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4"/>
    <x v="3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"/>
    <x v="1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3"/>
    <x v="0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4"/>
    <x v="3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3"/>
    <x v="3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1"/>
    <x v="2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4:35:39"/>
    <x v="0"/>
    <x v="0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3"/>
    <x v="2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5"/>
    <x v="2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0"/>
    <x v="3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5"/>
    <x v="4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"/>
    <x v="0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4"/>
    <x v="3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4"/>
    <x v="0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4"/>
    <x v="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2"/>
    <x v="2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7"/>
    <x v="0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"/>
    <x v="4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4:22:59"/>
    <x v="5"/>
    <x v="2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8"/>
    <x v="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0"/>
    <x v="4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"/>
    <x v="4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5"/>
    <x v="6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0"/>
    <x v="6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3"/>
    <x v="5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5"/>
    <x v="3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7:25:31"/>
    <x v="7"/>
    <x v="4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2:59:00"/>
    <x v="2"/>
    <x v="2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9"/>
    <x v="0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"/>
    <x v="0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8"/>
    <x v="3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20:04:10"/>
    <x v="8"/>
    <x v="0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3:34:54"/>
    <x v="5"/>
    <x v="0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6"/>
    <x v="3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9:04:50"/>
    <x v="11"/>
    <x v="4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0"/>
    <x v="0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2:45:32"/>
    <x v="0"/>
    <x v="5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7:50:33"/>
    <x v="4"/>
    <x v="2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"/>
    <x v="2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9"/>
    <x v="1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4"/>
    <x v="2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3:11:00"/>
    <x v="2"/>
    <x v="1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3"/>
    <x v="2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5"/>
    <x v="0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1:00:00"/>
    <x v="5"/>
    <x v="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0:08:45"/>
    <x v="4"/>
    <x v="2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4:12:16"/>
    <x v="10"/>
    <x v="4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20:47:58"/>
    <x v="4"/>
    <x v="2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2:38:42"/>
    <x v="0"/>
    <x v="0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7:11:00"/>
    <x v="6"/>
    <x v="2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0:31:29"/>
    <x v="0"/>
    <x v="0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3:30:00"/>
    <x v="5"/>
    <x v="0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1:14:00"/>
    <x v="11"/>
    <x v="2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6:32:37"/>
    <x v="3"/>
    <x v="2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2:12:00"/>
    <x v="6"/>
    <x v="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3:59:00"/>
    <x v="3"/>
    <x v="0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"/>
    <x v="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1:22:03"/>
    <x v="3"/>
    <x v="2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2:00:00"/>
    <x v="2"/>
    <x v="1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6:48:01"/>
    <x v="9"/>
    <x v="1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8:58:02"/>
    <x v="2"/>
    <x v="0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1"/>
    <x v="2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5:58:54"/>
    <x v="0"/>
    <x v="2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1"/>
    <x v="3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0:30:00"/>
    <x v="5"/>
    <x v="2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0"/>
    <x v="4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6"/>
    <x v="0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20:30:35"/>
    <x v="0"/>
    <x v="4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2"/>
    <x v="0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8"/>
    <x v="3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5:00:00"/>
    <x v="4"/>
    <x v="0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3"/>
    <x v="3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8"/>
    <x v="0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4"/>
    <x v="3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5"/>
    <x v="2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2"/>
    <x v="0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4"/>
    <x v="3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5:29:30"/>
    <x v="2"/>
    <x v="2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1:04:27"/>
    <x v="9"/>
    <x v="1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3"/>
    <x v="0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8"/>
    <x v="0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7"/>
    <x v="0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5:57:14"/>
    <x v="2"/>
    <x v="2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1"/>
    <x v="2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5"/>
    <x v="2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6:58:29"/>
    <x v="2"/>
    <x v="0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7"/>
    <x v="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9"/>
    <x v="2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8"/>
    <x v="2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6"/>
    <x v="0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3"/>
    <x v="0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7"/>
    <x v="2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6"/>
    <x v="2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6"/>
    <x v="0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4"/>
    <x v="3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8"/>
    <x v="0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0"/>
    <x v="0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4"/>
    <x v="2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5"/>
    <x v="0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3:43:40"/>
    <x v="11"/>
    <x v="0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2"/>
    <x v="2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0"/>
    <x v="3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8:55:00"/>
    <x v="6"/>
    <x v="2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"/>
    <x v="0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0"/>
    <x v="2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7"/>
    <x v="0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0"/>
    <x v="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9"/>
    <x v="1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7"/>
    <x v="0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5"/>
    <x v="0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6"/>
    <x v="2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0"/>
    <x v="2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0"/>
    <x v="0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0"/>
    <x v="0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2"/>
    <x v="2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8"/>
    <x v="3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0"/>
    <x v="3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6"/>
    <x v="1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6"/>
    <x v="2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8:39:00"/>
    <x v="7"/>
    <x v="3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9"/>
    <x v="1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8"/>
    <x v="0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3"/>
    <x v="3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4"/>
    <x v="0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8"/>
    <x v="3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1"/>
    <x v="3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6"/>
    <x v="4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6"/>
    <x v="4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2"/>
    <x v="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"/>
    <x v="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9"/>
    <x v="2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"/>
    <x v="5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5"/>
    <x v="6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2"/>
    <x v="4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4"/>
    <x v="5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6"/>
    <x v="0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1"/>
    <x v="4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"/>
    <x v="5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7"/>
    <x v="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4"/>
    <x v="3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7"/>
    <x v="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4"/>
    <x v="6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0"/>
    <x v="4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0"/>
    <x v="3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0"/>
    <x v="4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7:09:05"/>
    <x v="8"/>
    <x v="4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2:51:00"/>
    <x v="7"/>
    <x v="5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3:37:55"/>
    <x v="0"/>
    <x v="2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0"/>
    <x v="5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4:06:13"/>
    <x v="5"/>
    <x v="0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3:02:41"/>
    <x v="2"/>
    <x v="0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3"/>
    <x v="2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8:31:00"/>
    <x v="9"/>
    <x v="3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8"/>
    <x v="5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1"/>
    <x v="4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0:38:00"/>
    <x v="2"/>
    <x v="0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6:14:06"/>
    <x v="5"/>
    <x v="6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5"/>
    <x v="4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6"/>
    <x v="0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3"/>
    <x v="6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7"/>
    <x v="3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4:43:00"/>
    <x v="0"/>
    <x v="4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8:36:18"/>
    <x v="7"/>
    <x v="3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9:10:33"/>
    <x v="3"/>
    <x v="2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0"/>
    <x v="4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0"/>
    <x v="0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"/>
    <x v="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1"/>
    <x v="2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5"/>
    <x v="3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"/>
    <x v="2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0"/>
    <x v="3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0"/>
    <x v="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5"/>
    <x v="3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2"/>
    <x v="1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0"/>
    <x v="3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8"/>
    <x v="0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2"/>
    <x v="1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0"/>
    <x v="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7"/>
    <x v="0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"/>
    <x v="2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1"/>
    <x v="2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4"/>
    <x v="3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0"/>
    <x v="3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5"/>
    <x v="3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4"/>
    <x v="3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5"/>
    <x v="2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1"/>
    <x v="3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4"/>
    <x v="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2"/>
    <x v="1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3"/>
    <x v="2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9"/>
    <x v="2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"/>
    <x v="1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9"/>
    <x v="1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"/>
    <x v="0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1"/>
    <x v="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8"/>
    <x v="3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2"/>
    <x v="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0"/>
    <x v="2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7"/>
    <x v="0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0"/>
    <x v="2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3"/>
    <x v="0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3"/>
    <x v="2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9"/>
    <x v="0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9"/>
    <x v="1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8"/>
    <x v="3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2:05:38"/>
    <x v="4"/>
    <x v="3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8:55:00"/>
    <x v="5"/>
    <x v="0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8:13:54"/>
    <x v="8"/>
    <x v="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"/>
    <x v="0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6:16:00"/>
    <x v="1"/>
    <x v="0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7"/>
    <x v="3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2"/>
    <x v="1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7:10:20"/>
    <x v="8"/>
    <x v="0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3:15:59"/>
    <x v="8"/>
    <x v="0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0"/>
    <x v="2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0"/>
    <x v="0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7"/>
    <x v="3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7"/>
    <x v="0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3"/>
    <x v="0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7"/>
    <x v="0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0"/>
    <x v="2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0:40:33"/>
    <x v="7"/>
    <x v="3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3"/>
    <x v="0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20:16:39"/>
    <x v="6"/>
    <x v="0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20:29:53"/>
    <x v="8"/>
    <x v="3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8"/>
    <x v="4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4"/>
    <x v="8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"/>
    <x v="3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5:05:00"/>
    <x v="10"/>
    <x v="0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5"/>
    <x v="6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0"/>
    <x v="2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2"/>
    <x v="3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4"/>
    <x v="3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0"/>
    <x v="4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6"/>
    <x v="2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5"/>
    <x v="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8:59:00"/>
    <x v="2"/>
    <x v="2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"/>
    <x v="1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2"/>
    <x v="0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0"/>
    <x v="3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6:06:08"/>
    <x v="5"/>
    <x v="0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0"/>
    <x v="5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7"/>
    <x v="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3"/>
    <x v="4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0"/>
    <x v="5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5:46:30"/>
    <x v="4"/>
    <x v="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6:20:00"/>
    <x v="11"/>
    <x v="0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6:43:11"/>
    <x v="7"/>
    <x v="3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0"/>
    <x v="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6:00:00"/>
    <x v="4"/>
    <x v="2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6"/>
    <x v="0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7:49:25"/>
    <x v="4"/>
    <x v="3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9"/>
    <x v="0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1"/>
    <x v="0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5:34:24"/>
    <x v="7"/>
    <x v="0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6"/>
    <x v="2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"/>
    <x v="0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5:17:35"/>
    <x v="2"/>
    <x v="0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1:21:00"/>
    <x v="10"/>
    <x v="2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5:13:00"/>
    <x v="5"/>
    <x v="3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6:19:29"/>
    <x v="4"/>
    <x v="3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7"/>
    <x v="2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1:00:58"/>
    <x v="0"/>
    <x v="0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6"/>
    <x v="2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0"/>
    <x v="3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1:13:53"/>
    <x v="10"/>
    <x v="6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8:00:00"/>
    <x v="11"/>
    <x v="6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3:04:19"/>
    <x v="9"/>
    <x v="5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"/>
    <x v="5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2:00:00"/>
    <x v="3"/>
    <x v="6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20:40:38"/>
    <x v="1"/>
    <x v="6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5"/>
    <x v="5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0:26:00"/>
    <x v="9"/>
    <x v="3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3:00:00"/>
    <x v="8"/>
    <x v="6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4"/>
    <x v="5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9:00:32"/>
    <x v="5"/>
    <x v="4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5:59:44"/>
    <x v="9"/>
    <x v="4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20:40:02"/>
    <x v="0"/>
    <x v="5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2:00:00"/>
    <x v="3"/>
    <x v="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4"/>
    <x v="6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7:00:00"/>
    <x v="8"/>
    <x v="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8"/>
    <x v="4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"/>
    <x v="4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3:28:06"/>
    <x v="7"/>
    <x v="3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3:09:00"/>
    <x v="2"/>
    <x v="4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2:59:00"/>
    <x v="10"/>
    <x v="5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2:59:00"/>
    <x v="4"/>
    <x v="3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1:31:29"/>
    <x v="3"/>
    <x v="4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3:48:55"/>
    <x v="9"/>
    <x v="4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7"/>
    <x v="5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4"/>
    <x v="4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3:59:00"/>
    <x v="8"/>
    <x v="5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2:41:22"/>
    <x v="5"/>
    <x v="3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5:48:53"/>
    <x v="2"/>
    <x v="3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"/>
    <x v="5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1"/>
    <x v="5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3:10:54"/>
    <x v="7"/>
    <x v="6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0:00:00"/>
    <x v="9"/>
    <x v="5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0:59:00"/>
    <x v="5"/>
    <x v="6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5:51:01"/>
    <x v="0"/>
    <x v="2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3:00:00"/>
    <x v="5"/>
    <x v="6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8:39:00"/>
    <x v="4"/>
    <x v="8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6:25:00"/>
    <x v="2"/>
    <x v="4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0:39:25"/>
    <x v="1"/>
    <x v="5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20:59:00"/>
    <x v="3"/>
    <x v="7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9:19:04"/>
    <x v="4"/>
    <x v="3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9:35:27"/>
    <x v="5"/>
    <x v="6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4:46:52"/>
    <x v="7"/>
    <x v="5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1:26:00"/>
    <x v="8"/>
    <x v="5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9:49:00"/>
    <x v="7"/>
    <x v="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3:11:00"/>
    <x v="3"/>
    <x v="3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4:49:37"/>
    <x v="5"/>
    <x v="5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0:54:42"/>
    <x v="1"/>
    <x v="6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1:25:55"/>
    <x v="10"/>
    <x v="3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5:27:17"/>
    <x v="11"/>
    <x v="4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1:59:00"/>
    <x v="6"/>
    <x v="6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7:49:53"/>
    <x v="8"/>
    <x v="4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5:01:36"/>
    <x v="6"/>
    <x v="6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6:22:40"/>
    <x v="6"/>
    <x v="5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3:00:20"/>
    <x v="6"/>
    <x v="5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7:17:32"/>
    <x v="4"/>
    <x v="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3:46:08"/>
    <x v="10"/>
    <x v="5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9:20:00"/>
    <x v="4"/>
    <x v="5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7:00:00"/>
    <x v="4"/>
    <x v="4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6:59:00"/>
    <x v="6"/>
    <x v="2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6:00:00"/>
    <x v="9"/>
    <x v="2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0:45:36"/>
    <x v="4"/>
    <x v="6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9:31:47"/>
    <x v="9"/>
    <x v="0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2:59:00"/>
    <x v="1"/>
    <x v="5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2:00:00"/>
    <x v="2"/>
    <x v="6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0:04:33"/>
    <x v="1"/>
    <x v="4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1:59:00"/>
    <x v="1"/>
    <x v="3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3:35:39"/>
    <x v="8"/>
    <x v="6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6:14:36"/>
    <x v="10"/>
    <x v="2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3:00:00"/>
    <x v="0"/>
    <x v="7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8:03:34"/>
    <x v="3"/>
    <x v="2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0:45:30"/>
    <x v="5"/>
    <x v="5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6:04:52"/>
    <x v="1"/>
    <x v="0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1:59:00"/>
    <x v="3"/>
    <x v="2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7:03:00"/>
    <x v="11"/>
    <x v="6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2:59:00"/>
    <x v="6"/>
    <x v="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0:59:00"/>
    <x v="6"/>
    <x v="2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5:31:11"/>
    <x v="2"/>
    <x v="3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20:39:05"/>
    <x v="0"/>
    <x v="6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3:11:07"/>
    <x v="0"/>
    <x v="3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"/>
    <x v="1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6"/>
    <x v="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3:45:38"/>
    <x v="6"/>
    <x v="1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"/>
    <x v="1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0:00:23"/>
    <x v="1"/>
    <x v="1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4:15:19"/>
    <x v="6"/>
    <x v="1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5:15:00"/>
    <x v="6"/>
    <x v="1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6:49:54"/>
    <x v="6"/>
    <x v="1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6:37:10"/>
    <x v="1"/>
    <x v="1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4:20:42"/>
    <x v="6"/>
    <x v="1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6"/>
    <x v="1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"/>
    <x v="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5:00:00"/>
    <x v="6"/>
    <x v="1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3:36:00"/>
    <x v="1"/>
    <x v="1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6"/>
    <x v="1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"/>
    <x v="1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6"/>
    <x v="1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"/>
    <x v="1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5:44:05"/>
    <x v="6"/>
    <x v="1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3:00:00"/>
    <x v="1"/>
    <x v="1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0:56:45"/>
    <x v="9"/>
    <x v="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4:52:30"/>
    <x v="1"/>
    <x v="0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1:45:37"/>
    <x v="3"/>
    <x v="0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2"/>
    <x v="0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7"/>
    <x v="0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3"/>
    <x v="0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1:18:15"/>
    <x v="1"/>
    <x v="2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0"/>
    <x v="2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4:39:00"/>
    <x v="3"/>
    <x v="3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8:00:00"/>
    <x v="9"/>
    <x v="2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0:30:34"/>
    <x v="7"/>
    <x v="3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5"/>
    <x v="0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4:13:32"/>
    <x v="11"/>
    <x v="3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7:02:41"/>
    <x v="10"/>
    <x v="0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2:22:00"/>
    <x v="1"/>
    <x v="0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9:51:39"/>
    <x v="4"/>
    <x v="2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6"/>
    <x v="2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3:59:00"/>
    <x v="10"/>
    <x v="2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7"/>
    <x v="3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4:47:51"/>
    <x v="8"/>
    <x v="3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4"/>
    <x v="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9:10:00"/>
    <x v="6"/>
    <x v="2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0"/>
    <x v="0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7:22:42"/>
    <x v="11"/>
    <x v="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3"/>
    <x v="3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7:04:24"/>
    <x v="5"/>
    <x v="3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6:00:00"/>
    <x v="6"/>
    <x v="0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1"/>
    <x v="0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5"/>
    <x v="2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1"/>
    <x v="0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5"/>
    <x v="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9"/>
    <x v="2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7"/>
    <x v="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9:52:36"/>
    <x v="10"/>
    <x v="0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4:32:25"/>
    <x v="3"/>
    <x v="2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6:40:33"/>
    <x v="8"/>
    <x v="0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0"/>
    <x v="0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5:59:02"/>
    <x v="11"/>
    <x v="3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4:58:52"/>
    <x v="10"/>
    <x v="2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0"/>
    <x v="0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5"/>
    <x v="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9"/>
    <x v="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3"/>
    <x v="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"/>
    <x v="0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4"/>
    <x v="2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8"/>
    <x v="2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8"/>
    <x v="0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7"/>
    <x v="0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"/>
    <x v="1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6"/>
    <x v="2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"/>
    <x v="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1"/>
    <x v="2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"/>
    <x v="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6"/>
    <x v="0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3:56:01"/>
    <x v="11"/>
    <x v="0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3"/>
    <x v="2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9"/>
    <x v="1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0"/>
    <x v="2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"/>
    <x v="0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2"/>
    <x v="2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7"/>
    <x v="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8:34:05"/>
    <x v="1"/>
    <x v="2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1"/>
    <x v="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3"/>
    <x v="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3"/>
    <x v="3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3"/>
    <x v="3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3"/>
    <x v="3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7"/>
    <x v="3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9"/>
    <x v="0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1"/>
    <x v="3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1"/>
    <x v="3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0"/>
    <x v="3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9"/>
    <x v="0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8"/>
    <x v="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1"/>
    <x v="3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1"/>
    <x v="3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2"/>
    <x v="0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"/>
    <x v="0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7"/>
    <x v="2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0"/>
    <x v="2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7"/>
    <x v="2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2"/>
    <x v="2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0"/>
    <x v="0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9"/>
    <x v="0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1"/>
    <x v="3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4"/>
    <x v="3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6"/>
    <x v="0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1"/>
    <x v="3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9"/>
    <x v="0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2"/>
    <x v="0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9"/>
    <x v="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3"/>
    <x v="0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8"/>
    <x v="3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2"/>
    <x v="0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1"/>
    <x v="2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0"/>
    <x v="2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4"/>
    <x v="2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2"/>
    <x v="2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8"/>
    <x v="3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1"/>
    <x v="2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4"/>
    <x v="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5"/>
    <x v="0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2"/>
    <x v="0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8"/>
    <x v="0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1"/>
    <x v="0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0:19:09"/>
    <x v="7"/>
    <x v="3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20:38:33"/>
    <x v="7"/>
    <x v="3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2"/>
    <x v="1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"/>
    <x v="0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3"/>
    <x v="3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1"/>
    <x v="3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0"/>
    <x v="2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3"/>
    <x v="3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2"/>
    <x v="0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0"/>
    <x v="0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0"/>
    <x v="2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9"/>
    <x v="1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6"/>
    <x v="0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0"/>
    <x v="3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"/>
    <x v="0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2:39:27"/>
    <x v="1"/>
    <x v="5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4:01:00"/>
    <x v="9"/>
    <x v="3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1"/>
    <x v="5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1:08:00"/>
    <x v="9"/>
    <x v="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5:01:43"/>
    <x v="0"/>
    <x v="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7:10:17"/>
    <x v="2"/>
    <x v="3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"/>
    <x v="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7:00:00"/>
    <x v="10"/>
    <x v="3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7:00:00"/>
    <x v="9"/>
    <x v="6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2"/>
    <x v="3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8:54:23"/>
    <x v="10"/>
    <x v="5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7:57:07"/>
    <x v="1"/>
    <x v="6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2:59:00"/>
    <x v="1"/>
    <x v="4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8:08:15"/>
    <x v="9"/>
    <x v="0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0:51:11"/>
    <x v="1"/>
    <x v="2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4:25:29"/>
    <x v="2"/>
    <x v="4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"/>
    <x v="5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2:00:00"/>
    <x v="7"/>
    <x v="6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2:19:42"/>
    <x v="11"/>
    <x v="2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0"/>
    <x v="4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3:59:00"/>
    <x v="10"/>
    <x v="3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"/>
    <x v="0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2"/>
    <x v="6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2:00:00"/>
    <x v="5"/>
    <x v="6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3:55:00"/>
    <x v="5"/>
    <x v="2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4"/>
    <x v="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0:40:32"/>
    <x v="6"/>
    <x v="0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1:59:00"/>
    <x v="0"/>
    <x v="6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5:17:39"/>
    <x v="11"/>
    <x v="5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0"/>
    <x v="3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20:00:00"/>
    <x v="0"/>
    <x v="3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6"/>
    <x v="0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1:26:57"/>
    <x v="8"/>
    <x v="5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0"/>
    <x v="4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9"/>
    <x v="3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5:31:12"/>
    <x v="0"/>
    <x v="3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3:26:53"/>
    <x v="7"/>
    <x v="3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4"/>
    <x v="6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3:28:49"/>
    <x v="7"/>
    <x v="6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2:01:24"/>
    <x v="2"/>
    <x v="3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9"/>
    <x v="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"/>
    <x v="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5"/>
    <x v="3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0"/>
    <x v="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8"/>
    <x v="2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2"/>
    <x v="1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8"/>
    <x v="2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4"/>
    <x v="0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9"/>
    <x v="1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9"/>
    <x v="2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8"/>
    <x v="3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5"/>
    <x v="0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0"/>
    <x v="0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5"/>
    <x v="2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3"/>
    <x v="2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5"/>
    <x v="3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2"/>
    <x v="0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5"/>
    <x v="3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"/>
    <x v="2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"/>
    <x v="2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"/>
    <x v="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0"/>
    <x v="5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6"/>
    <x v="5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7:00:00"/>
    <x v="8"/>
    <x v="5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3"/>
    <x v="5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8"/>
    <x v="3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6:30:00"/>
    <x v="4"/>
    <x v="0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0"/>
    <x v="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"/>
    <x v="4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4"/>
    <x v="5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0"/>
    <x v="7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5"/>
    <x v="6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2:59:00"/>
    <x v="6"/>
    <x v="6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6:43:03"/>
    <x v="2"/>
    <x v="5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1"/>
    <x v="0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2:02:45"/>
    <x v="6"/>
    <x v="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"/>
    <x v="3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2"/>
    <x v="2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"/>
    <x v="0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1"/>
    <x v="5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0"/>
    <x v="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3:57:27"/>
    <x v="1"/>
    <x v="0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9"/>
    <x v="1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1:27:01"/>
    <x v="9"/>
    <x v="2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7:13:14"/>
    <x v="7"/>
    <x v="3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5"/>
    <x v="2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0"/>
    <x v="3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4"/>
    <x v="2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1"/>
    <x v="3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1"/>
    <x v="0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9:48:54"/>
    <x v="3"/>
    <x v="3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5"/>
    <x v="0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1"/>
    <x v="3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2:59:00"/>
    <x v="11"/>
    <x v="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20:10:22"/>
    <x v="7"/>
    <x v="3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3:12:55"/>
    <x v="8"/>
    <x v="2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2"/>
    <x v="1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3:57:31"/>
    <x v="3"/>
    <x v="3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6:00:49"/>
    <x v="10"/>
    <x v="0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1"/>
    <x v="0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0:19:03"/>
    <x v="0"/>
    <x v="5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1:08:27"/>
    <x v="4"/>
    <x v="4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7"/>
    <x v="6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4:33:00"/>
    <x v="9"/>
    <x v="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1"/>
    <x v="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8"/>
    <x v="7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"/>
    <x v="5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0"/>
    <x v="4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9:31:06"/>
    <x v="0"/>
    <x v="6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8:24:42"/>
    <x v="0"/>
    <x v="4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0"/>
    <x v="5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9"/>
    <x v="5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7"/>
    <x v="3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0:00:00"/>
    <x v="4"/>
    <x v="6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3:59:00"/>
    <x v="5"/>
    <x v="3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4"/>
    <x v="6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5"/>
    <x v="5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0"/>
    <x v="4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7:38:28"/>
    <x v="1"/>
    <x v="4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5"/>
    <x v="6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0"/>
    <x v="3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0"/>
    <x v="6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3"/>
    <x v="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0"/>
    <x v="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0"/>
    <x v="0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6"/>
    <x v="3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8"/>
    <x v="8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5"/>
    <x v="2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0"/>
    <x v="3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6"/>
    <x v="6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8"/>
    <x v="2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1"/>
    <x v="4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"/>
    <x v="5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"/>
    <x v="2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0"/>
    <x v="5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6"/>
    <x v="0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1"/>
    <x v="5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"/>
    <x v="4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7"/>
    <x v="3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4"/>
    <x v="3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1"/>
    <x v="5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0"/>
    <x v="3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5:18:54"/>
    <x v="7"/>
    <x v="3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6"/>
    <x v="2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9"/>
    <x v="5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3"/>
    <x v="3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0"/>
    <x v="3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4"/>
    <x v="2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3"/>
    <x v="2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6"/>
    <x v="4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8"/>
    <x v="4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8"/>
    <x v="5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3"/>
    <x v="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3"/>
    <x v="4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"/>
    <x v="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0"/>
    <x v="4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4"/>
    <x v="0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5"/>
    <x v="5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8"/>
    <x v="0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6"/>
    <x v="2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2:24:25"/>
    <x v="0"/>
    <x v="3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4"/>
    <x v="2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7"/>
    <x v="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8"/>
    <x v="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8:00:00"/>
    <x v="3"/>
    <x v="2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4:24:43"/>
    <x v="1"/>
    <x v="2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"/>
    <x v="0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3:19:02"/>
    <x v="3"/>
    <x v="0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1:20:08"/>
    <x v="4"/>
    <x v="2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3:42:12"/>
    <x v="2"/>
    <x v="2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0"/>
    <x v="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2:26:31"/>
    <x v="2"/>
    <x v="0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4"/>
    <x v="0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4"/>
    <x v="2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6:38:56"/>
    <x v="0"/>
    <x v="0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0"/>
    <x v="3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3"/>
    <x v="3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0"/>
    <x v="3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8"/>
    <x v="3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7:50:13"/>
    <x v="9"/>
    <x v="2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5"/>
    <x v="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9"/>
    <x v="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8:00:00"/>
    <x v="0"/>
    <x v="7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0"/>
    <x v="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11"/>
    <x v="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4"/>
    <x v="3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3"/>
    <x v="7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7"/>
    <x v="6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8"/>
    <x v="2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3"/>
    <x v="2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9"/>
    <x v="2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"/>
    <x v="0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0"/>
    <x v="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1"/>
    <x v="4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7"/>
    <x v="6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1"/>
    <x v="4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1"/>
    <x v="5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3"/>
    <x v="0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7"/>
    <x v="2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10"/>
    <x v="3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7"/>
    <x v="3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5"/>
    <x v="2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5"/>
    <x v="0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3"/>
    <x v="5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5"/>
    <x v="0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6"/>
    <x v="3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1"/>
    <x v="0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1"/>
    <x v="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3"/>
    <x v="3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8"/>
    <x v="5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9"/>
    <x v="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4"/>
    <x v="2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6"/>
    <x v="3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10"/>
    <x v="0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4"/>
    <x v="0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10"/>
    <x v="3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4"/>
    <x v="4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0"/>
    <x v="4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8"/>
    <x v="2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8"/>
    <x v="4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8"/>
    <x v="2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9"/>
    <x v="2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4"/>
    <x v="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5"/>
    <x v="0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0"/>
    <x v="5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10"/>
    <x v="4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6"/>
    <x v="0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10"/>
    <x v="4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4"/>
    <x v="4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10"/>
    <x v="0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4"/>
    <x v="4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"/>
    <x v="2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8"/>
    <x v="0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10"/>
    <x v="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4"/>
    <x v="3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6"/>
    <x v="4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"/>
    <x v="2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1"/>
    <x v="0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9"/>
    <x v="2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0"/>
    <x v="3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4"/>
    <x v="2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1"/>
    <x v="2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10"/>
    <x v="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10"/>
    <x v="4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4"/>
    <x v="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3"/>
    <x v="3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5:29:36"/>
    <x v="10"/>
    <x v="0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11"/>
    <x v="2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9"/>
    <x v="2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5"/>
    <x v="2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11"/>
    <x v="2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10"/>
    <x v="2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10"/>
    <x v="0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4:49:42"/>
    <x v="10"/>
    <x v="2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0"/>
    <x v="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0"/>
    <x v="3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5"/>
    <x v="0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4"/>
    <x v="2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5"/>
    <x v="0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8"/>
    <x v="0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10"/>
    <x v="5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8"/>
    <x v="6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2:19:55"/>
    <x v="5"/>
    <x v="5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10"/>
    <x v="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0"/>
    <x v="5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4"/>
    <x v="6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3:54:18"/>
    <x v="7"/>
    <x v="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7"/>
    <x v="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3"/>
    <x v="4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"/>
    <x v="4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1"/>
    <x v="6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11"/>
    <x v="6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4"/>
    <x v="5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1"/>
    <x v="5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2:36:13"/>
    <x v="11"/>
    <x v="6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11"/>
    <x v="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0:02:15"/>
    <x v="4"/>
    <x v="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1"/>
    <x v="5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0"/>
    <x v="0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5"/>
    <x v="5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"/>
    <x v="5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5:50:48"/>
    <x v="10"/>
    <x v="6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8"/>
    <x v="5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9:00:00"/>
    <x v="10"/>
    <x v="4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3:00:00"/>
    <x v="8"/>
    <x v="3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9"/>
    <x v="4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8"/>
    <x v="3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7"/>
    <x v="5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0"/>
    <x v="0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10"/>
    <x v="3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3"/>
    <x v="6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7:16:33"/>
    <x v="6"/>
    <x v="4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7"/>
    <x v="3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4"/>
    <x v="7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"/>
    <x v="6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11"/>
    <x v="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3:59:00"/>
    <x v="11"/>
    <x v="0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0"/>
    <x v="6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3"/>
    <x v="5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9"/>
    <x v="3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9"/>
    <x v="1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9"/>
    <x v="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1:59:00"/>
    <x v="1"/>
    <x v="7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0:00:00"/>
    <x v="8"/>
    <x v="7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3"/>
    <x v="0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8:21:27"/>
    <x v="4"/>
    <x v="3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1"/>
    <x v="0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3:32:49"/>
    <x v="7"/>
    <x v="3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1"/>
    <x v="2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3"/>
    <x v="3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3:58:11"/>
    <x v="0"/>
    <x v="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"/>
    <x v="3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1:59:00"/>
    <x v="6"/>
    <x v="6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6"/>
    <x v="4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11"/>
    <x v="5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11"/>
    <x v="4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4"/>
    <x v="3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8"/>
    <x v="4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8"/>
    <x v="2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9"/>
    <x v="4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8"/>
    <x v="3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4"/>
    <x v="0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4:00:00"/>
    <x v="0"/>
    <x v="7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7"/>
    <x v="4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8"/>
    <x v="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1:18:30"/>
    <x v="2"/>
    <x v="2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8"/>
    <x v="3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1:36:22"/>
    <x v="6"/>
    <x v="0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0"/>
    <x v="7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0"/>
    <x v="2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5"/>
    <x v="2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1"/>
    <x v="3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9"/>
    <x v="0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0:10:27"/>
    <x v="9"/>
    <x v="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1:56:25"/>
    <x v="1"/>
    <x v="2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7"/>
    <x v="4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4"/>
    <x v="2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"/>
    <x v="4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2:32:54"/>
    <x v="0"/>
    <x v="6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10"/>
    <x v="5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5:27:39"/>
    <x v="7"/>
    <x v="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3:23:11"/>
    <x v="0"/>
    <x v="3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2:50:00"/>
    <x v="5"/>
    <x v="0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2:59:00"/>
    <x v="5"/>
    <x v="2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6"/>
    <x v="2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6:06:58"/>
    <x v="4"/>
    <x v="3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20:35:37"/>
    <x v="7"/>
    <x v="5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"/>
    <x v="1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1:49:11"/>
    <x v="1"/>
    <x v="1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3:00:22"/>
    <x v="3"/>
    <x v="0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0:00:00"/>
    <x v="5"/>
    <x v="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8:55:20"/>
    <x v="6"/>
    <x v="0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2:59:00"/>
    <x v="7"/>
    <x v="4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8:01:47"/>
    <x v="10"/>
    <x v="2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9:13:06"/>
    <x v="0"/>
    <x v="2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0:11:49"/>
    <x v="10"/>
    <x v="0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1:01:07"/>
    <x v="5"/>
    <x v="2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9"/>
    <x v="1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3:06:32"/>
    <x v="6"/>
    <x v="0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2:04:28"/>
    <x v="8"/>
    <x v="0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"/>
    <x v="1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11"/>
    <x v="3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"/>
    <x v="1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9"/>
    <x v="2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1"/>
    <x v="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7"/>
    <x v="2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6"/>
    <x v="0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11"/>
    <x v="2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6"/>
    <x v="2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1"/>
    <x v="2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"/>
    <x v="1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4"/>
    <x v="2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8"/>
    <x v="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1"/>
    <x v="2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3"/>
    <x v="0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4"/>
    <x v="2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"/>
    <x v="0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8"/>
    <x v="0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11"/>
    <x v="0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0"/>
    <x v="0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9"/>
    <x v="4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8"/>
    <x v="5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7"/>
    <x v="0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1"/>
    <x v="4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5"/>
    <x v="5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6"/>
    <x v="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8"/>
    <x v="4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6"/>
    <x v="5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6"/>
    <x v="3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6"/>
    <x v="5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1:59:00"/>
    <x v="6"/>
    <x v="3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8"/>
    <x v="4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4:49:39"/>
    <x v="10"/>
    <x v="0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"/>
    <x v="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1"/>
    <x v="5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0"/>
    <x v="0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8"/>
    <x v="0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3"/>
    <x v="5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3"/>
    <x v="0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0"/>
    <x v="4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6"/>
    <x v="2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9"/>
    <x v="5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5"/>
    <x v="0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11"/>
    <x v="2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7"/>
    <x v="3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"/>
    <x v="2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8"/>
    <x v="4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3"/>
    <x v="0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7"/>
    <x v="4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6"/>
    <x v="3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5"/>
    <x v="4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0"/>
    <x v="3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4"/>
    <x v="0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9"/>
    <x v="1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1"/>
    <x v="0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"/>
    <x v="2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8"/>
    <x v="3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1"/>
    <x v="1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8"/>
    <x v="4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6"/>
    <x v="2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1"/>
    <x v="1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8"/>
    <x v="4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1"/>
    <x v="1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11"/>
    <x v="2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"/>
    <x v="3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7"/>
    <x v="0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0"/>
    <x v="0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4"/>
    <x v="2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6"/>
    <x v="4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4"/>
    <x v="2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3"/>
    <x v="3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3"/>
    <x v="2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8"/>
    <x v="0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9"/>
    <x v="1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10"/>
    <x v="2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8"/>
    <x v="2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5"/>
    <x v="2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5"/>
    <x v="0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4"/>
    <x v="2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1"/>
    <x v="3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"/>
    <x v="1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8"/>
    <x v="3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9"/>
    <x v="0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10"/>
    <x v="2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8"/>
    <x v="2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6"/>
    <x v="2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4"/>
    <x v="3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1"/>
    <x v="1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1"/>
    <x v="1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9"/>
    <x v="1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4"/>
    <x v="2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4"/>
    <x v="0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1"/>
    <x v="1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"/>
    <x v="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4"/>
    <x v="3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9"/>
    <x v="3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"/>
    <x v="5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9"/>
    <x v="2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3:00:00"/>
    <x v="2"/>
    <x v="0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7"/>
    <x v="0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1:50:00"/>
    <x v="0"/>
    <x v="6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3:11:26"/>
    <x v="9"/>
    <x v="2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1:00:04"/>
    <x v="10"/>
    <x v="5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3:00:00"/>
    <x v="1"/>
    <x v="6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3:27:23"/>
    <x v="5"/>
    <x v="5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2:59:00"/>
    <x v="7"/>
    <x v="4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1:01:00"/>
    <x v="5"/>
    <x v="3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3:00:00"/>
    <x v="5"/>
    <x v="5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8:22:00"/>
    <x v="4"/>
    <x v="4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2:00:00"/>
    <x v="4"/>
    <x v="8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3:00:00"/>
    <x v="6"/>
    <x v="5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1:44:36"/>
    <x v="6"/>
    <x v="5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2:59:00"/>
    <x v="7"/>
    <x v="5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9"/>
    <x v="4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7:54:16"/>
    <x v="9"/>
    <x v="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"/>
    <x v="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2:59:00"/>
    <x v="1"/>
    <x v="5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1"/>
    <x v="3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"/>
    <x v="6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2:26:56"/>
    <x v="5"/>
    <x v="5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5"/>
    <x v="4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4"/>
    <x v="4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4"/>
    <x v="6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4"/>
    <x v="7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3"/>
    <x v="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1"/>
    <x v="5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10"/>
    <x v="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3"/>
    <x v="3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1"/>
    <x v="4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1"/>
    <x v="4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10"/>
    <x v="3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6"/>
    <x v="3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10"/>
    <x v="5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5"/>
    <x v="5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2:25:43"/>
    <x v="10"/>
    <x v="5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4"/>
    <x v="8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0:00:00"/>
    <x v="2"/>
    <x v="7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7"/>
    <x v="8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20:58:05"/>
    <x v="4"/>
    <x v="4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3:36:40"/>
    <x v="6"/>
    <x v="3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6"/>
    <x v="1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6"/>
    <x v="1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3:07:27"/>
    <x v="1"/>
    <x v="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1"/>
    <x v="1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8:32:11"/>
    <x v="1"/>
    <x v="1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2:00:00"/>
    <x v="6"/>
    <x v="1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3"/>
    <x v="3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5"/>
    <x v="0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0"/>
    <x v="3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4"/>
    <x v="0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3"/>
    <x v="3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"/>
    <x v="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10"/>
    <x v="3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8"/>
    <x v="3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5"/>
    <x v="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1"/>
    <x v="3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5"/>
    <x v="3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5"/>
    <x v="3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4"/>
    <x v="2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11"/>
    <x v="2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0"/>
    <x v="0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11"/>
    <x v="3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4:47:00"/>
    <x v="9"/>
    <x v="2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2:27:49"/>
    <x v="5"/>
    <x v="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1"/>
    <x v="0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4:10:31"/>
    <x v="11"/>
    <x v="2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9:34:36"/>
    <x v="3"/>
    <x v="2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7:22:18"/>
    <x v="2"/>
    <x v="2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3"/>
    <x v="0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9"/>
    <x v="1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6"/>
    <x v="0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5"/>
    <x v="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6"/>
    <x v="0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2:21:00"/>
    <x v="9"/>
    <x v="0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7:02:16"/>
    <x v="10"/>
    <x v="0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5"/>
    <x v="0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11"/>
    <x v="0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9"/>
    <x v="0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0:35:24"/>
    <x v="3"/>
    <x v="0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1:58:00"/>
    <x v="2"/>
    <x v="2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6"/>
    <x v="2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1:31:10"/>
    <x v="4"/>
    <x v="3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4"/>
    <x v="0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11"/>
    <x v="0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9"/>
    <x v="2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7:45:33"/>
    <x v="11"/>
    <x v="0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7:16:56"/>
    <x v="6"/>
    <x v="2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1:19:25"/>
    <x v="6"/>
    <x v="0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"/>
    <x v="2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3:32:21"/>
    <x v="4"/>
    <x v="3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5"/>
    <x v="0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20:39:31"/>
    <x v="6"/>
    <x v="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0:53:44"/>
    <x v="3"/>
    <x v="0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5:14:20"/>
    <x v="2"/>
    <x v="0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7"/>
    <x v="2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4"/>
    <x v="0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8"/>
    <x v="2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3"/>
    <x v="0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11"/>
    <x v="0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11"/>
    <x v="0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6"/>
    <x v="0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3:30:03"/>
    <x v="3"/>
    <x v="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20:21:47"/>
    <x v="2"/>
    <x v="0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1:37:23"/>
    <x v="8"/>
    <x v="3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3"/>
    <x v="0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9"/>
    <x v="0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0:02:20"/>
    <x v="0"/>
    <x v="2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4:29:00"/>
    <x v="9"/>
    <x v="0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6:59:00"/>
    <x v="0"/>
    <x v="0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9"/>
    <x v="0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3:04:04"/>
    <x v="1"/>
    <x v="0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11"/>
    <x v="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0:33:37"/>
    <x v="3"/>
    <x v="0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3:41:33"/>
    <x v="2"/>
    <x v="0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9"/>
    <x v="1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5:22:38"/>
    <x v="11"/>
    <x v="0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9"/>
    <x v="0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0"/>
    <x v="0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4"/>
    <x v="3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6"/>
    <x v="2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1"/>
    <x v="2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1:18:51"/>
    <x v="10"/>
    <x v="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1"/>
    <x v="2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9"/>
    <x v="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9:02:55"/>
    <x v="7"/>
    <x v="2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9"/>
    <x v="0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6"/>
    <x v="0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3:22:37"/>
    <x v="8"/>
    <x v="3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3"/>
    <x v="0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7"/>
    <x v="0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3"/>
    <x v="0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8"/>
    <x v="2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10"/>
    <x v="3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3"/>
    <x v="0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0"/>
    <x v="2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0:00:00"/>
    <x v="1"/>
    <x v="0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3"/>
    <x v="3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4:34:04"/>
    <x v="1"/>
    <x v="0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"/>
    <x v="0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8"/>
    <x v="3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1:29:56"/>
    <x v="2"/>
    <x v="0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1:23:56"/>
    <x v="1"/>
    <x v="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1:54:50"/>
    <x v="4"/>
    <x v="3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11"/>
    <x v="3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7:04:00"/>
    <x v="10"/>
    <x v="2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3"/>
    <x v="0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1:38:53"/>
    <x v="1"/>
    <x v="2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2:49:11"/>
    <x v="1"/>
    <x v="0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"/>
    <x v="1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"/>
    <x v="2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1:23:33"/>
    <x v="5"/>
    <x v="2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0:14:57"/>
    <x v="1"/>
    <x v="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"/>
    <x v="2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3:27:54"/>
    <x v="3"/>
    <x v="0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1:39:46"/>
    <x v="11"/>
    <x v="0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9"/>
    <x v="2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1"/>
    <x v="0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7:57:42"/>
    <x v="4"/>
    <x v="0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11"/>
    <x v="0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6:35:13"/>
    <x v="2"/>
    <x v="2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0"/>
    <x v="0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1"/>
    <x v="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3"/>
    <x v="3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10"/>
    <x v="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7"/>
    <x v="0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8"/>
    <x v="2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8"/>
    <x v="2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0:36:00"/>
    <x v="3"/>
    <x v="2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3:25:15"/>
    <x v="8"/>
    <x v="3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11"/>
    <x v="3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1"/>
    <x v="1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8:00:00"/>
    <x v="4"/>
    <x v="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"/>
    <x v="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1"/>
    <x v="1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3:45:50"/>
    <x v="6"/>
    <x v="2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"/>
    <x v="1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1"/>
    <x v="2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5"/>
    <x v="2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1"/>
    <x v="2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9"/>
    <x v="1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2:00:00"/>
    <x v="7"/>
    <x v="6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0"/>
    <x v="5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4:00:00"/>
    <x v="6"/>
    <x v="4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4:29:00"/>
    <x v="7"/>
    <x v="0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7"/>
    <x v="5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1:27:33"/>
    <x v="10"/>
    <x v="4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10"/>
    <x v="5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11"/>
    <x v="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"/>
    <x v="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10"/>
    <x v="5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8:49:52"/>
    <x v="9"/>
    <x v="5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7"/>
    <x v="7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3:57:49"/>
    <x v="8"/>
    <x v="5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11"/>
    <x v="7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0"/>
    <x v="7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8"/>
    <x v="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3"/>
    <x v="5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9"/>
    <x v="4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0"/>
    <x v="5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7:28:04"/>
    <x v="11"/>
    <x v="0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6"/>
    <x v="5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3:46:23"/>
    <x v="3"/>
    <x v="6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10"/>
    <x v="5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7"/>
    <x v="6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8:57:59"/>
    <x v="11"/>
    <x v="6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6"/>
    <x v="5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10"/>
    <x v="5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8"/>
    <x v="6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1:33:59"/>
    <x v="10"/>
    <x v="4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0:27:56"/>
    <x v="5"/>
    <x v="5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20:51:00"/>
    <x v="9"/>
    <x v="6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4:59:00"/>
    <x v="5"/>
    <x v="5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6"/>
    <x v="4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10"/>
    <x v="5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5"/>
    <x v="5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7:54:52"/>
    <x v="1"/>
    <x v="4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3"/>
    <x v="6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8:13:07"/>
    <x v="9"/>
    <x v="0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4"/>
    <x v="5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5"/>
    <x v="5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7"/>
    <x v="0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7"/>
    <x v="3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5"/>
    <x v="2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8"/>
    <x v="3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1"/>
    <x v="0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6:00:00"/>
    <x v="11"/>
    <x v="0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10"/>
    <x v="0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3"/>
    <x v="3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6"/>
    <x v="0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8:56:12"/>
    <x v="10"/>
    <x v="0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"/>
    <x v="2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4"/>
    <x v="3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"/>
    <x v="1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3"/>
    <x v="3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5:09:13"/>
    <x v="2"/>
    <x v="0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8"/>
    <x v="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1"/>
    <x v="0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8"/>
    <x v="3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0"/>
    <x v="3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11"/>
    <x v="2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11"/>
    <x v="0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6"/>
    <x v="2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8"/>
    <x v="3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4"/>
    <x v="3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5:16:11"/>
    <x v="5"/>
    <x v="5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4"/>
    <x v="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11"/>
    <x v="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3"/>
    <x v="0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1"/>
    <x v="5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6"/>
    <x v="0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3"/>
    <x v="0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3"/>
    <x v="5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1"/>
    <x v="4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1:00:00"/>
    <x v="9"/>
    <x v="7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4"/>
    <x v="3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0"/>
    <x v="4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3"/>
    <x v="6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"/>
    <x v="4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"/>
    <x v="0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11"/>
    <x v="6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7"/>
    <x v="4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7"/>
    <x v="4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9"/>
    <x v="6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0"/>
    <x v="5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"/>
    <x v="0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11"/>
    <x v="4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6"/>
    <x v="5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7"/>
    <x v="2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10"/>
    <x v="4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11"/>
    <x v="0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1"/>
    <x v="5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1"/>
    <x v="1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7"/>
    <x v="5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10"/>
    <x v="0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10"/>
    <x v="5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4"/>
    <x v="5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10"/>
    <x v="3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10"/>
    <x v="0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4:37:00"/>
    <x v="8"/>
    <x v="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1"/>
    <x v="0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11"/>
    <x v="0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7:35:39"/>
    <x v="11"/>
    <x v="2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0"/>
    <x v="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0"/>
    <x v="3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5:50:00"/>
    <x v="10"/>
    <x v="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3"/>
    <x v="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6:05:38"/>
    <x v="6"/>
    <x v="0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0:59:54"/>
    <x v="7"/>
    <x v="2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7"/>
    <x v="0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"/>
    <x v="1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10"/>
    <x v="2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6"/>
    <x v="0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3"/>
    <x v="3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10"/>
    <x v="2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9"/>
    <x v="0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6"/>
    <x v="0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3"/>
    <x v="3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11"/>
    <x v="0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7"/>
    <x v="3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10"/>
    <x v="0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1:04:58"/>
    <x v="8"/>
    <x v="0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8:43:54"/>
    <x v="11"/>
    <x v="2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2:28:00"/>
    <x v="1"/>
    <x v="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5"/>
    <x v="0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8:07:12"/>
    <x v="0"/>
    <x v="3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2:55:36"/>
    <x v="4"/>
    <x v="0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4"/>
    <x v="0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1"/>
    <x v="0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6:52:07"/>
    <x v="1"/>
    <x v="2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9"/>
    <x v="2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5:45:24"/>
    <x v="1"/>
    <x v="2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4:13:41"/>
    <x v="11"/>
    <x v="3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6"/>
    <x v="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8:13:48"/>
    <x v="3"/>
    <x v="3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"/>
    <x v="1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3"/>
    <x v="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5"/>
    <x v="2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5:10:01"/>
    <x v="7"/>
    <x v="0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3:05:47"/>
    <x v="3"/>
    <x v="3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1"/>
    <x v="2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7"/>
    <x v="5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8"/>
    <x v="3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4"/>
    <x v="4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6"/>
    <x v="5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5"/>
    <x v="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6"/>
    <x v="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3"/>
    <x v="0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1"/>
    <x v="1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0"/>
    <x v="5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3"/>
    <x v="2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9"/>
    <x v="1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9"/>
    <x v="0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7"/>
    <x v="5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6"/>
    <x v="3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6"/>
    <x v="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3"/>
    <x v="0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11"/>
    <x v="3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4"/>
    <x v="0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11"/>
    <x v="0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11"/>
    <x v="0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10"/>
    <x v="0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4"/>
    <x v="2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4"/>
    <x v="2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7"/>
    <x v="5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8"/>
    <x v="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5"/>
    <x v="0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8"/>
    <x v="0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8"/>
    <x v="3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10"/>
    <x v="0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5"/>
    <x v="2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3"/>
    <x v="0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10"/>
    <x v="2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"/>
    <x v="3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7"/>
    <x v="2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1"/>
    <x v="0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11"/>
    <x v="2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11"/>
    <x v="2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9"/>
    <x v="0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"/>
    <x v="0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5"/>
    <x v="0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5:09:00"/>
    <x v="7"/>
    <x v="3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0"/>
    <x v="2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4"/>
    <x v="2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1"/>
    <x v="1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8"/>
    <x v="3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7"/>
    <x v="0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3"/>
    <x v="0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1"/>
    <x v="2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"/>
    <x v="2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4"/>
    <x v="2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4"/>
    <x v="0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4"/>
    <x v="3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5"/>
    <x v="3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6"/>
    <x v="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"/>
    <x v="2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1"/>
    <x v="1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3"/>
    <x v="2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0"/>
    <x v="2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6"/>
    <x v="0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8"/>
    <x v="0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11"/>
    <x v="4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3"/>
    <x v="0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7"/>
    <x v="0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4"/>
    <x v="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10"/>
    <x v="0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7"/>
    <x v="0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"/>
    <x v="2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8"/>
    <x v="0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9:51:36"/>
    <x v="9"/>
    <x v="2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0"/>
    <x v="3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4"/>
    <x v="3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4"/>
    <x v="0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11"/>
    <x v="3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0"/>
    <x v="2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8"/>
    <x v="3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10"/>
    <x v="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0"/>
    <x v="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7"/>
    <x v="0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9:01:34"/>
    <x v="2"/>
    <x v="0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6"/>
    <x v="2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6:29:10"/>
    <x v="0"/>
    <x v="3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0:59:00"/>
    <x v="8"/>
    <x v="3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3:07:20"/>
    <x v="1"/>
    <x v="0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6:57:05"/>
    <x v="3"/>
    <x v="3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0:42:10"/>
    <x v="6"/>
    <x v="0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7"/>
    <x v="3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5"/>
    <x v="0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"/>
    <x v="0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8:04:50"/>
    <x v="0"/>
    <x v="2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5"/>
    <x v="0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10"/>
    <x v="0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2:01:00"/>
    <x v="1"/>
    <x v="0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3"/>
    <x v="3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2:22:19"/>
    <x v="7"/>
    <x v="3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6"/>
    <x v="0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4"/>
    <x v="3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3"/>
    <x v="0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5"/>
    <x v="3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3"/>
    <x v="3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7"/>
    <x v="3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6"/>
    <x v="1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6"/>
    <x v="1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1"/>
    <x v="1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6"/>
    <x v="1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5:59:18"/>
    <x v="1"/>
    <x v="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11"/>
    <x v="3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1:59:00"/>
    <x v="10"/>
    <x v="4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1:45:26"/>
    <x v="0"/>
    <x v="2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2:59:00"/>
    <x v="11"/>
    <x v="2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3"/>
    <x v="3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5"/>
    <x v="3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0"/>
    <x v="4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4"/>
    <x v="0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11"/>
    <x v="2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"/>
    <x v="2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11"/>
    <x v="0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4"/>
    <x v="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10"/>
    <x v="2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6"/>
    <x v="2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8"/>
    <x v="2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7"/>
    <x v="4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9"/>
    <x v="1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4"/>
    <x v="3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3"/>
    <x v="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1"/>
    <x v="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6"/>
    <x v="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3"/>
    <x v="0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4"/>
    <x v="0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10"/>
    <x v="0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6"/>
    <x v="4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11"/>
    <x v="3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10"/>
    <x v="4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6"/>
    <x v="0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11"/>
    <x v="2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1"/>
    <x v="4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6"/>
    <x v="3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9"/>
    <x v="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8"/>
    <x v="2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10"/>
    <x v="3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1"/>
    <x v="0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11"/>
    <x v="3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10"/>
    <x v="5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11"/>
    <x v="2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"/>
    <x v="5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0"/>
    <x v="5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3"/>
    <x v="3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5"/>
    <x v="5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7"/>
    <x v="2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6"/>
    <x v="0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5"/>
    <x v="5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5"/>
    <x v="3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4"/>
    <x v="6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6:37:03"/>
    <x v="3"/>
    <x v="5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7"/>
    <x v="3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6"/>
    <x v="0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9"/>
    <x v="3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3"/>
    <x v="2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11"/>
    <x v="2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0"/>
    <x v="2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5"/>
    <x v="4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9"/>
    <x v="4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1"/>
    <x v="5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10"/>
    <x v="4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10"/>
    <x v="5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11"/>
    <x v="5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1:01:58"/>
    <x v="3"/>
    <x v="6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3"/>
    <x v="0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1"/>
    <x v="5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5"/>
    <x v="3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1"/>
    <x v="3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"/>
    <x v="4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11"/>
    <x v="4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6"/>
    <x v="2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1"/>
    <x v="4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9:19:14"/>
    <x v="4"/>
    <x v="6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5"/>
    <x v="0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0"/>
    <x v="0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3"/>
    <x v="3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8"/>
    <x v="0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1"/>
    <x v="1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2:00:00"/>
    <x v="2"/>
    <x v="0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3:59:00"/>
    <x v="2"/>
    <x v="0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7:50:46"/>
    <x v="6"/>
    <x v="0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3:54:03"/>
    <x v="11"/>
    <x v="3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6:00:00"/>
    <x v="3"/>
    <x v="2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0"/>
    <x v="3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3:45:52"/>
    <x v="0"/>
    <x v="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1:50:43"/>
    <x v="0"/>
    <x v="2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1"/>
    <x v="0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"/>
    <x v="0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7"/>
    <x v="2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3"/>
    <x v="0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5:03:25"/>
    <x v="0"/>
    <x v="0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4:00:00"/>
    <x v="1"/>
    <x v="2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8:00:00"/>
    <x v="5"/>
    <x v="3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7:40:28"/>
    <x v="0"/>
    <x v="3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7:34:00"/>
    <x v="0"/>
    <x v="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1:00:00"/>
    <x v="0"/>
    <x v="0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5"/>
    <x v="2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8:16:06"/>
    <x v="9"/>
    <x v="0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11"/>
    <x v="3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3"/>
    <x v="0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0"/>
    <x v="0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5:53:10"/>
    <x v="7"/>
    <x v="3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3"/>
    <x v="0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6:00:00"/>
    <x v="3"/>
    <x v="0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5:57:18"/>
    <x v="5"/>
    <x v="0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3"/>
    <x v="0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9:39:00"/>
    <x v="1"/>
    <x v="2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10"/>
    <x v="3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"/>
    <x v="0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3:00:00"/>
    <x v="6"/>
    <x v="0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4"/>
    <x v="2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4:35:15"/>
    <x v="10"/>
    <x v="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3:38:29"/>
    <x v="3"/>
    <x v="2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3"/>
    <x v="0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0:14:22"/>
    <x v="2"/>
    <x v="0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9:21:26"/>
    <x v="7"/>
    <x v="0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7:36:49"/>
    <x v="5"/>
    <x v="0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9:00:00"/>
    <x v="2"/>
    <x v="2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7:08:55"/>
    <x v="7"/>
    <x v="3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0:24:52"/>
    <x v="1"/>
    <x v="0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7:59:00"/>
    <x v="1"/>
    <x v="0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5"/>
    <x v="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4"/>
    <x v="0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0"/>
    <x v="0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5"/>
    <x v="2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11"/>
    <x v="0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5"/>
    <x v="2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2:59:00"/>
    <x v="10"/>
    <x v="3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0"/>
    <x v="0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8"/>
    <x v="3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11"/>
    <x v="0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8:02:10"/>
    <x v="9"/>
    <x v="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4"/>
    <x v="0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"/>
    <x v="1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7:48:04"/>
    <x v="4"/>
    <x v="0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3"/>
    <x v="3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3"/>
    <x v="3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2:00:00"/>
    <x v="1"/>
    <x v="0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3:44:57"/>
    <x v="4"/>
    <x v="0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5"/>
    <x v="3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5"/>
    <x v="2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8:06:20"/>
    <x v="9"/>
    <x v="1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5"/>
    <x v="0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10"/>
    <x v="0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10"/>
    <x v="2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0:34:19"/>
    <x v="10"/>
    <x v="0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5:16:40"/>
    <x v="6"/>
    <x v="2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9:10:11"/>
    <x v="7"/>
    <x v="3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9"/>
    <x v="2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20:05:03"/>
    <x v="5"/>
    <x v="3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7"/>
    <x v="3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10"/>
    <x v="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8:34:00"/>
    <x v="9"/>
    <x v="2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3"/>
    <x v="0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3:00:00"/>
    <x v="2"/>
    <x v="1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4"/>
    <x v="3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3:41:44"/>
    <x v="11"/>
    <x v="0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5"/>
    <x v="2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9:10:48"/>
    <x v="7"/>
    <x v="0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5"/>
    <x v="3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1:12:03"/>
    <x v="7"/>
    <x v="3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8:18:00"/>
    <x v="0"/>
    <x v="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9"/>
    <x v="0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7:00:00"/>
    <x v="11"/>
    <x v="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3:00:00"/>
    <x v="0"/>
    <x v="2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11"/>
    <x v="2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9:14:41"/>
    <x v="0"/>
    <x v="2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3:32:45"/>
    <x v="10"/>
    <x v="3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4"/>
    <x v="3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5"/>
    <x v="0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4:37:11"/>
    <x v="9"/>
    <x v="0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9"/>
    <x v="1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2:04:53"/>
    <x v="10"/>
    <x v="2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0"/>
    <x v="0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8"/>
    <x v="2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9:46:35"/>
    <x v="0"/>
    <x v="0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2:24:21"/>
    <x v="9"/>
    <x v="2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3"/>
    <x v="0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4"/>
    <x v="3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9:18:38"/>
    <x v="10"/>
    <x v="2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3:59:00"/>
    <x v="2"/>
    <x v="2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2:27:15"/>
    <x v="4"/>
    <x v="3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9:50:01"/>
    <x v="1"/>
    <x v="0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2:59:00"/>
    <x v="7"/>
    <x v="0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5:15:24"/>
    <x v="9"/>
    <x v="0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11"/>
    <x v="3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3"/>
    <x v="3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2:00:00"/>
    <x v="3"/>
    <x v="3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5:12:08"/>
    <x v="6"/>
    <x v="2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3"/>
    <x v="3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1:00:00"/>
    <x v="9"/>
    <x v="0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6"/>
    <x v="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6:00:00"/>
    <x v="5"/>
    <x v="3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4"/>
    <x v="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11"/>
    <x v="0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11"/>
    <x v="0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0"/>
    <x v="2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3"/>
    <x v="3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6:42:19"/>
    <x v="2"/>
    <x v="0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5:33:16"/>
    <x v="3"/>
    <x v="0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3:00:18"/>
    <x v="7"/>
    <x v="0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7:00:00"/>
    <x v="8"/>
    <x v="3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7"/>
    <x v="2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0"/>
    <x v="0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6:03:57"/>
    <x v="10"/>
    <x v="2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2:33:39"/>
    <x v="5"/>
    <x v="2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4:46:00"/>
    <x v="8"/>
    <x v="3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5:11:27"/>
    <x v="5"/>
    <x v="0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5"/>
    <x v="0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9"/>
    <x v="2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7:08:59"/>
    <x v="7"/>
    <x v="3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5:46:34"/>
    <x v="1"/>
    <x v="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1"/>
    <x v="2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10"/>
    <x v="3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0:37:27"/>
    <x v="7"/>
    <x v="0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11"/>
    <x v="0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9:52:09"/>
    <x v="3"/>
    <x v="3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1"/>
    <x v="0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6:16:44"/>
    <x v="7"/>
    <x v="3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5:58:47"/>
    <x v="10"/>
    <x v="0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2:00:00"/>
    <x v="9"/>
    <x v="0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2:59:00"/>
    <x v="10"/>
    <x v="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7"/>
    <x v="3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3:22:59"/>
    <x v="2"/>
    <x v="0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0"/>
    <x v="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8:57:26"/>
    <x v="1"/>
    <x v="2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8:32:38"/>
    <x v="10"/>
    <x v="3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10"/>
    <x v="0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1:08:00"/>
    <x v="7"/>
    <x v="3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"/>
    <x v="0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5"/>
    <x v="2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0:16:04"/>
    <x v="5"/>
    <x v="3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3"/>
    <x v="2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3:59:00"/>
    <x v="11"/>
    <x v="3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0"/>
    <x v="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1:53:34"/>
    <x v="9"/>
    <x v="0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20:00:00"/>
    <x v="3"/>
    <x v="3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3:33:38"/>
    <x v="9"/>
    <x v="0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8:02:35"/>
    <x v="1"/>
    <x v="0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4"/>
    <x v="0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6"/>
    <x v="0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6:56:38"/>
    <x v="5"/>
    <x v="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10"/>
    <x v="0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7:44:52"/>
    <x v="3"/>
    <x v="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8"/>
    <x v="2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5"/>
    <x v="0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5:45:17"/>
    <x v="8"/>
    <x v="0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9"/>
    <x v="2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11"/>
    <x v="3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3:00:00"/>
    <x v="11"/>
    <x v="2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4:00:21"/>
    <x v="11"/>
    <x v="0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1"/>
    <x v="1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2:47:29"/>
    <x v="5"/>
    <x v="0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10"/>
    <x v="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1"/>
    <x v="0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10"/>
    <x v="2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5"/>
    <x v="2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7"/>
    <x v="3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3:00:00"/>
    <x v="1"/>
    <x v="0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1:59:00"/>
    <x v="1"/>
    <x v="0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6:17:04"/>
    <x v="0"/>
    <x v="0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3"/>
    <x v="3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0"/>
    <x v="0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2:43:32"/>
    <x v="7"/>
    <x v="0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2:44:52"/>
    <x v="1"/>
    <x v="0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2:59:00"/>
    <x v="3"/>
    <x v="2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7:51:00"/>
    <x v="10"/>
    <x v="0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1:04:11"/>
    <x v="0"/>
    <x v="3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3"/>
    <x v="3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4"/>
    <x v="2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3:00:00"/>
    <x v="4"/>
    <x v="0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20:35:00"/>
    <x v="7"/>
    <x v="3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2:00:00"/>
    <x v="8"/>
    <x v="3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1"/>
    <x v="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1"/>
    <x v="0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0:59:00"/>
    <x v="11"/>
    <x v="3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1:00:00"/>
    <x v="9"/>
    <x v="0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3"/>
    <x v="0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8:25:56"/>
    <x v="7"/>
    <x v="0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1:29:03"/>
    <x v="2"/>
    <x v="2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8"/>
    <x v="3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1:41:21"/>
    <x v="3"/>
    <x v="2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11"/>
    <x v="2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10"/>
    <x v="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11"/>
    <x v="2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3:41:21"/>
    <x v="5"/>
    <x v="2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3:59:00"/>
    <x v="4"/>
    <x v="0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8:47:00"/>
    <x v="9"/>
    <x v="2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9"/>
    <x v="1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3:25:10"/>
    <x v="11"/>
    <x v="2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"/>
    <x v="2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11"/>
    <x v="3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9"/>
    <x v="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10"/>
    <x v="0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3:59:00"/>
    <x v="2"/>
    <x v="1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5"/>
    <x v="3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1:00:00"/>
    <x v="2"/>
    <x v="1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3:00:00"/>
    <x v="9"/>
    <x v="1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0"/>
    <x v="2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4"/>
    <x v="5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1"/>
    <x v="2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7:08:44"/>
    <x v="8"/>
    <x v="3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11"/>
    <x v="3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4"/>
    <x v="3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0:11:23"/>
    <x v="6"/>
    <x v="0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9"/>
    <x v="2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9:40:40"/>
    <x v="8"/>
    <x v="3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4:58:39"/>
    <x v="2"/>
    <x v="0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7:59:00"/>
    <x v="4"/>
    <x v="0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2"/>
    <x v="0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5"/>
    <x v="0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0:00:00"/>
    <x v="8"/>
    <x v="3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3:00:00"/>
    <x v="5"/>
    <x v="3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0"/>
    <x v="3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"/>
    <x v="3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0"/>
    <x v="0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10"/>
    <x v="3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"/>
    <x v="0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8"/>
    <x v="2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"/>
    <x v="2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1:13:06"/>
    <x v="5"/>
    <x v="0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11"/>
    <x v="5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10"/>
    <x v="3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6:01:32"/>
    <x v="1"/>
    <x v="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0:54:11"/>
    <x v="1"/>
    <x v="0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"/>
    <x v="2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8"/>
    <x v="3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7"/>
    <x v="0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6:10:47"/>
    <x v="11"/>
    <x v="2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20:04:19"/>
    <x v="7"/>
    <x v="0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"/>
    <x v="2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11"/>
    <x v="2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10"/>
    <x v="4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6:59:00"/>
    <x v="3"/>
    <x v="4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3:59:00"/>
    <x v="11"/>
    <x v="7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1"/>
    <x v="2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4"/>
    <x v="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8:00:00"/>
    <x v="5"/>
    <x v="0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9"/>
    <x v="2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1:30:47"/>
    <x v="11"/>
    <x v="0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1:50:00"/>
    <x v="6"/>
    <x v="0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2"/>
    <x v="2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"/>
    <x v="3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7"/>
    <x v="3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8:16:00"/>
    <x v="6"/>
    <x v="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4"/>
    <x v="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5"/>
    <x v="0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3:02:40"/>
    <x v="10"/>
    <x v="2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2"/>
    <x v="1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0:59:00"/>
    <x v="10"/>
    <x v="0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11"/>
    <x v="3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1"/>
    <x v="0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7:59:50"/>
    <x v="9"/>
    <x v="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7"/>
    <x v="3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6"/>
    <x v="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3:59:00"/>
    <x v="10"/>
    <x v="2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7:27:26"/>
    <x v="3"/>
    <x v="3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7"/>
    <x v="0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"/>
    <x v="3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7"/>
    <x v="0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11"/>
    <x v="2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8"/>
    <x v="0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20:19:32"/>
    <x v="0"/>
    <x v="3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0"/>
    <x v="2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7:31:19"/>
    <x v="7"/>
    <x v="0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1:35:52"/>
    <x v="11"/>
    <x v="0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4"/>
    <x v="3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2:36:09"/>
    <x v="4"/>
    <x v="2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0:59:00"/>
    <x v="6"/>
    <x v="0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20:46:00"/>
    <x v="11"/>
    <x v="2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5"/>
    <x v="0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1"/>
    <x v="2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1:27:20"/>
    <x v="3"/>
    <x v="2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0:38:43"/>
    <x v="11"/>
    <x v="0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7:57:58"/>
    <x v="1"/>
    <x v="1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2"/>
    <x v="0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1"/>
    <x v="0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4"/>
    <x v="3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3:21:31"/>
    <x v="7"/>
    <x v="0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8"/>
    <x v="0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0:00:00"/>
    <x v="7"/>
    <x v="3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10"/>
    <x v="0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7"/>
    <x v="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"/>
    <x v="0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3:36:30"/>
    <x v="4"/>
    <x v="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8:41:00"/>
    <x v="9"/>
    <x v="0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0"/>
    <x v="2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10"/>
    <x v="0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"/>
    <x v="2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11"/>
    <x v="0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10"/>
    <x v="3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4:05:56"/>
    <x v="7"/>
    <x v="0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9:36:20"/>
    <x v="0"/>
    <x v="2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10"/>
    <x v="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11"/>
    <x v="2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2"/>
    <x v="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3:33:11"/>
    <x v="2"/>
    <x v="2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9:56:15"/>
    <x v="11"/>
    <x v="3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2:56:00"/>
    <x v="0"/>
    <x v="0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3:10:18"/>
    <x v="3"/>
    <x v="2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2:45:06"/>
    <x v="5"/>
    <x v="0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1:00:00"/>
    <x v="2"/>
    <x v="0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11"/>
    <x v="3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7:00:00"/>
    <x v="7"/>
    <x v="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4:32:31"/>
    <x v="10"/>
    <x v="0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0:19:54"/>
    <x v="6"/>
    <x v="0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"/>
    <x v="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9:45:19"/>
    <x v="2"/>
    <x v="1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11"/>
    <x v="3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11"/>
    <x v="2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6"/>
    <x v="0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7"/>
    <x v="3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5:43:47"/>
    <x v="5"/>
    <x v="2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7:22:05"/>
    <x v="6"/>
    <x v="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8:12:00"/>
    <x v="10"/>
    <x v="2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0:35:23"/>
    <x v="0"/>
    <x v="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9:05:32"/>
    <x v="1"/>
    <x v="0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6:36:36"/>
    <x v="10"/>
    <x v="2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1:18:55"/>
    <x v="7"/>
    <x v="3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8:22:12"/>
    <x v="8"/>
    <x v="2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0"/>
    <x v="2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3:43:21"/>
    <x v="2"/>
    <x v="0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9"/>
    <x v="2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1"/>
    <x v="2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1"/>
    <x v="0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1"/>
    <x v="1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4:13:39"/>
    <x v="6"/>
    <x v="1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3:59:00"/>
    <x v="6"/>
    <x v="1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7:54:05"/>
    <x v="6"/>
    <x v="1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2:24:20"/>
    <x v="6"/>
    <x v="1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7:33:54"/>
    <x v="1"/>
    <x v="1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1:16:59"/>
    <x v="1"/>
    <x v="1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6"/>
    <x v="1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7:59:00"/>
    <x v="1"/>
    <x v="1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4:12:00"/>
    <x v="10"/>
    <x v="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6"/>
    <x v="1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3:33:00"/>
    <x v="1"/>
    <x v="1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1:15:03"/>
    <x v="6"/>
    <x v="1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5:00:00"/>
    <x v="6"/>
    <x v="1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6:18:59"/>
    <x v="1"/>
    <x v="1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6"/>
    <x v="1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1:00:00"/>
    <x v="1"/>
    <x v="1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1"/>
    <x v="1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0:22:46"/>
    <x v="6"/>
    <x v="1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8"/>
    <x v="3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7"/>
    <x v="3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1:00:00"/>
    <x v="4"/>
    <x v="5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3:00:00"/>
    <x v="9"/>
    <x v="6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5:09:34"/>
    <x v="7"/>
    <x v="3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8"/>
    <x v="4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6"/>
    <x v="6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6"/>
    <x v="5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6:58:45"/>
    <x v="4"/>
    <x v="5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5"/>
    <x v="5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0:00:00"/>
    <x v="0"/>
    <x v="3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0"/>
    <x v="4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9"/>
    <x v="5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"/>
    <x v="3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11"/>
    <x v="3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0"/>
    <x v="3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5"/>
    <x v="3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5"/>
    <x v="3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10"/>
    <x v="6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8"/>
    <x v="3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"/>
    <x v="3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7:00:00"/>
    <x v="5"/>
    <x v="3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3:59:00"/>
    <x v="4"/>
    <x v="4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0"/>
    <x v="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10"/>
    <x v="2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2"/>
    <x v="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6:04:52"/>
    <x v="7"/>
    <x v="3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"/>
    <x v="3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6:17:07"/>
    <x v="2"/>
    <x v="6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"/>
    <x v="4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5"/>
    <x v="3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0"/>
    <x v="3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10"/>
    <x v="4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4:54:09"/>
    <x v="5"/>
    <x v="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5"/>
    <x v="3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9"/>
    <x v="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"/>
    <x v="4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0"/>
    <x v="3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8:27:21"/>
    <x v="0"/>
    <x v="3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7"/>
    <x v="3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"/>
    <x v="3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4:58:22"/>
    <x v="5"/>
    <x v="0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10"/>
    <x v="0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4"/>
    <x v="2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3:07:49"/>
    <x v="3"/>
    <x v="2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7:00:00"/>
    <x v="2"/>
    <x v="0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8:14:16"/>
    <x v="2"/>
    <x v="0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0"/>
    <x v="0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2"/>
    <x v="0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9:00:00"/>
    <x v="3"/>
    <x v="0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6:50:18"/>
    <x v="2"/>
    <x v="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2"/>
    <x v="0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7"/>
    <x v="3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0:34:00"/>
    <x v="6"/>
    <x v="2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3:24:37"/>
    <x v="3"/>
    <x v="3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0:59:00"/>
    <x v="4"/>
    <x v="0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8:43:42"/>
    <x v="7"/>
    <x v="0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0"/>
    <x v="0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3:59:32"/>
    <x v="10"/>
    <x v="0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7"/>
    <x v="0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6"/>
    <x v="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0"/>
    <x v="3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5"/>
    <x v="3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10"/>
    <x v="5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"/>
    <x v="3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4:05:51"/>
    <x v="3"/>
    <x v="3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0"/>
    <x v="0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9"/>
    <x v="2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7"/>
    <x v="0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0"/>
    <x v="0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8"/>
    <x v="2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4"/>
    <x v="3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1"/>
    <x v="0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6:00:00"/>
    <x v="1"/>
    <x v="1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0"/>
    <x v="0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6:29:00"/>
    <x v="11"/>
    <x v="0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"/>
    <x v="0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9"/>
    <x v="1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5"/>
    <x v="2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11"/>
    <x v="0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6:10:36"/>
    <x v="9"/>
    <x v="1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4"/>
    <x v="0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8"/>
    <x v="3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7"/>
    <x v="3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7:39:07"/>
    <x v="6"/>
    <x v="2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10"/>
    <x v="2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1"/>
    <x v="1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2"/>
    <x v="1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0"/>
    <x v="2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7:00:33"/>
    <x v="4"/>
    <x v="2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7"/>
    <x v="0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0"/>
    <x v="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11"/>
    <x v="0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2"/>
    <x v="1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11"/>
    <x v="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3:08:12"/>
    <x v="7"/>
    <x v="3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9:00:00"/>
    <x v="11"/>
    <x v="0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4"/>
    <x v="2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5"/>
    <x v="0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7"/>
    <x v="0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5:25:12"/>
    <x v="0"/>
    <x v="0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6"/>
    <x v="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5"/>
    <x v="0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3:48:44"/>
    <x v="8"/>
    <x v="3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2:32:46"/>
    <x v="5"/>
    <x v="0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6:20:40"/>
    <x v="7"/>
    <x v="2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7"/>
    <x v="2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1"/>
    <x v="0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3:26:15"/>
    <x v="11"/>
    <x v="3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2:59:00"/>
    <x v="5"/>
    <x v="0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2"/>
    <x v="1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6:17:41"/>
    <x v="9"/>
    <x v="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7"/>
    <x v="2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2:08:38"/>
    <x v="8"/>
    <x v="0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0"/>
    <x v="0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4"/>
    <x v="3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6:00:00"/>
    <x v="11"/>
    <x v="0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7:00:00"/>
    <x v="9"/>
    <x v="0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2:00:00"/>
    <x v="4"/>
    <x v="0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5"/>
    <x v="0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0"/>
    <x v="0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6:42:08"/>
    <x v="3"/>
    <x v="2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6:00:00"/>
    <x v="5"/>
    <x v="0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7:47:45"/>
    <x v="0"/>
    <x v="0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6:29:35"/>
    <x v="8"/>
    <x v="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8:00:09"/>
    <x v="8"/>
    <x v="0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7"/>
    <x v="2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1"/>
    <x v="2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2"/>
    <x v="0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2:59:00"/>
    <x v="1"/>
    <x v="2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2:23:26"/>
    <x v="8"/>
    <x v="3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5:21:43"/>
    <x v="10"/>
    <x v="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1"/>
    <x v="2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0:00:00"/>
    <x v="5"/>
    <x v="0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9:28:25"/>
    <x v="7"/>
    <x v="0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6"/>
    <x v="2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2"/>
    <x v="2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0:59:00"/>
    <x v="9"/>
    <x v="2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2"/>
    <x v="1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"/>
    <x v="2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3:00:28"/>
    <x v="8"/>
    <x v="0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5"/>
    <x v="2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2"/>
    <x v="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7:21:31"/>
    <x v="1"/>
    <x v="1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7"/>
    <x v="0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4"/>
    <x v="0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1"/>
    <x v="1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5"/>
    <x v="0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7"/>
    <x v="2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8"/>
    <x v="0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0"/>
    <x v="0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7"/>
    <x v="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11"/>
    <x v="0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6"/>
    <x v="0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1:59:00"/>
    <x v="3"/>
    <x v="2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3:26:16"/>
    <x v="4"/>
    <x v="2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9:38:04"/>
    <x v="1"/>
    <x v="0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4"/>
    <x v="2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5:32:28"/>
    <x v="0"/>
    <x v="0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5"/>
    <x v="2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20:22:19"/>
    <x v="10"/>
    <x v="2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6"/>
    <x v="2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0:36:18"/>
    <x v="11"/>
    <x v="2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11"/>
    <x v="0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2:00:10"/>
    <x v="11"/>
    <x v="0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7:00:00"/>
    <x v="8"/>
    <x v="2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9"/>
    <x v="2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10"/>
    <x v="0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10"/>
    <x v="2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"/>
    <x v="3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5"/>
    <x v="2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1:30:00"/>
    <x v="6"/>
    <x v="2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9:03:06"/>
    <x v="9"/>
    <x v="0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20:05:57"/>
    <x v="5"/>
    <x v="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11"/>
    <x v="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5"/>
    <x v="2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7"/>
    <x v="2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8:59:50"/>
    <x v="5"/>
    <x v="2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2:51:17"/>
    <x v="6"/>
    <x v="0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1"/>
    <x v="0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3:59:26"/>
    <x v="10"/>
    <x v="2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0"/>
    <x v="3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0"/>
    <x v="3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6"/>
    <x v="0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11"/>
    <x v="0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5:38:50"/>
    <x v="0"/>
    <x v="3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5"/>
    <x v="0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0"/>
    <x v="0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"/>
    <x v="3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3:34:06"/>
    <x v="6"/>
    <x v="2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11"/>
    <x v="3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8:48:00"/>
    <x v="2"/>
    <x v="1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0"/>
    <x v="2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4"/>
    <x v="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2:00:00"/>
    <x v="5"/>
    <x v="2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1"/>
    <x v="0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6"/>
    <x v="2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3:48:13"/>
    <x v="3"/>
    <x v="3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9:37:00"/>
    <x v="6"/>
    <x v="0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2"/>
    <x v="0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10"/>
    <x v="2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6"/>
    <x v="2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2:00:00"/>
    <x v="5"/>
    <x v="2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8"/>
    <x v="0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0"/>
    <x v="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8:00:00"/>
    <x v="0"/>
    <x v="2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8:00:00"/>
    <x v="10"/>
    <x v="2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3:01:00"/>
    <x v="11"/>
    <x v="0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10"/>
    <x v="2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4:34:32"/>
    <x v="0"/>
    <x v="2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5:01:50"/>
    <x v="3"/>
    <x v="3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3:27:59"/>
    <x v="8"/>
    <x v="3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20:22:14"/>
    <x v="2"/>
    <x v="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4"/>
    <x v="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7"/>
    <x v="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3:55:00"/>
    <x v="1"/>
    <x v="0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"/>
    <x v="3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1"/>
    <x v="2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1:26:32"/>
    <x v="4"/>
    <x v="0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20:37:17"/>
    <x v="10"/>
    <x v="0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"/>
    <x v="0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0:00:00"/>
    <x v="9"/>
    <x v="0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9"/>
    <x v="1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4"/>
    <x v="2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5:59:25"/>
    <x v="4"/>
    <x v="0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"/>
    <x v="3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0"/>
    <x v="0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11"/>
    <x v="0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9:39:33"/>
    <x v="10"/>
    <x v="3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6"/>
    <x v="0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1:56:00"/>
    <x v="1"/>
    <x v="0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"/>
    <x v="3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8:00:00"/>
    <x v="3"/>
    <x v="0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8"/>
    <x v="3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2:26:23"/>
    <x v="1"/>
    <x v="0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"/>
    <x v="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5"/>
    <x v="2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8"/>
    <x v="0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5:49:12"/>
    <x v="4"/>
    <x v="3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0:28:26"/>
    <x v="4"/>
    <x v="3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4"/>
    <x v="3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6:04:01"/>
    <x v="5"/>
    <x v="0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8:31:22"/>
    <x v="5"/>
    <x v="2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3:35:45"/>
    <x v="0"/>
    <x v="3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7:28:00"/>
    <x v="3"/>
    <x v="3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5:17:35"/>
    <x v="10"/>
    <x v="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8"/>
    <x v="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9:17:25"/>
    <x v="0"/>
    <x v="3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3:10:00"/>
    <x v="10"/>
    <x v="0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10"/>
    <x v="3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2"/>
    <x v="2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8"/>
    <x v="3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2"/>
    <x v="0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7:53:34"/>
    <x v="3"/>
    <x v="3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"/>
    <x v="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8"/>
    <x v="0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6:05:24"/>
    <x v="5"/>
    <x v="0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7:05:02"/>
    <x v="5"/>
    <x v="0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1"/>
    <x v="2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0"/>
    <x v="3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5:08:09"/>
    <x v="0"/>
    <x v="3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8:48:24"/>
    <x v="0"/>
    <x v="3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5:58:00"/>
    <x v="0"/>
    <x v="2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2:00:00"/>
    <x v="5"/>
    <x v="2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11"/>
    <x v="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8:01:02"/>
    <x v="7"/>
    <x v="3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3:59:00"/>
    <x v="2"/>
    <x v="0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4"/>
    <x v="2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8:30:00"/>
    <x v="6"/>
    <x v="2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3:30:00"/>
    <x v="6"/>
    <x v="0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11"/>
    <x v="3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5:01:47"/>
    <x v="10"/>
    <x v="3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6"/>
    <x v="2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9:00:00"/>
    <x v="2"/>
    <x v="2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1"/>
    <x v="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9:00:00"/>
    <x v="4"/>
    <x v="0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6:52:21"/>
    <x v="6"/>
    <x v="0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2"/>
    <x v="0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11"/>
    <x v="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7"/>
    <x v="3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0:29:12"/>
    <x v="0"/>
    <x v="3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2"/>
    <x v="0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9:31:01"/>
    <x v="8"/>
    <x v="2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0"/>
    <x v="3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2:32:33"/>
    <x v="3"/>
    <x v="3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7:00:00"/>
    <x v="2"/>
    <x v="2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5"/>
    <x v="3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0"/>
    <x v="3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"/>
    <x v="2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"/>
    <x v="3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2:03:40"/>
    <x v="3"/>
    <x v="0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6:00:00"/>
    <x v="10"/>
    <x v="0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9"/>
    <x v="2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1:15:00"/>
    <x v="0"/>
    <x v="3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5:17:00"/>
    <x v="8"/>
    <x v="0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5:11:12"/>
    <x v="10"/>
    <x v="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7:35:46"/>
    <x v="7"/>
    <x v="3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8:59:00"/>
    <x v="5"/>
    <x v="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7:43:56"/>
    <x v="11"/>
    <x v="0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7:20:00"/>
    <x v="2"/>
    <x v="0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5:20:12"/>
    <x v="1"/>
    <x v="2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4"/>
    <x v="3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3:00:00"/>
    <x v="0"/>
    <x v="2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0:54:31"/>
    <x v="6"/>
    <x v="0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2:22:07"/>
    <x v="6"/>
    <x v="0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2:59:00"/>
    <x v="0"/>
    <x v="3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8:29:16"/>
    <x v="3"/>
    <x v="2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0"/>
    <x v="3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3:00:27"/>
    <x v="11"/>
    <x v="2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1:59:00"/>
    <x v="3"/>
    <x v="3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2"/>
    <x v="0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2"/>
    <x v="0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6:31:00"/>
    <x v="10"/>
    <x v="2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7:39:12"/>
    <x v="3"/>
    <x v="3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2:00:00"/>
    <x v="11"/>
    <x v="2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3:00:00"/>
    <x v="0"/>
    <x v="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11"/>
    <x v="2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2:07:17"/>
    <x v="3"/>
    <x v="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1:00:00"/>
    <x v="3"/>
    <x v="0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6"/>
    <x v="2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0:07:12"/>
    <x v="1"/>
    <x v="0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2:00:00"/>
    <x v="7"/>
    <x v="2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6"/>
    <x v="2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6:38:00"/>
    <x v="0"/>
    <x v="2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"/>
    <x v="3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0:59:00"/>
    <x v="8"/>
    <x v="3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5:27:00"/>
    <x v="1"/>
    <x v="0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7:02:11"/>
    <x v="0"/>
    <x v="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9:00:00"/>
    <x v="8"/>
    <x v="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2:00:00"/>
    <x v="11"/>
    <x v="3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10"/>
    <x v="0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1"/>
    <x v="0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5:31:20"/>
    <x v="5"/>
    <x v="3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0"/>
    <x v="0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9"/>
    <x v="0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3:31:06"/>
    <x v="0"/>
    <x v="3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0"/>
    <x v="3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5"/>
    <x v="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2"/>
    <x v="2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1:59:00"/>
    <x v="5"/>
    <x v="0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5"/>
    <x v="0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1:00:00"/>
    <x v="6"/>
    <x v="0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6:00:00"/>
    <x v="10"/>
    <x v="3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6"/>
    <x v="2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10"/>
    <x v="0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11"/>
    <x v="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0:11:00"/>
    <x v="3"/>
    <x v="3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1:00:00"/>
    <x v="8"/>
    <x v="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2:18:00"/>
    <x v="8"/>
    <x v="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5:19:26"/>
    <x v="7"/>
    <x v="2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5"/>
    <x v="2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10"/>
    <x v="2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0"/>
    <x v="0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1"/>
    <x v="2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7"/>
    <x v="0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2:59:00"/>
    <x v="1"/>
    <x v="2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0"/>
    <x v="2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3:58:11"/>
    <x v="8"/>
    <x v="0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10"/>
    <x v="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2:37:20"/>
    <x v="3"/>
    <x v="3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7:08:57"/>
    <x v="10"/>
    <x v="2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6:00:00"/>
    <x v="10"/>
    <x v="2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8"/>
    <x v="3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0"/>
    <x v="3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3:30:00"/>
    <x v="8"/>
    <x v="3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6:53:12"/>
    <x v="6"/>
    <x v="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5"/>
    <x v="3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3:59:00"/>
    <x v="2"/>
    <x v="0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10"/>
    <x v="0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2:00:00"/>
    <x v="7"/>
    <x v="3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6:00:00"/>
    <x v="0"/>
    <x v="3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9:21:00"/>
    <x v="11"/>
    <x v="3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1"/>
    <x v="0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7"/>
    <x v="0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7"/>
    <x v="3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5:06:00"/>
    <x v="7"/>
    <x v="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7"/>
    <x v="2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7"/>
    <x v="3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1:00:00"/>
    <x v="3"/>
    <x v="0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0:59:00"/>
    <x v="6"/>
    <x v="2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0"/>
    <x v="0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9"/>
    <x v="1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20:00:00"/>
    <x v="0"/>
    <x v="0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5:00:00"/>
    <x v="6"/>
    <x v="2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0:42:14"/>
    <x v="5"/>
    <x v="2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7"/>
    <x v="3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4:16:07"/>
    <x v="8"/>
    <x v="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11"/>
    <x v="0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11"/>
    <x v="0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4"/>
    <x v="0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2:59:00"/>
    <x v="8"/>
    <x v="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5:05:40"/>
    <x v="3"/>
    <x v="2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7"/>
    <x v="2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9:04:51"/>
    <x v="5"/>
    <x v="2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2:31:15"/>
    <x v="3"/>
    <x v="0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7"/>
    <x v="3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5"/>
    <x v="0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4:57:37"/>
    <x v="1"/>
    <x v="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4:22:39"/>
    <x v="6"/>
    <x v="0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1"/>
    <x v="0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10"/>
    <x v="2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1"/>
    <x v="2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4:27:53"/>
    <x v="7"/>
    <x v="0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6:26:38"/>
    <x v="10"/>
    <x v="2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7:07:00"/>
    <x v="10"/>
    <x v="3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9:05:24"/>
    <x v="5"/>
    <x v="3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"/>
    <x v="0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2"/>
    <x v="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6:36:34"/>
    <x v="8"/>
    <x v="2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0:35:24"/>
    <x v="3"/>
    <x v="3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10"/>
    <x v="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6:00:00"/>
    <x v="5"/>
    <x v="0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3:58:00"/>
    <x v="0"/>
    <x v="0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10"/>
    <x v="0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3:36:00"/>
    <x v="3"/>
    <x v="0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1"/>
    <x v="2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"/>
    <x v="2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11"/>
    <x v="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4"/>
    <x v="3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9"/>
    <x v="0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5"/>
    <x v="0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7"/>
    <x v="3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9"/>
    <x v="0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2:00:00"/>
    <x v="4"/>
    <x v="3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11"/>
    <x v="3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8:41:22"/>
    <x v="5"/>
    <x v="0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5:00:46"/>
    <x v="8"/>
    <x v="3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8"/>
    <x v="3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"/>
    <x v="2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9:10:54"/>
    <x v="4"/>
    <x v="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1:28:00"/>
    <x v="6"/>
    <x v="0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6"/>
    <x v="2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2:17:36"/>
    <x v="1"/>
    <x v="2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2"/>
    <x v="0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6:18:30"/>
    <x v="0"/>
    <x v="3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1:18:02"/>
    <x v="6"/>
    <x v="2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4:13:25"/>
    <x v="6"/>
    <x v="2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2:35:44"/>
    <x v="0"/>
    <x v="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4"/>
    <x v="3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7"/>
    <x v="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4:00:00"/>
    <x v="5"/>
    <x v="2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6"/>
    <x v="0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10"/>
    <x v="0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11"/>
    <x v="3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3:59:00"/>
    <x v="9"/>
    <x v="0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3:59:00"/>
    <x v="2"/>
    <x v="0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9"/>
    <x v="0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7"/>
    <x v="2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1"/>
    <x v="0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2:09:42"/>
    <x v="3"/>
    <x v="3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0:59:00"/>
    <x v="1"/>
    <x v="2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3:59:00"/>
    <x v="7"/>
    <x v="3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9:00:00"/>
    <x v="3"/>
    <x v="0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5:22:44"/>
    <x v="11"/>
    <x v="2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9"/>
    <x v="0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10"/>
    <x v="2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8"/>
    <x v="0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6"/>
    <x v="2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4:02:06"/>
    <x v="2"/>
    <x v="2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9:30:57"/>
    <x v="3"/>
    <x v="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9:00:00"/>
    <x v="4"/>
    <x v="0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9:00:00"/>
    <x v="5"/>
    <x v="2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1"/>
    <x v="2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5:22:16"/>
    <x v="3"/>
    <x v="0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3:53:21"/>
    <x v="6"/>
    <x v="0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2:26:51"/>
    <x v="5"/>
    <x v="3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9:09:34"/>
    <x v="5"/>
    <x v="3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20:00:16"/>
    <x v="5"/>
    <x v="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4"/>
    <x v="0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6:47:44"/>
    <x v="1"/>
    <x v="0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2"/>
    <x v="1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0:04:10"/>
    <x v="5"/>
    <x v="0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8"/>
    <x v="2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1"/>
    <x v="0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7"/>
    <x v="2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2:23:00"/>
    <x v="7"/>
    <x v="3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2:00:00"/>
    <x v="0"/>
    <x v="3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"/>
    <x v="2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0"/>
    <x v="0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"/>
    <x v="3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2:59:00"/>
    <x v="10"/>
    <x v="2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4"/>
    <x v="0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2:00:00"/>
    <x v="10"/>
    <x v="2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6:19:50"/>
    <x v="8"/>
    <x v="3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7"/>
    <x v="3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7:29:09"/>
    <x v="8"/>
    <x v="3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8"/>
    <x v="2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9"/>
    <x v="1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6:11:16"/>
    <x v="6"/>
    <x v="2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7"/>
    <x v="0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9"/>
    <x v="0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0:08:52"/>
    <x v="6"/>
    <x v="0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0:11:00"/>
    <x v="11"/>
    <x v="2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3:45:30"/>
    <x v="10"/>
    <x v="0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11"/>
    <x v="3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2:00:00"/>
    <x v="8"/>
    <x v="0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8"/>
    <x v="0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1"/>
    <x v="2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9:17:18"/>
    <x v="8"/>
    <x v="2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8:30:00"/>
    <x v="5"/>
    <x v="0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2:58:47"/>
    <x v="7"/>
    <x v="2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2:00:45"/>
    <x v="11"/>
    <x v="3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2:06:34"/>
    <x v="5"/>
    <x v="3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6:29:44"/>
    <x v="2"/>
    <x v="2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0:59:00"/>
    <x v="3"/>
    <x v="3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"/>
    <x v="2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"/>
    <x v="0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2:00:00"/>
    <x v="6"/>
    <x v="2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0"/>
    <x v="0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7:59:00"/>
    <x v="2"/>
    <x v="1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6:42:00"/>
    <x v="5"/>
    <x v="2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2:59:00"/>
    <x v="0"/>
    <x v="3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1"/>
    <x v="0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6:08:45"/>
    <x v="4"/>
    <x v="3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3:00:00"/>
    <x v="6"/>
    <x v="2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3:16:54"/>
    <x v="1"/>
    <x v="0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6:50:30"/>
    <x v="4"/>
    <x v="2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0:58:09"/>
    <x v="5"/>
    <x v="2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4:54:00"/>
    <x v="11"/>
    <x v="0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2:00:00"/>
    <x v="0"/>
    <x v="3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0"/>
    <x v="0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0"/>
    <x v="0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5"/>
    <x v="0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10"/>
    <x v="0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2:59:00"/>
    <x v="0"/>
    <x v="3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7"/>
    <x v="3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7:52:00"/>
    <x v="8"/>
    <x v="3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5:57:09"/>
    <x v="7"/>
    <x v="2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8:00:00"/>
    <x v="10"/>
    <x v="2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4:34:44"/>
    <x v="7"/>
    <x v="3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0"/>
    <x v="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10"/>
    <x v="0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3:59:00"/>
    <x v="5"/>
    <x v="3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5:53:54"/>
    <x v="11"/>
    <x v="2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0:38:10"/>
    <x v="9"/>
    <x v="2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5"/>
    <x v="3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11"/>
    <x v="2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7"/>
    <x v="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10"/>
    <x v="3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"/>
    <x v="0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0:14:15"/>
    <x v="5"/>
    <x v="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"/>
    <x v="3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5"/>
    <x v="0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0:21:23"/>
    <x v="8"/>
    <x v="3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1"/>
    <x v="0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9:00:00"/>
    <x v="7"/>
    <x v="3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8"/>
    <x v="0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5"/>
    <x v="2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5:53:30"/>
    <x v="9"/>
    <x v="0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9:48:36"/>
    <x v="2"/>
    <x v="0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6:10:48"/>
    <x v="10"/>
    <x v="2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4:21:27"/>
    <x v="1"/>
    <x v="2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9:26:56"/>
    <x v="11"/>
    <x v="3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1:00:00"/>
    <x v="7"/>
    <x v="3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5"/>
    <x v="0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0"/>
    <x v="2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1:59:00"/>
    <x v="3"/>
    <x v="2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10"/>
    <x v="2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5"/>
    <x v="3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6:55:49"/>
    <x v="7"/>
    <x v="3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0:26:00"/>
    <x v="0"/>
    <x v="2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2:24:46"/>
    <x v="0"/>
    <x v="3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1:59:06"/>
    <x v="5"/>
    <x v="3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6"/>
    <x v="0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5"/>
    <x v="3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10"/>
    <x v="0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5"/>
    <x v="2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10"/>
    <x v="0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1"/>
    <x v="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9"/>
    <x v="2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5:47:29"/>
    <x v="10"/>
    <x v="0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2"/>
    <x v="0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2:31:06"/>
    <x v="5"/>
    <x v="0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0"/>
    <x v="0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8:28:04"/>
    <x v="8"/>
    <x v="3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2"/>
    <x v="2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8"/>
    <x v="3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10"/>
    <x v="2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6:30:00"/>
    <x v="2"/>
    <x v="2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6"/>
    <x v="2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11"/>
    <x v="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"/>
    <x v="0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1"/>
    <x v="0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1:15:59"/>
    <x v="3"/>
    <x v="0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9"/>
    <x v="0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7:00:00"/>
    <x v="9"/>
    <x v="0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6"/>
    <x v="0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6:38:16"/>
    <x v="10"/>
    <x v="0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1:38:09"/>
    <x v="10"/>
    <x v="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3:00:00"/>
    <x v="1"/>
    <x v="0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1:59:00"/>
    <x v="8"/>
    <x v="0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7:00:00"/>
    <x v="0"/>
    <x v="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5:47:48"/>
    <x v="0"/>
    <x v="2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"/>
    <x v="3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4"/>
    <x v="0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0:09:04"/>
    <x v="7"/>
    <x v="3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0"/>
    <x v="3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0"/>
    <x v="3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1:45:02"/>
    <x v="3"/>
    <x v="3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4:20:39"/>
    <x v="11"/>
    <x v="2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7:59:00"/>
    <x v="0"/>
    <x v="0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2"/>
    <x v="2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2:59:00"/>
    <x v="6"/>
    <x v="2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2:59:00"/>
    <x v="2"/>
    <x v="0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6"/>
    <x v="2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11"/>
    <x v="2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5"/>
    <x v="0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3:59:00"/>
    <x v="0"/>
    <x v="3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6"/>
    <x v="2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5"/>
    <x v="3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4"/>
    <x v="3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10"/>
    <x v="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"/>
    <x v="0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7:36:26"/>
    <x v="10"/>
    <x v="3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8:00:00"/>
    <x v="3"/>
    <x v="0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4:31:29"/>
    <x v="3"/>
    <x v="0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2:00:26"/>
    <x v="6"/>
    <x v="0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9:36:00"/>
    <x v="10"/>
    <x v="2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0"/>
    <x v="3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0"/>
    <x v="3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3:59:00"/>
    <x v="2"/>
    <x v="0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5"/>
    <x v="3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9:21:19"/>
    <x v="6"/>
    <x v="2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7:20:10"/>
    <x v="5"/>
    <x v="0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9:00:00"/>
    <x v="10"/>
    <x v="2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8"/>
    <x v="2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8"/>
    <x v="2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4:00:55"/>
    <x v="6"/>
    <x v="0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6"/>
    <x v="0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0"/>
    <x v="3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7"/>
    <x v="3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2"/>
    <x v="0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1"/>
    <x v="2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5:06:00"/>
    <x v="0"/>
    <x v="0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7"/>
    <x v="3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0"/>
    <x v="2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1"/>
    <x v="2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8:32:12"/>
    <x v="0"/>
    <x v="2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5:03:00"/>
    <x v="3"/>
    <x v="2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10"/>
    <x v="2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2:59:00"/>
    <x v="0"/>
    <x v="0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1:18:00"/>
    <x v="4"/>
    <x v="0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4:10:18"/>
    <x v="5"/>
    <x v="0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8"/>
    <x v="2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0"/>
    <x v="3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5:43:42"/>
    <x v="0"/>
    <x v="0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7:32:09"/>
    <x v="4"/>
    <x v="3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8:55:54"/>
    <x v="5"/>
    <x v="0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7:30:00"/>
    <x v="3"/>
    <x v="0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9:42:36"/>
    <x v="9"/>
    <x v="1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6"/>
    <x v="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2:20:48"/>
    <x v="3"/>
    <x v="3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7:20:43"/>
    <x v="1"/>
    <x v="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3:59:00"/>
    <x v="9"/>
    <x v="0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9"/>
    <x v="0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11"/>
    <x v="0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8:19:28"/>
    <x v="1"/>
    <x v="2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0"/>
    <x v="2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6:17:20"/>
    <x v="7"/>
    <x v="3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1:13:01"/>
    <x v="5"/>
    <x v="3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6"/>
    <x v="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4:53:39"/>
    <x v="6"/>
    <x v="0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8:00:00"/>
    <x v="0"/>
    <x v="3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1"/>
    <x v="0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6:00:00"/>
    <x v="10"/>
    <x v="2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10"/>
    <x v="0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5"/>
    <x v="2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1"/>
    <x v="0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"/>
    <x v="0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1:33:43"/>
    <x v="0"/>
    <x v="3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2:59:00"/>
    <x v="11"/>
    <x v="0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4:13:02"/>
    <x v="1"/>
    <x v="0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0"/>
    <x v="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0:38:37"/>
    <x v="0"/>
    <x v="0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9"/>
    <x v="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9"/>
    <x v="2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2:59:00"/>
    <x v="0"/>
    <x v="0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8:41:00"/>
    <x v="3"/>
    <x v="2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20:40:14"/>
    <x v="5"/>
    <x v="0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5:09:54"/>
    <x v="10"/>
    <x v="0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1"/>
    <x v="0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8:39:47"/>
    <x v="4"/>
    <x v="3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5:46:11"/>
    <x v="3"/>
    <x v="2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2:46:51"/>
    <x v="10"/>
    <x v="2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8"/>
    <x v="3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2"/>
    <x v="2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4:09:00"/>
    <x v="4"/>
    <x v="3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5"/>
    <x v="0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7:36:48"/>
    <x v="6"/>
    <x v="2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3:09:00"/>
    <x v="3"/>
    <x v="2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0"/>
    <x v="0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2:03:29"/>
    <x v="10"/>
    <x v="0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2:25:24"/>
    <x v="0"/>
    <x v="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0:50:29"/>
    <x v="1"/>
    <x v="2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3:51:27"/>
    <x v="0"/>
    <x v="3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10"/>
    <x v="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10"/>
    <x v="3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5"/>
    <x v="3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11"/>
    <x v="0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1:59:00"/>
    <x v="11"/>
    <x v="3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0"/>
    <x v="0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11"/>
    <x v="0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5"/>
    <x v="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1:59:03"/>
    <x v="4"/>
    <x v="3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5:32:59"/>
    <x v="0"/>
    <x v="0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2:34:36"/>
    <x v="1"/>
    <x v="0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5:09:38"/>
    <x v="7"/>
    <x v="3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6:14:18"/>
    <x v="10"/>
    <x v="0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7:17:51"/>
    <x v="1"/>
    <x v="0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1:50:03"/>
    <x v="1"/>
    <x v="0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2:12:00"/>
    <x v="3"/>
    <x v="3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6:00:00"/>
    <x v="10"/>
    <x v="0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6:00:00"/>
    <x v="5"/>
    <x v="3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"/>
    <x v="3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6:47:00"/>
    <x v="8"/>
    <x v="3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1:59:00"/>
    <x v="7"/>
    <x v="2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8"/>
    <x v="0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7:24:14"/>
    <x v="8"/>
    <x v="0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"/>
    <x v="3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2:29:00"/>
    <x v="1"/>
    <x v="2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4:32:19"/>
    <x v="5"/>
    <x v="2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0:50:05"/>
    <x v="7"/>
    <x v="3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1"/>
    <x v="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3:07:58"/>
    <x v="0"/>
    <x v="3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1"/>
    <x v="1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"/>
    <x v="0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11"/>
    <x v="0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9"/>
    <x v="0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7"/>
    <x v="2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2"/>
    <x v="2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4"/>
    <x v="2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2:59:00"/>
    <x v="5"/>
    <x v="0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9"/>
    <x v="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0"/>
    <x v="3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9:26:39"/>
    <x v="2"/>
    <x v="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9"/>
    <x v="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7"/>
    <x v="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1"/>
    <x v="0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10"/>
    <x v="2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4"/>
    <x v="3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7:00:00"/>
    <x v="10"/>
    <x v="0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2"/>
    <x v="1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9"/>
    <x v="0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3:12:24"/>
    <x v="3"/>
    <x v="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1"/>
    <x v="0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"/>
    <x v="3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1:00:00"/>
    <x v="0"/>
    <x v="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4"/>
    <x v="2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1:00:18"/>
    <x v="2"/>
    <x v="0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3:36:18"/>
    <x v="5"/>
    <x v="3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5:58:03"/>
    <x v="9"/>
    <x v="0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1:00:00"/>
    <x v="3"/>
    <x v="0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3:36:01"/>
    <x v="3"/>
    <x v="3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1:13:11"/>
    <x v="5"/>
    <x v="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4:49:59"/>
    <x v="4"/>
    <x v="0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8"/>
    <x v="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"/>
    <x v="0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0:04:00"/>
    <x v="6"/>
    <x v="0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5"/>
    <x v="0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8:25:00"/>
    <x v="5"/>
    <x v="0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5:08:00"/>
    <x v="11"/>
    <x v="3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2:14:56"/>
    <x v="0"/>
    <x v="3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3:37:22"/>
    <x v="7"/>
    <x v="3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7"/>
    <x v="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8"/>
    <x v="3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3:35:00"/>
    <x v="6"/>
    <x v="0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1:04:09"/>
    <x v="8"/>
    <x v="0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10"/>
    <x v="0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8:38:29"/>
    <x v="5"/>
    <x v="2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5"/>
    <x v="2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7:39:21"/>
    <x v="7"/>
    <x v="3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1:00:00"/>
    <x v="3"/>
    <x v="3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9:00:00"/>
    <x v="9"/>
    <x v="2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5:17:40"/>
    <x v="8"/>
    <x v="2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11"/>
    <x v="3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1"/>
    <x v="0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6"/>
    <x v="0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8:02:02"/>
    <x v="5"/>
    <x v="3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5:53:59"/>
    <x v="0"/>
    <x v="3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1:02:28"/>
    <x v="4"/>
    <x v="3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1:25:04"/>
    <x v="3"/>
    <x v="3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3:59:00"/>
    <x v="11"/>
    <x v="0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4:51:05"/>
    <x v="7"/>
    <x v="2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6"/>
    <x v="2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7"/>
    <x v="0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2:02:44"/>
    <x v="1"/>
    <x v="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0"/>
    <x v="2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8:00:00"/>
    <x v="11"/>
    <x v="0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11"/>
    <x v="0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4"/>
    <x v="2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0:09:20"/>
    <x v="0"/>
    <x v="2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5"/>
    <x v="0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3:30:00"/>
    <x v="11"/>
    <x v="3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6:49:11"/>
    <x v="9"/>
    <x v="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20:00:00"/>
    <x v="8"/>
    <x v="3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5"/>
    <x v="0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8"/>
    <x v="0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"/>
    <x v="0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4:14:28"/>
    <x v="10"/>
    <x v="0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3:00:00"/>
    <x v="2"/>
    <x v="0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2:25:44"/>
    <x v="11"/>
    <x v="2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7"/>
    <x v="3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1:53:41"/>
    <x v="2"/>
    <x v="0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3:35:00"/>
    <x v="6"/>
    <x v="2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3:49:02"/>
    <x v="10"/>
    <x v="2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3:58:10"/>
    <x v="11"/>
    <x v="0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0"/>
    <x v="2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0"/>
    <x v="3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6:22:21"/>
    <x v="8"/>
    <x v="0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6"/>
    <x v="2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8:25:54"/>
    <x v="0"/>
    <x v="2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9:00:00"/>
    <x v="3"/>
    <x v="3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7"/>
    <x v="3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5:17:36"/>
    <x v="9"/>
    <x v="2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6:23:30"/>
    <x v="10"/>
    <x v="3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9:54:54"/>
    <x v="8"/>
    <x v="0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8"/>
    <x v="0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1:19:46"/>
    <x v="6"/>
    <x v="0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3:39:40"/>
    <x v="6"/>
    <x v="2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1:59:00"/>
    <x v="0"/>
    <x v="3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1:58:27"/>
    <x v="1"/>
    <x v="1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10"/>
    <x v="2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"/>
    <x v="2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5:43:31"/>
    <x v="6"/>
    <x v="2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0"/>
    <x v="3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20:37:14"/>
    <x v="2"/>
    <x v="0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10"/>
    <x v="2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8:07:28"/>
    <x v="5"/>
    <x v="2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0"/>
    <x v="2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2:00:00"/>
    <x v="3"/>
    <x v="3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3:55:32"/>
    <x v="0"/>
    <x v="2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0:25:53"/>
    <x v="9"/>
    <x v="0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1"/>
    <x v="0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9:22:27"/>
    <x v="0"/>
    <x v="3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3:19:09"/>
    <x v="0"/>
    <x v="2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4:26:20"/>
    <x v="0"/>
    <x v="0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10"/>
    <x v="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9:00:00"/>
    <x v="8"/>
    <x v="3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2"/>
    <x v="2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10"/>
    <x v="2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7:11:30"/>
    <x v="10"/>
    <x v="3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20:56:53"/>
    <x v="3"/>
    <x v="0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8"/>
    <x v="0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1:08:13"/>
    <x v="1"/>
    <x v="2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0:28:02"/>
    <x v="10"/>
    <x v="0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4"/>
    <x v="0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5:45:12"/>
    <x v="10"/>
    <x v="0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4:21:30"/>
    <x v="0"/>
    <x v="3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6:27:00"/>
    <x v="2"/>
    <x v="0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8"/>
    <x v="3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6"/>
    <x v="0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1"/>
    <x v="0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"/>
    <x v="3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9:29:18"/>
    <x v="10"/>
    <x v="2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4:00:00"/>
    <x v="1"/>
    <x v="1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20:02:41"/>
    <x v="7"/>
    <x v="3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9:05:47"/>
    <x v="2"/>
    <x v="0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2:54:17"/>
    <x v="11"/>
    <x v="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4:23:05"/>
    <x v="11"/>
    <x v="3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3:33:07"/>
    <x v="2"/>
    <x v="2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1:28:00"/>
    <x v="3"/>
    <x v="3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8:08:27"/>
    <x v="0"/>
    <x v="0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1:49:20"/>
    <x v="7"/>
    <x v="3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11"/>
    <x v="3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8:04:38"/>
    <x v="9"/>
    <x v="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10"/>
    <x v="0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2:13:43"/>
    <x v="2"/>
    <x v="0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1"/>
    <x v="2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3:44:23"/>
    <x v="0"/>
    <x v="0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5:56:40"/>
    <x v="7"/>
    <x v="3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1:07:54"/>
    <x v="7"/>
    <x v="3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6:51:48"/>
    <x v="11"/>
    <x v="2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1:28:00"/>
    <x v="6"/>
    <x v="2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1"/>
    <x v="0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6:52:38"/>
    <x v="11"/>
    <x v="3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9"/>
    <x v="0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1"/>
    <x v="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1:04:57"/>
    <x v="3"/>
    <x v="0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0:42:16"/>
    <x v="0"/>
    <x v="0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"/>
    <x v="0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2"/>
    <x v="1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7:31:40"/>
    <x v="5"/>
    <x v="3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"/>
    <x v="0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3:49:00"/>
    <x v="2"/>
    <x v="2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"/>
    <x v="3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5:25:16"/>
    <x v="4"/>
    <x v="0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11"/>
    <x v="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6:44:10"/>
    <x v="6"/>
    <x v="0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6:11:27"/>
    <x v="11"/>
    <x v="3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0"/>
    <x v="3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9:25:00"/>
    <x v="10"/>
    <x v="2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4:10:10"/>
    <x v="11"/>
    <x v="3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0:59:00"/>
    <x v="4"/>
    <x v="0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2:00:00"/>
    <x v="0"/>
    <x v="0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6:22:34"/>
    <x v="7"/>
    <x v="2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4:16:00"/>
    <x v="9"/>
    <x v="0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8"/>
    <x v="3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0:00:00"/>
    <x v="6"/>
    <x v="0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3:49:49"/>
    <x v="3"/>
    <x v="3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11"/>
    <x v="3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20:00:00"/>
    <x v="9"/>
    <x v="0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6"/>
    <x v="2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8:00:15"/>
    <x v="0"/>
    <x v="0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0:16:31"/>
    <x v="11"/>
    <x v="3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10"/>
    <x v="3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11"/>
    <x v="3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5:00:00"/>
    <x v="8"/>
    <x v="3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7"/>
    <x v="2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0:33:51"/>
    <x v="5"/>
    <x v="3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4:59:00"/>
    <x v="0"/>
    <x v="2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8"/>
    <x v="0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2:59:00"/>
    <x v="1"/>
    <x v="2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7"/>
    <x v="3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1:00:00"/>
    <x v="5"/>
    <x v="3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6"/>
    <x v="2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0"/>
    <x v="2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1:21:24"/>
    <x v="5"/>
    <x v="3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9:07:06"/>
    <x v="6"/>
    <x v="0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7:50:11"/>
    <x v="3"/>
    <x v="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9:56:28"/>
    <x v="10"/>
    <x v="2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7"/>
    <x v="0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8:05:00"/>
    <x v="9"/>
    <x v="1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2"/>
    <x v="0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2:00:00"/>
    <x v="2"/>
    <x v="0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"/>
    <x v="2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3:35:11"/>
    <x v="3"/>
    <x v="3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3:00:00"/>
    <x v="10"/>
    <x v="0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9:16:15"/>
    <x v="8"/>
    <x v="0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5"/>
    <x v="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11"/>
    <x v="3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2:03:14"/>
    <x v="4"/>
    <x v="2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9"/>
    <x v="1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7:32:01"/>
    <x v="5"/>
    <x v="2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5"/>
    <x v="2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1"/>
    <x v="0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8:00:00"/>
    <x v="8"/>
    <x v="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3:16:56"/>
    <x v="9"/>
    <x v="2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5:28:26"/>
    <x v="11"/>
    <x v="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2:59:00"/>
    <x v="1"/>
    <x v="0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3:00:00"/>
    <x v="8"/>
    <x v="0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0"/>
    <x v="2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5:26:00"/>
    <x v="9"/>
    <x v="0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2:35:00"/>
    <x v="10"/>
    <x v="0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3"/>
    <x v="0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7:09:11"/>
    <x v="9"/>
    <x v="0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2:40:47"/>
    <x v="6"/>
    <x v="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4:34:53"/>
    <x v="3"/>
    <x v="0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3:59:00"/>
    <x v="11"/>
    <x v="3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9:45:50"/>
    <x v="4"/>
    <x v="2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3:51:00"/>
    <x v="2"/>
    <x v="1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9"/>
    <x v="2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5"/>
    <x v="2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5:24:33"/>
    <x v="7"/>
    <x v="2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11"/>
    <x v="3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9"/>
    <x v="1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10"/>
    <x v="2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3:32:00"/>
    <x v="3"/>
    <x v="0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11"/>
    <x v="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"/>
    <x v="2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6"/>
    <x v="0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7:00:01"/>
    <x v="7"/>
    <x v="3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0:00:00"/>
    <x v="1"/>
    <x v="1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8"/>
    <x v="0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0"/>
    <x v="2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2"/>
    <x v="0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9:00:00"/>
    <x v="2"/>
    <x v="2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1:34:00"/>
    <x v="9"/>
    <x v="2"/>
    <d v="2015-12-20T08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815"/>
    <n v="357"/>
    <n v="52"/>
    <n v="1224"/>
    <n v="0.66584967320261434"/>
    <n v="0.29166666666666669"/>
    <n v="4.2483660130718956E-2"/>
  </r>
  <r>
    <x v="2"/>
    <n v="230"/>
    <n v="160"/>
    <n v="27"/>
    <n v="417"/>
    <n v="0.55155875299760193"/>
    <n v="0.38369304556354916"/>
    <n v="6.4748201438848921E-2"/>
  </r>
  <r>
    <x v="3"/>
    <n v="65"/>
    <n v="59"/>
    <n v="12"/>
    <n v="136"/>
    <n v="0.47794117647058826"/>
    <n v="0.43382352941176472"/>
    <n v="8.8235294117647065E-2"/>
  </r>
  <r>
    <x v="4"/>
    <n v="38"/>
    <n v="32"/>
    <n v="4"/>
    <n v="74"/>
    <n v="0.51351351351351349"/>
    <n v="0.43243243243243246"/>
    <n v="5.4054054054054057E-2"/>
  </r>
  <r>
    <x v="5"/>
    <n v="18"/>
    <n v="16"/>
    <n v="1"/>
    <n v="35"/>
    <n v="0.51428571428571423"/>
    <n v="0.45714285714285713"/>
    <n v="2.8571428571428571E-2"/>
  </r>
  <r>
    <x v="6"/>
    <n v="8"/>
    <n v="15"/>
    <n v="1"/>
    <n v="24"/>
    <n v="0.33333333333333331"/>
    <n v="0.625"/>
    <n v="4.1666666666666664E-2"/>
  </r>
  <r>
    <x v="7"/>
    <n v="6"/>
    <n v="6"/>
    <n v="1"/>
    <n v="13"/>
    <n v="0.46153846153846156"/>
    <n v="0.46153846153846156"/>
    <n v="7.6923076923076927E-2"/>
  </r>
  <r>
    <x v="8"/>
    <n v="4"/>
    <n v="8"/>
    <n v="2"/>
    <n v="14"/>
    <n v="0.2857142857142857"/>
    <n v="0.5714285714285714"/>
    <n v="0.14285714285714285"/>
  </r>
  <r>
    <x v="9"/>
    <n v="5"/>
    <n v="3"/>
    <n v="0"/>
    <n v="8"/>
    <n v="0.625"/>
    <n v="0.375"/>
    <n v="0"/>
  </r>
  <r>
    <x v="10"/>
    <n v="3"/>
    <n v="5"/>
    <n v="2"/>
    <n v="10"/>
    <n v="0.3"/>
    <n v="0.5"/>
    <n v="0.2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A8AEA-0918-4BA2-93D3-98CF3E6BBC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</pivotFields>
  <rowFields count="1">
    <field x="18"/>
  </rowFields>
  <rowItems count="10">
    <i>
      <x v="8"/>
    </i>
    <i>
      <x v="4"/>
    </i>
    <i>
      <x v="1"/>
    </i>
    <i>
      <x v="6"/>
    </i>
    <i>
      <x v="2"/>
    </i>
    <i>
      <x v="3"/>
    </i>
    <i>
      <x v="7"/>
    </i>
    <i>
      <x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64DA2-46F0-4355-9859-498E652162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9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24385-17E4-4DE2-A7EC-9AFC2CDC261D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showAll="0">
      <items count="13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F9D21-5336-44DD-8B0C-37A7292F3BCA}" name="PivotTable2" cacheId="1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>
  <location ref="A3:D15" firstHeaderRow="0" firstDataRow="1" firstDataCol="1"/>
  <pivotFields count="8">
    <pivotField axis="axisRow" showAll="0" defaultSubtotal="0">
      <items count="12">
        <item x="0"/>
        <item x="1"/>
        <item x="3"/>
        <item x="4"/>
        <item x="5"/>
        <item x="6"/>
        <item x="7"/>
        <item x="8"/>
        <item x="9"/>
        <item x="10"/>
        <item x="2"/>
        <item x="11"/>
      </items>
    </pivotField>
    <pivotField showAll="0" defaultSubtotal="0"/>
    <pivotField showAll="0" defaultSubtotal="0"/>
    <pivotField showAll="0" defaultSubtotal="0"/>
    <pivotField showAll="0" defaultSubtotal="0"/>
    <pivotField dataField="1" numFmtId="9" showAll="0" defaultSubtotal="0"/>
    <pivotField dataField="1" numFmtId="9" showAll="0" defaultSubtotal="0"/>
    <pivotField dataField="1" numFmtId="9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20.42578125" bestFit="1" customWidth="1"/>
    <col min="10" max="10" width="24.5703125" bestFit="1" customWidth="1"/>
    <col min="11" max="11" width="15.42578125" customWidth="1"/>
    <col min="12" max="12" width="24.5703125" customWidth="1"/>
    <col min="13" max="13" width="36.42578125" customWidth="1"/>
    <col min="14" max="18" width="41.140625" customWidth="1"/>
    <col min="19" max="19" width="32.5703125" bestFit="1" customWidth="1"/>
    <col min="20" max="21" width="32.5703125" customWidth="1"/>
    <col min="22" max="22" width="30.5703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8377</v>
      </c>
      <c r="T1" s="1" t="s">
        <v>8379</v>
      </c>
      <c r="U1" s="1" t="s">
        <v>8380</v>
      </c>
      <c r="V1" s="1" t="s">
        <v>8378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(I2/86400)+25569+(-5/24)</f>
        <v>42207.916666666664</v>
      </c>
      <c r="T2" s="9" t="str">
        <f>IF(MONTH(S2)=1,"Jan",IF(MONTH(S2)=2,"Feb",IF(MONTH(S2)=3,"Mar",IF(MONTH(S2)=4,"Apr",IF(MONTH(S2)=5,"May",IF(MONTH(S2)=6,"Jun",IF(MONTH(S2)=7,"Jul",IF(MONTH(S2)=8,"Aug",IF(MONTH(S2)=9,"Sep",IF(MONTH(S2)=10,"Oct",IF(MONTH(S2)=11,"Nov",IF(MONTH(S2)=12,"Dec","N/A"))))))))))))</f>
        <v>Jul</v>
      </c>
      <c r="U2" s="9">
        <f>YEAR(S2)</f>
        <v>2015</v>
      </c>
      <c r="V2" s="10">
        <f>(J2/86400)+25569+(-5/24)</f>
        <v>42176.798738425925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tr">
        <f t="shared" ref="Q3:Q66" si="0">LEFT(N3,FIND("/",N3)-1)</f>
        <v>film &amp; video</v>
      </c>
      <c r="R3" t="str">
        <f t="shared" ref="R3:R66" si="1">RIGHT(N3,LEN(N3)-FIND("/",N3))</f>
        <v>television</v>
      </c>
      <c r="S3" s="10">
        <f t="shared" ref="S3:S66" si="2">(I3/86400)+25569+(-5/24)</f>
        <v>42796.392164351848</v>
      </c>
      <c r="T3" s="9" t="str">
        <f t="shared" ref="T3:T66" si="3">IF(MONTH(S3)=1,"Jan",IF(MONTH(S3)=2,"Feb",IF(MONTH(S3)=3,"Mar",IF(MONTH(S3)=4,"Apr",IF(MONTH(S3)=5,"May",IF(MONTH(S3)=6,"Jun",IF(MONTH(S3)=7,"Jul",IF(MONTH(S3)=8,"Aug",IF(MONTH(S3)=9,"Sep",IF(MONTH(S3)=10,"Oct",IF(MONTH(S3)=11,"Nov",IF(MONTH(S3)=12,"Dec","N/A"))))))))))))</f>
        <v>Mar</v>
      </c>
      <c r="U3" s="9">
        <f t="shared" ref="U3:U66" si="4">YEAR(S3)</f>
        <v>2017</v>
      </c>
      <c r="V3" s="10">
        <f>(J3/86400)+25569+(-5/24)</f>
        <v>42766.392164351848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tr">
        <f t="shared" si="0"/>
        <v>film &amp; video</v>
      </c>
      <c r="R4" t="str">
        <f t="shared" si="1"/>
        <v>television</v>
      </c>
      <c r="S4" s="10">
        <f t="shared" si="2"/>
        <v>42415.494016203702</v>
      </c>
      <c r="T4" s="9" t="str">
        <f t="shared" si="3"/>
        <v>Feb</v>
      </c>
      <c r="U4" s="9">
        <f t="shared" si="4"/>
        <v>2016</v>
      </c>
      <c r="V4" s="10">
        <f>(J4/86400)+25569+(-5/24)</f>
        <v>42405.494016203702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0">
        <f t="shared" si="2"/>
        <v>41858.306793981479</v>
      </c>
      <c r="T5" s="9" t="str">
        <f t="shared" si="3"/>
        <v>Aug</v>
      </c>
      <c r="U5" s="9">
        <f t="shared" si="4"/>
        <v>2014</v>
      </c>
      <c r="V5" s="10">
        <f>(J5/86400)+25569+(-5/24)</f>
        <v>41828.306793981479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0">
        <f t="shared" si="2"/>
        <v>42357.625914351847</v>
      </c>
      <c r="T6" s="9" t="str">
        <f t="shared" si="3"/>
        <v>Dec</v>
      </c>
      <c r="U6" s="9">
        <f t="shared" si="4"/>
        <v>2015</v>
      </c>
      <c r="V6" s="10">
        <f>(J6/86400)+25569+(-5/24)</f>
        <v>42327.625914351847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0">
        <f t="shared" si="2"/>
        <v>42580.024305555555</v>
      </c>
      <c r="T7" s="9" t="str">
        <f t="shared" si="3"/>
        <v>Jul</v>
      </c>
      <c r="U7" s="9">
        <f t="shared" si="4"/>
        <v>2016</v>
      </c>
      <c r="V7" s="10">
        <f>(J7/86400)+25569+(-5/24)</f>
        <v>42563.724618055552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0">
        <f t="shared" si="2"/>
        <v>41803.864004629628</v>
      </c>
      <c r="T8" s="9" t="str">
        <f t="shared" si="3"/>
        <v>Jun</v>
      </c>
      <c r="U8" s="9">
        <f t="shared" si="4"/>
        <v>2014</v>
      </c>
      <c r="V8" s="10">
        <f>(J8/86400)+25569+(-5/24)</f>
        <v>41793.864004629628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0">
        <f t="shared" si="2"/>
        <v>42555.838738425919</v>
      </c>
      <c r="T9" s="9" t="str">
        <f t="shared" si="3"/>
        <v>Jul</v>
      </c>
      <c r="U9" s="9">
        <f t="shared" si="4"/>
        <v>2016</v>
      </c>
      <c r="V9" s="10">
        <f>(J9/86400)+25569+(-5/24)</f>
        <v>42515.838738425919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0">
        <f t="shared" si="2"/>
        <v>42475.666666666664</v>
      </c>
      <c r="T10" s="9" t="str">
        <f t="shared" si="3"/>
        <v>Apr</v>
      </c>
      <c r="U10" s="9">
        <f t="shared" si="4"/>
        <v>2016</v>
      </c>
      <c r="V10" s="10">
        <f>(J10/86400)+25569+(-5/24)</f>
        <v>42468.736249999994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0">
        <f t="shared" si="2"/>
        <v>42476.895185185182</v>
      </c>
      <c r="T11" s="9" t="str">
        <f t="shared" si="3"/>
        <v>Apr</v>
      </c>
      <c r="U11" s="9">
        <f t="shared" si="4"/>
        <v>2016</v>
      </c>
      <c r="V11" s="10">
        <f>(J11/86400)+25569+(-5/24)</f>
        <v>42446.895185185182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0">
        <f t="shared" si="2"/>
        <v>41814.859710648147</v>
      </c>
      <c r="T12" s="9" t="str">
        <f t="shared" si="3"/>
        <v>Jun</v>
      </c>
      <c r="U12" s="9">
        <f t="shared" si="4"/>
        <v>2014</v>
      </c>
      <c r="V12" s="10">
        <f>(J12/86400)+25569+(-5/24)</f>
        <v>41779.859710648147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0">
        <f t="shared" si="2"/>
        <v>42603.916666666664</v>
      </c>
      <c r="T13" s="9" t="str">
        <f t="shared" si="3"/>
        <v>Aug</v>
      </c>
      <c r="U13" s="9">
        <f t="shared" si="4"/>
        <v>2016</v>
      </c>
      <c r="V13" s="10">
        <f>(J13/86400)+25569+(-5/24)</f>
        <v>42572.570162037031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0">
        <f t="shared" si="2"/>
        <v>41835.916666666664</v>
      </c>
      <c r="T14" s="9" t="str">
        <f t="shared" si="3"/>
        <v>Jul</v>
      </c>
      <c r="U14" s="9">
        <f t="shared" si="4"/>
        <v>2014</v>
      </c>
      <c r="V14" s="10">
        <f>(J14/86400)+25569+(-5/24)</f>
        <v>41791.504918981482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0">
        <f t="shared" si="2"/>
        <v>42544.643749999996</v>
      </c>
      <c r="T15" s="9" t="str">
        <f t="shared" si="3"/>
        <v>Jun</v>
      </c>
      <c r="U15" s="9">
        <f t="shared" si="4"/>
        <v>2016</v>
      </c>
      <c r="V15" s="10">
        <f>(J15/86400)+25569+(-5/24)</f>
        <v>42508.468854166662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0">
        <f t="shared" si="2"/>
        <v>41833.374305555553</v>
      </c>
      <c r="T16" s="9" t="str">
        <f t="shared" si="3"/>
        <v>Jul</v>
      </c>
      <c r="U16" s="9">
        <f t="shared" si="4"/>
        <v>2014</v>
      </c>
      <c r="V16" s="10">
        <f>(J16/86400)+25569+(-5/24)</f>
        <v>41807.818148148144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0">
        <f t="shared" si="2"/>
        <v>42274.634722222218</v>
      </c>
      <c r="T17" s="9" t="str">
        <f t="shared" si="3"/>
        <v>Sep</v>
      </c>
      <c r="U17" s="9">
        <f t="shared" si="4"/>
        <v>2015</v>
      </c>
      <c r="V17" s="10">
        <f>(J17/86400)+25569+(-5/24)</f>
        <v>42256.183541666665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0">
        <f t="shared" si="2"/>
        <v>41806.020833333328</v>
      </c>
      <c r="T18" s="9" t="str">
        <f t="shared" si="3"/>
        <v>Jun</v>
      </c>
      <c r="U18" s="9">
        <f t="shared" si="4"/>
        <v>2014</v>
      </c>
      <c r="V18" s="10">
        <f>(J18/86400)+25569+(-5/24)</f>
        <v>41760.588090277779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0">
        <f t="shared" si="2"/>
        <v>41947.565069444441</v>
      </c>
      <c r="T19" s="9" t="str">
        <f t="shared" si="3"/>
        <v>Nov</v>
      </c>
      <c r="U19" s="9">
        <f t="shared" si="4"/>
        <v>2014</v>
      </c>
      <c r="V19" s="10">
        <f>(J19/86400)+25569+(-5/24)</f>
        <v>41917.523402777777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0">
        <f t="shared" si="2"/>
        <v>41899.333981481475</v>
      </c>
      <c r="T20" s="9" t="str">
        <f t="shared" si="3"/>
        <v>Sep</v>
      </c>
      <c r="U20" s="9">
        <f t="shared" si="4"/>
        <v>2014</v>
      </c>
      <c r="V20" s="10">
        <f>(J20/86400)+25569+(-5/24)</f>
        <v>41869.333981481475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0">
        <f t="shared" si="2"/>
        <v>42205.608032407406</v>
      </c>
      <c r="T21" s="9" t="str">
        <f t="shared" si="3"/>
        <v>Jul</v>
      </c>
      <c r="U21" s="9">
        <f t="shared" si="4"/>
        <v>2015</v>
      </c>
      <c r="V21" s="10">
        <f>(J21/86400)+25569+(-5/24)</f>
        <v>42175.608032407406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tr">
        <f t="shared" si="0"/>
        <v>film &amp; video</v>
      </c>
      <c r="R22" t="str">
        <f t="shared" si="1"/>
        <v>television</v>
      </c>
      <c r="S22" s="10">
        <f t="shared" si="2"/>
        <v>42260.549907407403</v>
      </c>
      <c r="T22" s="9" t="str">
        <f t="shared" si="3"/>
        <v>Sep</v>
      </c>
      <c r="U22" s="9">
        <f t="shared" si="4"/>
        <v>2015</v>
      </c>
      <c r="V22" s="10">
        <f>(J22/86400)+25569+(-5/24)</f>
        <v>42200.549907407403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0">
        <f t="shared" si="2"/>
        <v>41908.418854166666</v>
      </c>
      <c r="T23" s="9" t="str">
        <f t="shared" si="3"/>
        <v>Sep</v>
      </c>
      <c r="U23" s="9">
        <f t="shared" si="4"/>
        <v>2014</v>
      </c>
      <c r="V23" s="10">
        <f>(J23/86400)+25569+(-5/24)</f>
        <v>41878.418854166666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tr">
        <f t="shared" si="0"/>
        <v>film &amp; video</v>
      </c>
      <c r="R24" t="str">
        <f t="shared" si="1"/>
        <v>television</v>
      </c>
      <c r="S24" s="10">
        <f t="shared" si="2"/>
        <v>42005.124305555553</v>
      </c>
      <c r="T24" s="9" t="str">
        <f t="shared" si="3"/>
        <v>Jan</v>
      </c>
      <c r="U24" s="9">
        <f t="shared" si="4"/>
        <v>2015</v>
      </c>
      <c r="V24" s="10">
        <f>(J24/86400)+25569+(-5/24)</f>
        <v>41989.703009259254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0">
        <f t="shared" si="2"/>
        <v>42124.430555555555</v>
      </c>
      <c r="T25" s="9" t="str">
        <f t="shared" si="3"/>
        <v>Apr</v>
      </c>
      <c r="U25" s="9">
        <f t="shared" si="4"/>
        <v>2015</v>
      </c>
      <c r="V25" s="10">
        <f>(J25/86400)+25569+(-5/24)</f>
        <v>42097.570613425924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0">
        <f t="shared" si="2"/>
        <v>42262.610416666663</v>
      </c>
      <c r="T26" s="9" t="str">
        <f t="shared" si="3"/>
        <v>Sep</v>
      </c>
      <c r="U26" s="9">
        <f t="shared" si="4"/>
        <v>2015</v>
      </c>
      <c r="V26" s="10">
        <f>(J26/86400)+25569+(-5/24)</f>
        <v>42229.611840277772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0">
        <f t="shared" si="2"/>
        <v>42377.816678240742</v>
      </c>
      <c r="T27" s="9" t="str">
        <f t="shared" si="3"/>
        <v>Jan</v>
      </c>
      <c r="U27" s="9">
        <f t="shared" si="4"/>
        <v>2016</v>
      </c>
      <c r="V27" s="10">
        <f>(J27/86400)+25569+(-5/24)</f>
        <v>42317.816678240742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0">
        <f t="shared" si="2"/>
        <v>41868.307222222218</v>
      </c>
      <c r="T28" s="9" t="str">
        <f t="shared" si="3"/>
        <v>Aug</v>
      </c>
      <c r="U28" s="9">
        <f t="shared" si="4"/>
        <v>2014</v>
      </c>
      <c r="V28" s="10">
        <f>(J28/86400)+25569+(-5/24)</f>
        <v>41828.307222222218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0">
        <f t="shared" si="2"/>
        <v>41958.998067129629</v>
      </c>
      <c r="T29" s="9" t="str">
        <f t="shared" si="3"/>
        <v>Nov</v>
      </c>
      <c r="U29" s="9">
        <f t="shared" si="4"/>
        <v>2014</v>
      </c>
      <c r="V29" s="10">
        <f>(J29/86400)+25569+(-5/24)</f>
        <v>41928.956400462957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0">
        <f t="shared" si="2"/>
        <v>42354.755601851844</v>
      </c>
      <c r="T30" s="9" t="str">
        <f t="shared" si="3"/>
        <v>Dec</v>
      </c>
      <c r="U30" s="9">
        <f t="shared" si="4"/>
        <v>2015</v>
      </c>
      <c r="V30" s="10">
        <f>(J30/86400)+25569+(-5/24)</f>
        <v>42324.755601851844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0">
        <f t="shared" si="2"/>
        <v>41842.464907407404</v>
      </c>
      <c r="T31" s="9" t="str">
        <f t="shared" si="3"/>
        <v>Jul</v>
      </c>
      <c r="U31" s="9">
        <f t="shared" si="4"/>
        <v>2014</v>
      </c>
      <c r="V31" s="10">
        <f>(J31/86400)+25569+(-5/24)</f>
        <v>41812.464907407404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0">
        <f t="shared" si="2"/>
        <v>41872.084664351853</v>
      </c>
      <c r="T32" s="9" t="str">
        <f t="shared" si="3"/>
        <v>Aug</v>
      </c>
      <c r="U32" s="9">
        <f t="shared" si="4"/>
        <v>2014</v>
      </c>
      <c r="V32" s="10">
        <f>(J32/86400)+25569+(-5/24)</f>
        <v>41842.084664351853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tr">
        <f t="shared" si="0"/>
        <v>film &amp; video</v>
      </c>
      <c r="R33" t="str">
        <f t="shared" si="1"/>
        <v>television</v>
      </c>
      <c r="S33" s="10">
        <f t="shared" si="2"/>
        <v>42394.583726851844</v>
      </c>
      <c r="T33" s="9" t="str">
        <f t="shared" si="3"/>
        <v>Jan</v>
      </c>
      <c r="U33" s="9">
        <f t="shared" si="4"/>
        <v>2016</v>
      </c>
      <c r="V33" s="10">
        <f>(J33/86400)+25569+(-5/24)</f>
        <v>42376.583726851844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0">
        <f t="shared" si="2"/>
        <v>42502.957638888889</v>
      </c>
      <c r="T34" s="9" t="str">
        <f t="shared" si="3"/>
        <v>May</v>
      </c>
      <c r="U34" s="9">
        <f t="shared" si="4"/>
        <v>2016</v>
      </c>
      <c r="V34" s="10">
        <f>(J34/86400)+25569+(-5/24)</f>
        <v>42461.419178240736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tr">
        <f t="shared" si="0"/>
        <v>film &amp; video</v>
      </c>
      <c r="R35" t="str">
        <f t="shared" si="1"/>
        <v>television</v>
      </c>
      <c r="S35" s="10">
        <f t="shared" si="2"/>
        <v>42316.494224537033</v>
      </c>
      <c r="T35" s="9" t="str">
        <f t="shared" si="3"/>
        <v>Nov</v>
      </c>
      <c r="U35" s="9">
        <f t="shared" si="4"/>
        <v>2015</v>
      </c>
      <c r="V35" s="10">
        <f>(J35/86400)+25569+(-5/24)</f>
        <v>42286.452557870369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0">
        <f t="shared" si="2"/>
        <v>41856.113437499997</v>
      </c>
      <c r="T36" s="9" t="str">
        <f t="shared" si="3"/>
        <v>Aug</v>
      </c>
      <c r="U36" s="9">
        <f t="shared" si="4"/>
        <v>2014</v>
      </c>
      <c r="V36" s="10">
        <f>(J36/86400)+25569+(-5/24)</f>
        <v>41841.113437499997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0">
        <f t="shared" si="2"/>
        <v>42121.791666666664</v>
      </c>
      <c r="T37" s="9" t="str">
        <f t="shared" si="3"/>
        <v>Apr</v>
      </c>
      <c r="U37" s="9">
        <f t="shared" si="4"/>
        <v>2015</v>
      </c>
      <c r="V37" s="10">
        <f>(J37/86400)+25569+(-5/24)</f>
        <v>42098.083495370367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0">
        <f t="shared" si="2"/>
        <v>42098.05700231481</v>
      </c>
      <c r="T38" s="9" t="str">
        <f t="shared" si="3"/>
        <v>Apr</v>
      </c>
      <c r="U38" s="9">
        <f t="shared" si="4"/>
        <v>2015</v>
      </c>
      <c r="V38" s="10">
        <f>(J38/86400)+25569+(-5/24)</f>
        <v>42068.098668981482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0">
        <f t="shared" si="2"/>
        <v>42062.484710648147</v>
      </c>
      <c r="T39" s="9" t="str">
        <f t="shared" si="3"/>
        <v>Feb</v>
      </c>
      <c r="U39" s="9">
        <f t="shared" si="4"/>
        <v>2015</v>
      </c>
      <c r="V39" s="10">
        <f>(J39/86400)+25569+(-5/24)</f>
        <v>42032.484710648147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0">
        <f t="shared" si="2"/>
        <v>41404.84888888889</v>
      </c>
      <c r="T40" s="9" t="str">
        <f t="shared" si="3"/>
        <v>May</v>
      </c>
      <c r="U40" s="9">
        <f t="shared" si="4"/>
        <v>2013</v>
      </c>
      <c r="V40" s="10">
        <f>(J40/86400)+25569+(-5/24)</f>
        <v>41374.84888888889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0">
        <f t="shared" si="2"/>
        <v>41784.749305555553</v>
      </c>
      <c r="T41" s="9" t="str">
        <f t="shared" si="3"/>
        <v>May</v>
      </c>
      <c r="U41" s="9">
        <f t="shared" si="4"/>
        <v>2014</v>
      </c>
      <c r="V41" s="10">
        <f>(J41/86400)+25569+(-5/24)</f>
        <v>41753.838749999995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tr">
        <f t="shared" si="0"/>
        <v>film &amp; video</v>
      </c>
      <c r="R42" t="str">
        <f t="shared" si="1"/>
        <v>television</v>
      </c>
      <c r="S42" s="10">
        <f t="shared" si="2"/>
        <v>41808.958333333328</v>
      </c>
      <c r="T42" s="9" t="str">
        <f t="shared" si="3"/>
        <v>Jun</v>
      </c>
      <c r="U42" s="9">
        <f t="shared" si="4"/>
        <v>2014</v>
      </c>
      <c r="V42" s="10">
        <f>(J42/86400)+25569+(-5/24)</f>
        <v>41789.005648148144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0">
        <f t="shared" si="2"/>
        <v>41917.360578703701</v>
      </c>
      <c r="T43" s="9" t="str">
        <f t="shared" si="3"/>
        <v>Oct</v>
      </c>
      <c r="U43" s="9">
        <f t="shared" si="4"/>
        <v>2014</v>
      </c>
      <c r="V43" s="10">
        <f>(J43/86400)+25569+(-5/24)</f>
        <v>41887.360578703701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0">
        <f t="shared" si="2"/>
        <v>42001.430856481478</v>
      </c>
      <c r="T44" s="9" t="str">
        <f t="shared" si="3"/>
        <v>Dec</v>
      </c>
      <c r="U44" s="9">
        <f t="shared" si="4"/>
        <v>2014</v>
      </c>
      <c r="V44" s="10">
        <f>(J44/86400)+25569+(-5/24)</f>
        <v>41971.430856481478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0">
        <f t="shared" si="2"/>
        <v>41832.791666666664</v>
      </c>
      <c r="T45" s="9" t="str">
        <f t="shared" si="3"/>
        <v>Jul</v>
      </c>
      <c r="U45" s="9">
        <f t="shared" si="4"/>
        <v>2014</v>
      </c>
      <c r="V45" s="10">
        <f>(J45/86400)+25569+(-5/24)</f>
        <v>41802.582013888888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0">
        <f t="shared" si="2"/>
        <v>41918.890474537031</v>
      </c>
      <c r="T46" s="9" t="str">
        <f t="shared" si="3"/>
        <v>Oct</v>
      </c>
      <c r="U46" s="9">
        <f t="shared" si="4"/>
        <v>2014</v>
      </c>
      <c r="V46" s="10">
        <f>(J46/86400)+25569+(-5/24)</f>
        <v>41873.890474537031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0">
        <f t="shared" si="2"/>
        <v>42487.415590277778</v>
      </c>
      <c r="T47" s="9" t="str">
        <f t="shared" si="3"/>
        <v>Apr</v>
      </c>
      <c r="U47" s="9">
        <f t="shared" si="4"/>
        <v>2016</v>
      </c>
      <c r="V47" s="10">
        <f>(J47/86400)+25569+(-5/24)</f>
        <v>42457.415590277778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0">
        <f t="shared" si="2"/>
        <v>42353.756643518514</v>
      </c>
      <c r="T48" s="9" t="str">
        <f t="shared" si="3"/>
        <v>Dec</v>
      </c>
      <c r="U48" s="9">
        <f t="shared" si="4"/>
        <v>2015</v>
      </c>
      <c r="V48" s="10">
        <f>(J48/86400)+25569+(-5/24)</f>
        <v>42323.756643518514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0">
        <f t="shared" si="2"/>
        <v>41992.652858796289</v>
      </c>
      <c r="T49" s="9" t="str">
        <f t="shared" si="3"/>
        <v>Dec</v>
      </c>
      <c r="U49" s="9">
        <f t="shared" si="4"/>
        <v>2014</v>
      </c>
      <c r="V49" s="10">
        <f>(J49/86400)+25569+(-5/24)</f>
        <v>41932.611192129625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0">
        <f t="shared" si="2"/>
        <v>42064.291666666664</v>
      </c>
      <c r="T50" s="9" t="str">
        <f t="shared" si="3"/>
        <v>Mar</v>
      </c>
      <c r="U50" s="9">
        <f t="shared" si="4"/>
        <v>2015</v>
      </c>
      <c r="V50" s="10">
        <f>(J50/86400)+25569+(-5/24)</f>
        <v>42033.308564814812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0">
        <f t="shared" si="2"/>
        <v>42300.968113425923</v>
      </c>
      <c r="T51" s="9" t="str">
        <f t="shared" si="3"/>
        <v>Oct</v>
      </c>
      <c r="U51" s="9">
        <f t="shared" si="4"/>
        <v>2015</v>
      </c>
      <c r="V51" s="10">
        <f>(J51/86400)+25569+(-5/24)</f>
        <v>42270.968113425923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0">
        <f t="shared" si="2"/>
        <v>42034.499999999993</v>
      </c>
      <c r="T52" s="9" t="str">
        <f t="shared" si="3"/>
        <v>Jan</v>
      </c>
      <c r="U52" s="9">
        <f t="shared" si="4"/>
        <v>2015</v>
      </c>
      <c r="V52" s="10">
        <f>(J52/86400)+25569+(-5/24)</f>
        <v>41995.544652777775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0">
        <f t="shared" si="2"/>
        <v>42226.72033564814</v>
      </c>
      <c r="T53" s="9" t="str">
        <f t="shared" si="3"/>
        <v>Aug</v>
      </c>
      <c r="U53" s="9">
        <f t="shared" si="4"/>
        <v>2015</v>
      </c>
      <c r="V53" s="10">
        <f>(J53/86400)+25569+(-5/24)</f>
        <v>42196.72033564814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0">
        <f t="shared" si="2"/>
        <v>41837.493587962963</v>
      </c>
      <c r="T54" s="9" t="str">
        <f t="shared" si="3"/>
        <v>Jul</v>
      </c>
      <c r="U54" s="9">
        <f t="shared" si="4"/>
        <v>2014</v>
      </c>
      <c r="V54" s="10">
        <f>(J54/86400)+25569+(-5/24)</f>
        <v>41807.493587962963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0">
        <f t="shared" si="2"/>
        <v>41733.708333333328</v>
      </c>
      <c r="T55" s="9" t="str">
        <f t="shared" si="3"/>
        <v>Apr</v>
      </c>
      <c r="U55" s="9">
        <f t="shared" si="4"/>
        <v>2014</v>
      </c>
      <c r="V55" s="10">
        <f>(J55/86400)+25569+(-5/24)</f>
        <v>41719.340798611105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0">
        <f t="shared" si="2"/>
        <v>42363.504872685182</v>
      </c>
      <c r="T56" s="9" t="str">
        <f t="shared" si="3"/>
        <v>Dec</v>
      </c>
      <c r="U56" s="9">
        <f t="shared" si="4"/>
        <v>2015</v>
      </c>
      <c r="V56" s="10">
        <f>(J56/86400)+25569+(-5/24)</f>
        <v>42333.504872685182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0">
        <f t="shared" si="2"/>
        <v>42517.760601851849</v>
      </c>
      <c r="T57" s="9" t="str">
        <f t="shared" si="3"/>
        <v>May</v>
      </c>
      <c r="U57" s="9">
        <f t="shared" si="4"/>
        <v>2016</v>
      </c>
      <c r="V57" s="10">
        <f>(J57/86400)+25569+(-5/24)</f>
        <v>42496.760601851849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0">
        <f t="shared" si="2"/>
        <v>42163.458333333336</v>
      </c>
      <c r="T58" s="9" t="str">
        <f t="shared" si="3"/>
        <v>Jun</v>
      </c>
      <c r="U58" s="9">
        <f t="shared" si="4"/>
        <v>2015</v>
      </c>
      <c r="V58" s="10">
        <f>(J58/86400)+25569+(-5/24)</f>
        <v>42149.340555555558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0">
        <f t="shared" si="2"/>
        <v>42119.624560185184</v>
      </c>
      <c r="T59" s="9" t="str">
        <f t="shared" si="3"/>
        <v>Apr</v>
      </c>
      <c r="U59" s="9">
        <f t="shared" si="4"/>
        <v>2015</v>
      </c>
      <c r="V59" s="10">
        <f>(J59/86400)+25569+(-5/24)</f>
        <v>42089.624560185184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0">
        <f t="shared" si="2"/>
        <v>41962.578379629624</v>
      </c>
      <c r="T60" s="9" t="str">
        <f t="shared" si="3"/>
        <v>Nov</v>
      </c>
      <c r="U60" s="9">
        <f t="shared" si="4"/>
        <v>2014</v>
      </c>
      <c r="V60" s="10">
        <f>(J60/86400)+25569+(-5/24)</f>
        <v>41932.536712962959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0">
        <f t="shared" si="2"/>
        <v>42261.666666666664</v>
      </c>
      <c r="T61" s="9" t="str">
        <f t="shared" si="3"/>
        <v>Sep</v>
      </c>
      <c r="U61" s="9">
        <f t="shared" si="4"/>
        <v>2015</v>
      </c>
      <c r="V61" s="10">
        <f>(J61/86400)+25569+(-5/24)</f>
        <v>42230.027499999997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0">
        <f t="shared" si="2"/>
        <v>41720.791666666664</v>
      </c>
      <c r="T62" s="9" t="str">
        <f t="shared" si="3"/>
        <v>Mar</v>
      </c>
      <c r="U62" s="9">
        <f t="shared" si="4"/>
        <v>2014</v>
      </c>
      <c r="V62" s="10">
        <f>(J62/86400)+25569+(-5/24)</f>
        <v>41701.693483796298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0">
        <f t="shared" si="2"/>
        <v>41431.605983796289</v>
      </c>
      <c r="T63" s="9" t="str">
        <f t="shared" si="3"/>
        <v>Jun</v>
      </c>
      <c r="U63" s="9">
        <f t="shared" si="4"/>
        <v>2013</v>
      </c>
      <c r="V63" s="10">
        <f>(J63/86400)+25569+(-5/24)</f>
        <v>41409.605983796289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0">
        <f t="shared" si="2"/>
        <v>41336.591180555552</v>
      </c>
      <c r="T64" s="9" t="str">
        <f t="shared" si="3"/>
        <v>Mar</v>
      </c>
      <c r="U64" s="9">
        <f t="shared" si="4"/>
        <v>2013</v>
      </c>
      <c r="V64" s="10">
        <f>(J64/86400)+25569+(-5/24)</f>
        <v>41311.591180555552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0">
        <f t="shared" si="2"/>
        <v>41635.999305555553</v>
      </c>
      <c r="T65" s="9" t="str">
        <f t="shared" si="3"/>
        <v>Dec</v>
      </c>
      <c r="U65" s="9">
        <f t="shared" si="4"/>
        <v>2013</v>
      </c>
      <c r="V65" s="10">
        <f>(J65/86400)+25569+(-5/24)</f>
        <v>41612.703854166662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0">
        <f t="shared" si="2"/>
        <v>41462.809965277775</v>
      </c>
      <c r="T66" s="9" t="str">
        <f t="shared" si="3"/>
        <v>Jul</v>
      </c>
      <c r="U66" s="9">
        <f t="shared" si="4"/>
        <v>2013</v>
      </c>
      <c r="V66" s="10">
        <f>(J66/86400)+25569+(-5/24)</f>
        <v>41432.809965277775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tr">
        <f t="shared" ref="Q67:Q130" si="5">LEFT(N67,FIND("/",N67)-1)</f>
        <v>film &amp; video</v>
      </c>
      <c r="R67" t="str">
        <f t="shared" ref="R67:R130" si="6">RIGHT(N67,LEN(N67)-FIND("/",N67))</f>
        <v>shorts</v>
      </c>
      <c r="S67" s="10">
        <f t="shared" ref="S67:S130" si="7">(I67/86400)+25569+(-5/24)</f>
        <v>41862.040972222218</v>
      </c>
      <c r="T67" s="9" t="str">
        <f t="shared" ref="T67:T130" si="8">IF(MONTH(S67)=1,"Jan",IF(MONTH(S67)=2,"Feb",IF(MONTH(S67)=3,"Mar",IF(MONTH(S67)=4,"Apr",IF(MONTH(S67)=5,"May",IF(MONTH(S67)=6,"Jun",IF(MONTH(S67)=7,"Jul",IF(MONTH(S67)=8,"Aug",IF(MONTH(S67)=9,"Sep",IF(MONTH(S67)=10,"Oct",IF(MONTH(S67)=11,"Nov",IF(MONTH(S67)=12,"Dec","N/A"))))))))))))</f>
        <v>Aug</v>
      </c>
      <c r="U67" s="9">
        <f t="shared" ref="U67:U130" si="9">YEAR(S67)</f>
        <v>2014</v>
      </c>
      <c r="V67" s="10">
        <f>(J67/86400)+25569+(-5/24)</f>
        <v>41835.612893518519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tr">
        <f t="shared" si="5"/>
        <v>film &amp; video</v>
      </c>
      <c r="R68" t="str">
        <f t="shared" si="6"/>
        <v>shorts</v>
      </c>
      <c r="S68" s="10">
        <f t="shared" si="7"/>
        <v>42569.641435185178</v>
      </c>
      <c r="T68" s="9" t="str">
        <f t="shared" si="8"/>
        <v>Jul</v>
      </c>
      <c r="U68" s="9">
        <f t="shared" si="9"/>
        <v>2016</v>
      </c>
      <c r="V68" s="10">
        <f>(J68/86400)+25569+(-5/24)</f>
        <v>42539.641435185178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tr">
        <f t="shared" si="5"/>
        <v>film &amp; video</v>
      </c>
      <c r="R69" t="str">
        <f t="shared" si="6"/>
        <v>shorts</v>
      </c>
      <c r="S69" s="10">
        <f t="shared" si="7"/>
        <v>41105.375046296293</v>
      </c>
      <c r="T69" s="9" t="str">
        <f t="shared" si="8"/>
        <v>Jul</v>
      </c>
      <c r="U69" s="9">
        <f t="shared" si="9"/>
        <v>2012</v>
      </c>
      <c r="V69" s="10">
        <f>(J69/86400)+25569+(-5/24)</f>
        <v>41075.375046296293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tr">
        <f t="shared" si="5"/>
        <v>film &amp; video</v>
      </c>
      <c r="R70" t="str">
        <f t="shared" si="6"/>
        <v>shorts</v>
      </c>
      <c r="S70" s="10">
        <f t="shared" si="7"/>
        <v>41693.36100694444</v>
      </c>
      <c r="T70" s="9" t="str">
        <f t="shared" si="8"/>
        <v>Feb</v>
      </c>
      <c r="U70" s="9">
        <f t="shared" si="9"/>
        <v>2014</v>
      </c>
      <c r="V70" s="10">
        <f>(J70/86400)+25569+(-5/24)</f>
        <v>41663.36100694444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tr">
        <f t="shared" si="5"/>
        <v>film &amp; video</v>
      </c>
      <c r="R71" t="str">
        <f t="shared" si="6"/>
        <v>shorts</v>
      </c>
      <c r="S71" s="10">
        <f t="shared" si="7"/>
        <v>40818.082638888889</v>
      </c>
      <c r="T71" s="9" t="str">
        <f t="shared" si="8"/>
        <v>Oct</v>
      </c>
      <c r="U71" s="9">
        <f t="shared" si="9"/>
        <v>2011</v>
      </c>
      <c r="V71" s="10">
        <f>(J71/86400)+25569+(-5/24)</f>
        <v>40785.979456018518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tr">
        <f t="shared" si="5"/>
        <v>film &amp; video</v>
      </c>
      <c r="R72" t="str">
        <f t="shared" si="6"/>
        <v>shorts</v>
      </c>
      <c r="S72" s="10">
        <f t="shared" si="7"/>
        <v>40790.688020833331</v>
      </c>
      <c r="T72" s="9" t="str">
        <f t="shared" si="8"/>
        <v>Sep</v>
      </c>
      <c r="U72" s="9">
        <f t="shared" si="9"/>
        <v>2011</v>
      </c>
      <c r="V72" s="10">
        <f>(J72/86400)+25569+(-5/24)</f>
        <v>40730.688020833331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tr">
        <f t="shared" si="5"/>
        <v>film &amp; video</v>
      </c>
      <c r="R73" t="str">
        <f t="shared" si="6"/>
        <v>shorts</v>
      </c>
      <c r="S73" s="10">
        <f t="shared" si="7"/>
        <v>41057.063159722216</v>
      </c>
      <c r="T73" s="9" t="str">
        <f t="shared" si="8"/>
        <v>May</v>
      </c>
      <c r="U73" s="9">
        <f t="shared" si="9"/>
        <v>2012</v>
      </c>
      <c r="V73" s="10">
        <f>(J73/86400)+25569+(-5/24)</f>
        <v>40997.063159722216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tr">
        <f t="shared" si="5"/>
        <v>film &amp; video</v>
      </c>
      <c r="R74" t="str">
        <f t="shared" si="6"/>
        <v>shorts</v>
      </c>
      <c r="S74" s="10">
        <f t="shared" si="7"/>
        <v>41227.791666666664</v>
      </c>
      <c r="T74" s="9" t="str">
        <f t="shared" si="8"/>
        <v>Nov</v>
      </c>
      <c r="U74" s="9">
        <f t="shared" si="9"/>
        <v>2012</v>
      </c>
      <c r="V74" s="10">
        <f>(J74/86400)+25569+(-5/24)</f>
        <v>41207.801863425928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tr">
        <f t="shared" si="5"/>
        <v>film &amp; video</v>
      </c>
      <c r="R75" t="str">
        <f t="shared" si="6"/>
        <v>shorts</v>
      </c>
      <c r="S75" s="10">
        <f t="shared" si="7"/>
        <v>40665.957638888889</v>
      </c>
      <c r="T75" s="9" t="str">
        <f t="shared" si="8"/>
        <v>May</v>
      </c>
      <c r="U75" s="9">
        <f t="shared" si="9"/>
        <v>2011</v>
      </c>
      <c r="V75" s="10">
        <f>(J75/86400)+25569+(-5/24)</f>
        <v>40587.548425925925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tr">
        <f t="shared" si="5"/>
        <v>film &amp; video</v>
      </c>
      <c r="R76" t="str">
        <f t="shared" si="6"/>
        <v>shorts</v>
      </c>
      <c r="S76" s="10">
        <f t="shared" si="7"/>
        <v>42390.278877314813</v>
      </c>
      <c r="T76" s="9" t="str">
        <f t="shared" si="8"/>
        <v>Jan</v>
      </c>
      <c r="U76" s="9">
        <f t="shared" si="9"/>
        <v>2016</v>
      </c>
      <c r="V76" s="10">
        <f>(J76/86400)+25569+(-5/24)</f>
        <v>42360.278877314813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tr">
        <f t="shared" si="5"/>
        <v>film &amp; video</v>
      </c>
      <c r="R77" t="str">
        <f t="shared" si="6"/>
        <v>shorts</v>
      </c>
      <c r="S77" s="10">
        <f t="shared" si="7"/>
        <v>41387.000833333332</v>
      </c>
      <c r="T77" s="9" t="str">
        <f t="shared" si="8"/>
        <v>Apr</v>
      </c>
      <c r="U77" s="9">
        <f t="shared" si="9"/>
        <v>2013</v>
      </c>
      <c r="V77" s="10">
        <f>(J77/86400)+25569+(-5/24)</f>
        <v>41357.000833333332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tr">
        <f t="shared" si="5"/>
        <v>film &amp; video</v>
      </c>
      <c r="R78" t="str">
        <f t="shared" si="6"/>
        <v>shorts</v>
      </c>
      <c r="S78" s="10">
        <f t="shared" si="7"/>
        <v>40904.524976851848</v>
      </c>
      <c r="T78" s="9" t="str">
        <f t="shared" si="8"/>
        <v>Dec</v>
      </c>
      <c r="U78" s="9">
        <f t="shared" si="9"/>
        <v>2011</v>
      </c>
      <c r="V78" s="10">
        <f>(J78/86400)+25569+(-5/24)</f>
        <v>40844.483310185184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tr">
        <f t="shared" si="5"/>
        <v>film &amp; video</v>
      </c>
      <c r="R79" t="str">
        <f t="shared" si="6"/>
        <v>shorts</v>
      </c>
      <c r="S79" s="10">
        <f t="shared" si="7"/>
        <v>41049.915972222218</v>
      </c>
      <c r="T79" s="9" t="str">
        <f t="shared" si="8"/>
        <v>May</v>
      </c>
      <c r="U79" s="9">
        <f t="shared" si="9"/>
        <v>2012</v>
      </c>
      <c r="V79" s="10">
        <f>(J79/86400)+25569+(-5/24)</f>
        <v>40996.936539351846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tr">
        <f t="shared" si="5"/>
        <v>film &amp; video</v>
      </c>
      <c r="R80" t="str">
        <f t="shared" si="6"/>
        <v>shorts</v>
      </c>
      <c r="S80" s="10">
        <f t="shared" si="7"/>
        <v>42614.522233796299</v>
      </c>
      <c r="T80" s="9" t="str">
        <f t="shared" si="8"/>
        <v>Sep</v>
      </c>
      <c r="U80" s="9">
        <f t="shared" si="9"/>
        <v>2016</v>
      </c>
      <c r="V80" s="10">
        <f>(J80/86400)+25569+(-5/24)</f>
        <v>42604.522233796299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tr">
        <f t="shared" si="5"/>
        <v>film &amp; video</v>
      </c>
      <c r="R81" t="str">
        <f t="shared" si="6"/>
        <v>shorts</v>
      </c>
      <c r="S81" s="10">
        <f t="shared" si="7"/>
        <v>41754.568206018514</v>
      </c>
      <c r="T81" s="9" t="str">
        <f t="shared" si="8"/>
        <v>Apr</v>
      </c>
      <c r="U81" s="9">
        <f t="shared" si="9"/>
        <v>2014</v>
      </c>
      <c r="V81" s="10">
        <f>(J81/86400)+25569+(-5/24)</f>
        <v>41724.568206018514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tr">
        <f t="shared" si="5"/>
        <v>film &amp; video</v>
      </c>
      <c r="R82" t="str">
        <f t="shared" si="6"/>
        <v>shorts</v>
      </c>
      <c r="S82" s="10">
        <f t="shared" si="7"/>
        <v>41617.875648148147</v>
      </c>
      <c r="T82" s="9" t="str">
        <f t="shared" si="8"/>
        <v>Dec</v>
      </c>
      <c r="U82" s="9">
        <f t="shared" si="9"/>
        <v>2013</v>
      </c>
      <c r="V82" s="10">
        <f>(J82/86400)+25569+(-5/24)</f>
        <v>41582.875648148147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tr">
        <f t="shared" si="5"/>
        <v>film &amp; video</v>
      </c>
      <c r="R83" t="str">
        <f t="shared" si="6"/>
        <v>shorts</v>
      </c>
      <c r="S83" s="10">
        <f t="shared" si="7"/>
        <v>41103.918055555558</v>
      </c>
      <c r="T83" s="9" t="str">
        <f t="shared" si="8"/>
        <v>Jul</v>
      </c>
      <c r="U83" s="9">
        <f t="shared" si="9"/>
        <v>2012</v>
      </c>
      <c r="V83" s="10">
        <f>(J83/86400)+25569+(-5/24)</f>
        <v>41099.950543981475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tr">
        <f t="shared" si="5"/>
        <v>film &amp; video</v>
      </c>
      <c r="R84" t="str">
        <f t="shared" si="6"/>
        <v>shorts</v>
      </c>
      <c r="S84" s="10">
        <f t="shared" si="7"/>
        <v>40825.611817129626</v>
      </c>
      <c r="T84" s="9" t="str">
        <f t="shared" si="8"/>
        <v>Oct</v>
      </c>
      <c r="U84" s="9">
        <f t="shared" si="9"/>
        <v>2011</v>
      </c>
      <c r="V84" s="10">
        <f>(J84/86400)+25569+(-5/24)</f>
        <v>40795.611817129626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tr">
        <f t="shared" si="5"/>
        <v>film &amp; video</v>
      </c>
      <c r="R85" t="str">
        <f t="shared" si="6"/>
        <v>shorts</v>
      </c>
      <c r="S85" s="10">
        <f t="shared" si="7"/>
        <v>42057.270833333336</v>
      </c>
      <c r="T85" s="9" t="str">
        <f t="shared" si="8"/>
        <v>Feb</v>
      </c>
      <c r="U85" s="9">
        <f t="shared" si="9"/>
        <v>2015</v>
      </c>
      <c r="V85" s="10">
        <f>(J85/86400)+25569+(-5/24)</f>
        <v>42042.407280092586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tr">
        <f t="shared" si="5"/>
        <v>film &amp; video</v>
      </c>
      <c r="R86" t="str">
        <f t="shared" si="6"/>
        <v>shorts</v>
      </c>
      <c r="S86" s="10">
        <f t="shared" si="7"/>
        <v>40678.54960648148</v>
      </c>
      <c r="T86" s="9" t="str">
        <f t="shared" si="8"/>
        <v>May</v>
      </c>
      <c r="U86" s="9">
        <f t="shared" si="9"/>
        <v>2011</v>
      </c>
      <c r="V86" s="10">
        <f>(J86/86400)+25569+(-5/24)</f>
        <v>40648.54960648148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tr">
        <f t="shared" si="5"/>
        <v>film &amp; video</v>
      </c>
      <c r="R87" t="str">
        <f t="shared" si="6"/>
        <v>shorts</v>
      </c>
      <c r="S87" s="10">
        <f t="shared" si="7"/>
        <v>40808.917094907403</v>
      </c>
      <c r="T87" s="9" t="str">
        <f t="shared" si="8"/>
        <v>Sep</v>
      </c>
      <c r="U87" s="9">
        <f t="shared" si="9"/>
        <v>2011</v>
      </c>
      <c r="V87" s="10">
        <f>(J87/86400)+25569+(-5/24)</f>
        <v>40778.917094907403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tr">
        <f t="shared" si="5"/>
        <v>film &amp; video</v>
      </c>
      <c r="R88" t="str">
        <f t="shared" si="6"/>
        <v>shorts</v>
      </c>
      <c r="S88" s="10">
        <f t="shared" si="7"/>
        <v>42365.389409722215</v>
      </c>
      <c r="T88" s="9" t="str">
        <f t="shared" si="8"/>
        <v>Dec</v>
      </c>
      <c r="U88" s="9">
        <f t="shared" si="9"/>
        <v>2015</v>
      </c>
      <c r="V88" s="10">
        <f>(J88/86400)+25569+(-5/24)</f>
        <v>42291.347743055558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tr">
        <f t="shared" si="5"/>
        <v>film &amp; video</v>
      </c>
      <c r="R89" t="str">
        <f t="shared" si="6"/>
        <v>shorts</v>
      </c>
      <c r="S89" s="10">
        <f t="shared" si="7"/>
        <v>40331.861805555549</v>
      </c>
      <c r="T89" s="9" t="str">
        <f t="shared" si="8"/>
        <v>Jun</v>
      </c>
      <c r="U89" s="9">
        <f t="shared" si="9"/>
        <v>2010</v>
      </c>
      <c r="V89" s="10">
        <f>(J89/86400)+25569+(-5/24)</f>
        <v>40322.331053240741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tr">
        <f t="shared" si="5"/>
        <v>film &amp; video</v>
      </c>
      <c r="R90" t="str">
        <f t="shared" si="6"/>
        <v>shorts</v>
      </c>
      <c r="S90" s="10">
        <f t="shared" si="7"/>
        <v>41812.450590277775</v>
      </c>
      <c r="T90" s="9" t="str">
        <f t="shared" si="8"/>
        <v>Jun</v>
      </c>
      <c r="U90" s="9">
        <f t="shared" si="9"/>
        <v>2014</v>
      </c>
      <c r="V90" s="10">
        <f>(J90/86400)+25569+(-5/24)</f>
        <v>41786.450590277775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tr">
        <f t="shared" si="5"/>
        <v>film &amp; video</v>
      </c>
      <c r="R91" t="str">
        <f t="shared" si="6"/>
        <v>shorts</v>
      </c>
      <c r="S91" s="10">
        <f t="shared" si="7"/>
        <v>41427.543888888882</v>
      </c>
      <c r="T91" s="9" t="str">
        <f t="shared" si="8"/>
        <v>Jun</v>
      </c>
      <c r="U91" s="9">
        <f t="shared" si="9"/>
        <v>2013</v>
      </c>
      <c r="V91" s="10">
        <f>(J91/86400)+25569+(-5/24)</f>
        <v>41402.543888888882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tr">
        <f t="shared" si="5"/>
        <v>film &amp; video</v>
      </c>
      <c r="R92" t="str">
        <f t="shared" si="6"/>
        <v>shorts</v>
      </c>
      <c r="S92" s="10">
        <f t="shared" si="7"/>
        <v>40736.089108796295</v>
      </c>
      <c r="T92" s="9" t="str">
        <f t="shared" si="8"/>
        <v>Jul</v>
      </c>
      <c r="U92" s="9">
        <f t="shared" si="9"/>
        <v>2011</v>
      </c>
      <c r="V92" s="10">
        <f>(J92/86400)+25569+(-5/24)</f>
        <v>40706.089108796295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tr">
        <f t="shared" si="5"/>
        <v>film &amp; video</v>
      </c>
      <c r="R93" t="str">
        <f t="shared" si="6"/>
        <v>shorts</v>
      </c>
      <c r="S93" s="10">
        <f t="shared" si="7"/>
        <v>40680.194027777776</v>
      </c>
      <c r="T93" s="9" t="str">
        <f t="shared" si="8"/>
        <v>May</v>
      </c>
      <c r="U93" s="9">
        <f t="shared" si="9"/>
        <v>2011</v>
      </c>
      <c r="V93" s="10">
        <f>(J93/86400)+25569+(-5/24)</f>
        <v>40619.194027777776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tr">
        <f t="shared" si="5"/>
        <v>film &amp; video</v>
      </c>
      <c r="R94" t="str">
        <f t="shared" si="6"/>
        <v>shorts</v>
      </c>
      <c r="S94" s="10">
        <f t="shared" si="7"/>
        <v>42767.124999999993</v>
      </c>
      <c r="T94" s="9" t="str">
        <f t="shared" si="8"/>
        <v>Feb</v>
      </c>
      <c r="U94" s="9">
        <f t="shared" si="9"/>
        <v>2017</v>
      </c>
      <c r="V94" s="10">
        <f>(J94/86400)+25569+(-5/24)</f>
        <v>42720.990543981483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tr">
        <f t="shared" si="5"/>
        <v>film &amp; video</v>
      </c>
      <c r="R95" t="str">
        <f t="shared" si="6"/>
        <v>shorts</v>
      </c>
      <c r="S95" s="10">
        <f t="shared" si="7"/>
        <v>41093.666666666664</v>
      </c>
      <c r="T95" s="9" t="str">
        <f t="shared" si="8"/>
        <v>Jul</v>
      </c>
      <c r="U95" s="9">
        <f t="shared" si="9"/>
        <v>2012</v>
      </c>
      <c r="V95" s="10">
        <f>(J95/86400)+25569+(-5/24)</f>
        <v>41065.649733796294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tr">
        <f t="shared" si="5"/>
        <v>film &amp; video</v>
      </c>
      <c r="R96" t="str">
        <f t="shared" si="6"/>
        <v>shorts</v>
      </c>
      <c r="S96" s="10">
        <f t="shared" si="7"/>
        <v>41736.509513888886</v>
      </c>
      <c r="T96" s="9" t="str">
        <f t="shared" si="8"/>
        <v>Apr</v>
      </c>
      <c r="U96" s="9">
        <f t="shared" si="9"/>
        <v>2014</v>
      </c>
      <c r="V96" s="10">
        <f>(J96/86400)+25569+(-5/24)</f>
        <v>41716.509513888886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tr">
        <f t="shared" si="5"/>
        <v>film &amp; video</v>
      </c>
      <c r="R97" t="str">
        <f t="shared" si="6"/>
        <v>shorts</v>
      </c>
      <c r="S97" s="10">
        <f t="shared" si="7"/>
        <v>40964.796770833331</v>
      </c>
      <c r="T97" s="9" t="str">
        <f t="shared" si="8"/>
        <v>Feb</v>
      </c>
      <c r="U97" s="9">
        <f t="shared" si="9"/>
        <v>2012</v>
      </c>
      <c r="V97" s="10">
        <f>(J97/86400)+25569+(-5/24)</f>
        <v>40934.796770833331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tr">
        <f t="shared" si="5"/>
        <v>film &amp; video</v>
      </c>
      <c r="R98" t="str">
        <f t="shared" si="6"/>
        <v>shorts</v>
      </c>
      <c r="S98" s="10">
        <f t="shared" si="7"/>
        <v>40390.916666666664</v>
      </c>
      <c r="T98" s="9" t="str">
        <f t="shared" si="8"/>
        <v>Jul</v>
      </c>
      <c r="U98" s="9">
        <f t="shared" si="9"/>
        <v>2010</v>
      </c>
      <c r="V98" s="10">
        <f>(J98/86400)+25569+(-5/24)</f>
        <v>40324.45417824074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tr">
        <f t="shared" si="5"/>
        <v>film &amp; video</v>
      </c>
      <c r="R99" t="str">
        <f t="shared" si="6"/>
        <v>shorts</v>
      </c>
      <c r="S99" s="10">
        <f t="shared" si="7"/>
        <v>40735.926874999997</v>
      </c>
      <c r="T99" s="9" t="str">
        <f t="shared" si="8"/>
        <v>Jul</v>
      </c>
      <c r="U99" s="9">
        <f t="shared" si="9"/>
        <v>2011</v>
      </c>
      <c r="V99" s="10">
        <f>(J99/86400)+25569+(-5/24)</f>
        <v>40705.926874999997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tr">
        <f t="shared" si="5"/>
        <v>film &amp; video</v>
      </c>
      <c r="R100" t="str">
        <f t="shared" si="6"/>
        <v>shorts</v>
      </c>
      <c r="S100" s="10">
        <f t="shared" si="7"/>
        <v>41250.770833333328</v>
      </c>
      <c r="T100" s="9" t="str">
        <f t="shared" si="8"/>
        <v>Dec</v>
      </c>
      <c r="U100" s="9">
        <f t="shared" si="9"/>
        <v>2012</v>
      </c>
      <c r="V100" s="10">
        <f>(J100/86400)+25569+(-5/24)</f>
        <v>41214.586504629631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tr">
        <f t="shared" si="5"/>
        <v>film &amp; video</v>
      </c>
      <c r="R101" t="str">
        <f t="shared" si="6"/>
        <v>shorts</v>
      </c>
      <c r="S101" s="10">
        <f t="shared" si="7"/>
        <v>41661.694432870368</v>
      </c>
      <c r="T101" s="9" t="str">
        <f t="shared" si="8"/>
        <v>Jan</v>
      </c>
      <c r="U101" s="9">
        <f t="shared" si="9"/>
        <v>2014</v>
      </c>
      <c r="V101" s="10">
        <f>(J101/86400)+25569+(-5/24)</f>
        <v>41631.694432870368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tr">
        <f t="shared" si="5"/>
        <v>film &amp; video</v>
      </c>
      <c r="R102" t="str">
        <f t="shared" si="6"/>
        <v>shorts</v>
      </c>
      <c r="S102" s="10">
        <f t="shared" si="7"/>
        <v>41217.586643518516</v>
      </c>
      <c r="T102" s="9" t="str">
        <f t="shared" si="8"/>
        <v>Nov</v>
      </c>
      <c r="U102" s="9">
        <f t="shared" si="9"/>
        <v>2012</v>
      </c>
      <c r="V102" s="10">
        <f>(J102/86400)+25569+(-5/24)</f>
        <v>41197.544976851852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tr">
        <f t="shared" si="5"/>
        <v>film &amp; video</v>
      </c>
      <c r="R103" t="str">
        <f t="shared" si="6"/>
        <v>shorts</v>
      </c>
      <c r="S103" s="10">
        <f t="shared" si="7"/>
        <v>41298.568402777775</v>
      </c>
      <c r="T103" s="9" t="str">
        <f t="shared" si="8"/>
        <v>Jan</v>
      </c>
      <c r="U103" s="9">
        <f t="shared" si="9"/>
        <v>2013</v>
      </c>
      <c r="V103" s="10">
        <f>(J103/86400)+25569+(-5/24)</f>
        <v>41274.568402777775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tr">
        <f t="shared" si="5"/>
        <v>film &amp; video</v>
      </c>
      <c r="R104" t="str">
        <f t="shared" si="6"/>
        <v>shorts</v>
      </c>
      <c r="S104" s="10">
        <f t="shared" si="7"/>
        <v>40534.922835648147</v>
      </c>
      <c r="T104" s="9" t="str">
        <f t="shared" si="8"/>
        <v>Dec</v>
      </c>
      <c r="U104" s="9">
        <f t="shared" si="9"/>
        <v>2010</v>
      </c>
      <c r="V104" s="10">
        <f>(J104/86400)+25569+(-5/24)</f>
        <v>40504.922835648147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tr">
        <f t="shared" si="5"/>
        <v>film &amp; video</v>
      </c>
      <c r="R105" t="str">
        <f t="shared" si="6"/>
        <v>shorts</v>
      </c>
      <c r="S105" s="10">
        <f t="shared" si="7"/>
        <v>41705.597569444442</v>
      </c>
      <c r="T105" s="9" t="str">
        <f t="shared" si="8"/>
        <v>Mar</v>
      </c>
      <c r="U105" s="9">
        <f t="shared" si="9"/>
        <v>2014</v>
      </c>
      <c r="V105" s="10">
        <f>(J105/86400)+25569+(-5/24)</f>
        <v>41682.597569444442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tr">
        <f t="shared" si="5"/>
        <v>film &amp; video</v>
      </c>
      <c r="R106" t="str">
        <f t="shared" si="6"/>
        <v>shorts</v>
      </c>
      <c r="S106" s="10">
        <f t="shared" si="7"/>
        <v>40635.833333333328</v>
      </c>
      <c r="T106" s="9" t="str">
        <f t="shared" si="8"/>
        <v>Apr</v>
      </c>
      <c r="U106" s="9">
        <f t="shared" si="9"/>
        <v>2011</v>
      </c>
      <c r="V106" s="10">
        <f>(J106/86400)+25569+(-5/24)</f>
        <v>40612.486874999995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tr">
        <f t="shared" si="5"/>
        <v>film &amp; video</v>
      </c>
      <c r="R107" t="str">
        <f t="shared" si="6"/>
        <v>shorts</v>
      </c>
      <c r="S107" s="10">
        <f t="shared" si="7"/>
        <v>42503.791666666664</v>
      </c>
      <c r="T107" s="9" t="str">
        <f t="shared" si="8"/>
        <v>May</v>
      </c>
      <c r="U107" s="9">
        <f t="shared" si="9"/>
        <v>2016</v>
      </c>
      <c r="V107" s="10">
        <f>(J107/86400)+25569+(-5/24)</f>
        <v>42485.516435185178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tr">
        <f t="shared" si="5"/>
        <v>film &amp; video</v>
      </c>
      <c r="R108" t="str">
        <f t="shared" si="6"/>
        <v>shorts</v>
      </c>
      <c r="S108" s="10">
        <f t="shared" si="7"/>
        <v>41001.568298611106</v>
      </c>
      <c r="T108" s="9" t="str">
        <f t="shared" si="8"/>
        <v>Apr</v>
      </c>
      <c r="U108" s="9">
        <f t="shared" si="9"/>
        <v>2012</v>
      </c>
      <c r="V108" s="10">
        <f>(J108/86400)+25569+(-5/24)</f>
        <v>40987.568298611106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tr">
        <f t="shared" si="5"/>
        <v>film &amp; video</v>
      </c>
      <c r="R109" t="str">
        <f t="shared" si="6"/>
        <v>shorts</v>
      </c>
      <c r="S109" s="10">
        <f t="shared" si="7"/>
        <v>40657.774155092593</v>
      </c>
      <c r="T109" s="9" t="str">
        <f t="shared" si="8"/>
        <v>Apr</v>
      </c>
      <c r="U109" s="9">
        <f t="shared" si="9"/>
        <v>2011</v>
      </c>
      <c r="V109" s="10">
        <f>(J109/86400)+25569+(-5/24)</f>
        <v>40635.774155092593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tr">
        <f t="shared" si="5"/>
        <v>film &amp; video</v>
      </c>
      <c r="R110" t="str">
        <f t="shared" si="6"/>
        <v>shorts</v>
      </c>
      <c r="S110" s="10">
        <f t="shared" si="7"/>
        <v>41425.404745370368</v>
      </c>
      <c r="T110" s="9" t="str">
        <f t="shared" si="8"/>
        <v>May</v>
      </c>
      <c r="U110" s="9">
        <f t="shared" si="9"/>
        <v>2013</v>
      </c>
      <c r="V110" s="10">
        <f>(J110/86400)+25569+(-5/24)</f>
        <v>41365.404745370368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tr">
        <f t="shared" si="5"/>
        <v>film &amp; video</v>
      </c>
      <c r="R111" t="str">
        <f t="shared" si="6"/>
        <v>shorts</v>
      </c>
      <c r="S111" s="10">
        <f t="shared" si="7"/>
        <v>40599.817476851851</v>
      </c>
      <c r="T111" s="9" t="str">
        <f t="shared" si="8"/>
        <v>Feb</v>
      </c>
      <c r="U111" s="9">
        <f t="shared" si="9"/>
        <v>2011</v>
      </c>
      <c r="V111" s="10">
        <f>(J111/86400)+25569+(-5/24)</f>
        <v>40569.817476851851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tr">
        <f t="shared" si="5"/>
        <v>film &amp; video</v>
      </c>
      <c r="R112" t="str">
        <f t="shared" si="6"/>
        <v>shorts</v>
      </c>
      <c r="S112" s="10">
        <f t="shared" si="7"/>
        <v>41592.040972222218</v>
      </c>
      <c r="T112" s="9" t="str">
        <f t="shared" si="8"/>
        <v>Nov</v>
      </c>
      <c r="U112" s="9">
        <f t="shared" si="9"/>
        <v>2013</v>
      </c>
      <c r="V112" s="10">
        <f>(J112/86400)+25569+(-5/24)</f>
        <v>41557.741354166668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tr">
        <f t="shared" si="5"/>
        <v>film &amp; video</v>
      </c>
      <c r="R113" t="str">
        <f t="shared" si="6"/>
        <v>shorts</v>
      </c>
      <c r="S113" s="10">
        <f t="shared" si="7"/>
        <v>42155.124849537031</v>
      </c>
      <c r="T113" s="9" t="str">
        <f t="shared" si="8"/>
        <v>May</v>
      </c>
      <c r="U113" s="9">
        <f t="shared" si="9"/>
        <v>2015</v>
      </c>
      <c r="V113" s="10">
        <f>(J113/86400)+25569+(-5/24)</f>
        <v>42125.124849537031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tr">
        <f t="shared" si="5"/>
        <v>film &amp; video</v>
      </c>
      <c r="R114" t="str">
        <f t="shared" si="6"/>
        <v>shorts</v>
      </c>
      <c r="S114" s="10">
        <f t="shared" si="7"/>
        <v>41741.875</v>
      </c>
      <c r="T114" s="9" t="str">
        <f t="shared" si="8"/>
        <v>Apr</v>
      </c>
      <c r="U114" s="9">
        <f t="shared" si="9"/>
        <v>2014</v>
      </c>
      <c r="V114" s="10">
        <f>(J114/86400)+25569+(-5/24)</f>
        <v>41717.834699074076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tr">
        <f t="shared" si="5"/>
        <v>film &amp; video</v>
      </c>
      <c r="R115" t="str">
        <f t="shared" si="6"/>
        <v>shorts</v>
      </c>
      <c r="S115" s="10">
        <f t="shared" si="7"/>
        <v>40761.416666666664</v>
      </c>
      <c r="T115" s="9" t="str">
        <f t="shared" si="8"/>
        <v>Aug</v>
      </c>
      <c r="U115" s="9">
        <f t="shared" si="9"/>
        <v>2011</v>
      </c>
      <c r="V115" s="10">
        <f>(J115/86400)+25569+(-5/24)</f>
        <v>40753.550092592588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tr">
        <f t="shared" si="5"/>
        <v>film &amp; video</v>
      </c>
      <c r="R116" t="str">
        <f t="shared" si="6"/>
        <v>shorts</v>
      </c>
      <c r="S116" s="10">
        <f t="shared" si="7"/>
        <v>40921.065833333334</v>
      </c>
      <c r="T116" s="9" t="str">
        <f t="shared" si="8"/>
        <v>Jan</v>
      </c>
      <c r="U116" s="9">
        <f t="shared" si="9"/>
        <v>2012</v>
      </c>
      <c r="V116" s="10">
        <f>(J116/86400)+25569+(-5/24)</f>
        <v>40861.065833333334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tr">
        <f t="shared" si="5"/>
        <v>film &amp; video</v>
      </c>
      <c r="R117" t="str">
        <f t="shared" si="6"/>
        <v>shorts</v>
      </c>
      <c r="S117" s="10">
        <f t="shared" si="7"/>
        <v>40943.530601851853</v>
      </c>
      <c r="T117" s="9" t="str">
        <f t="shared" si="8"/>
        <v>Feb</v>
      </c>
      <c r="U117" s="9">
        <f t="shared" si="9"/>
        <v>2012</v>
      </c>
      <c r="V117" s="10">
        <f>(J117/86400)+25569+(-5/24)</f>
        <v>40918.530601851853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tr">
        <f t="shared" si="5"/>
        <v>film &amp; video</v>
      </c>
      <c r="R118" t="str">
        <f t="shared" si="6"/>
        <v>shorts</v>
      </c>
      <c r="S118" s="10">
        <f t="shared" si="7"/>
        <v>40641.247164351851</v>
      </c>
      <c r="T118" s="9" t="str">
        <f t="shared" si="8"/>
        <v>Apr</v>
      </c>
      <c r="U118" s="9">
        <f t="shared" si="9"/>
        <v>2011</v>
      </c>
      <c r="V118" s="10">
        <f>(J118/86400)+25569+(-5/24)</f>
        <v>40595.288831018515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tr">
        <f t="shared" si="5"/>
        <v>film &amp; video</v>
      </c>
      <c r="R119" t="str">
        <f t="shared" si="6"/>
        <v>shorts</v>
      </c>
      <c r="S119" s="10">
        <f t="shared" si="7"/>
        <v>40338.583333333328</v>
      </c>
      <c r="T119" s="9" t="str">
        <f t="shared" si="8"/>
        <v>Jun</v>
      </c>
      <c r="U119" s="9">
        <f t="shared" si="9"/>
        <v>2010</v>
      </c>
      <c r="V119" s="10">
        <f>(J119/86400)+25569+(-5/24)</f>
        <v>40248.626666666663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tr">
        <f t="shared" si="5"/>
        <v>film &amp; video</v>
      </c>
      <c r="R120" t="str">
        <f t="shared" si="6"/>
        <v>shorts</v>
      </c>
      <c r="S120" s="10">
        <f t="shared" si="7"/>
        <v>40752.845324074071</v>
      </c>
      <c r="T120" s="9" t="str">
        <f t="shared" si="8"/>
        <v>Jul</v>
      </c>
      <c r="U120" s="9">
        <f t="shared" si="9"/>
        <v>2011</v>
      </c>
      <c r="V120" s="10">
        <f>(J120/86400)+25569+(-5/24)</f>
        <v>40722.845324074071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tr">
        <f t="shared" si="5"/>
        <v>film &amp; video</v>
      </c>
      <c r="R121" t="str">
        <f t="shared" si="6"/>
        <v>shorts</v>
      </c>
      <c r="S121" s="10">
        <f t="shared" si="7"/>
        <v>40768.75</v>
      </c>
      <c r="T121" s="9" t="str">
        <f t="shared" si="8"/>
        <v>Aug</v>
      </c>
      <c r="U121" s="9">
        <f t="shared" si="9"/>
        <v>2011</v>
      </c>
      <c r="V121" s="10">
        <f>(J121/86400)+25569+(-5/24)</f>
        <v>40738.860949074071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tr">
        <f t="shared" si="5"/>
        <v>film &amp; video</v>
      </c>
      <c r="R122" t="str">
        <f t="shared" si="6"/>
        <v>science fiction</v>
      </c>
      <c r="S122" s="10">
        <f t="shared" si="7"/>
        <v>42645.841516203705</v>
      </c>
      <c r="T122" s="9" t="str">
        <f t="shared" si="8"/>
        <v>Oct</v>
      </c>
      <c r="U122" s="9">
        <f t="shared" si="9"/>
        <v>2016</v>
      </c>
      <c r="V122" s="10">
        <f>(J122/86400)+25569+(-5/24)</f>
        <v>42615.841516203705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tr">
        <f t="shared" si="5"/>
        <v>film &amp; video</v>
      </c>
      <c r="R123" t="str">
        <f t="shared" si="6"/>
        <v>science fiction</v>
      </c>
      <c r="S123" s="10">
        <f t="shared" si="7"/>
        <v>42112.219444444439</v>
      </c>
      <c r="T123" s="9" t="str">
        <f t="shared" si="8"/>
        <v>Apr</v>
      </c>
      <c r="U123" s="9">
        <f t="shared" si="9"/>
        <v>2015</v>
      </c>
      <c r="V123" s="10">
        <f>(J123/86400)+25569+(-5/24)</f>
        <v>42096.496643518512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tr">
        <f t="shared" si="5"/>
        <v>film &amp; video</v>
      </c>
      <c r="R124" t="str">
        <f t="shared" si="6"/>
        <v>science fiction</v>
      </c>
      <c r="S124" s="10">
        <f t="shared" si="7"/>
        <v>42653.223460648143</v>
      </c>
      <c r="T124" s="9" t="str">
        <f t="shared" si="8"/>
        <v>Oct</v>
      </c>
      <c r="U124" s="9">
        <f t="shared" si="9"/>
        <v>2016</v>
      </c>
      <c r="V124" s="10">
        <f>(J124/86400)+25569+(-5/24)</f>
        <v>42593.223460648143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tr">
        <f t="shared" si="5"/>
        <v>film &amp; video</v>
      </c>
      <c r="R125" t="str">
        <f t="shared" si="6"/>
        <v>science fiction</v>
      </c>
      <c r="S125" s="10">
        <f t="shared" si="7"/>
        <v>41940.708333333328</v>
      </c>
      <c r="T125" s="9" t="str">
        <f t="shared" si="8"/>
        <v>Oct</v>
      </c>
      <c r="U125" s="9">
        <f t="shared" si="9"/>
        <v>2014</v>
      </c>
      <c r="V125" s="10">
        <f>(J125/86400)+25569+(-5/24)</f>
        <v>41904.573657407404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tr">
        <f t="shared" si="5"/>
        <v>film &amp; video</v>
      </c>
      <c r="R126" t="str">
        <f t="shared" si="6"/>
        <v>science fiction</v>
      </c>
      <c r="S126" s="10">
        <f t="shared" si="7"/>
        <v>42139.720393518517</v>
      </c>
      <c r="T126" s="9" t="str">
        <f t="shared" si="8"/>
        <v>May</v>
      </c>
      <c r="U126" s="9">
        <f t="shared" si="9"/>
        <v>2015</v>
      </c>
      <c r="V126" s="10">
        <f>(J126/86400)+25569+(-5/24)</f>
        <v>42114.720393518517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tr">
        <f t="shared" si="5"/>
        <v>film &amp; video</v>
      </c>
      <c r="R127" t="str">
        <f t="shared" si="6"/>
        <v>science fiction</v>
      </c>
      <c r="S127" s="10">
        <f t="shared" si="7"/>
        <v>42769.78564814815</v>
      </c>
      <c r="T127" s="9" t="str">
        <f t="shared" si="8"/>
        <v>Feb</v>
      </c>
      <c r="U127" s="9">
        <f t="shared" si="9"/>
        <v>2017</v>
      </c>
      <c r="V127" s="10">
        <f>(J127/86400)+25569+(-5/24)</f>
        <v>42709.78564814815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tr">
        <f t="shared" si="5"/>
        <v>film &amp; video</v>
      </c>
      <c r="R128" t="str">
        <f t="shared" si="6"/>
        <v>science fiction</v>
      </c>
      <c r="S128" s="10">
        <f t="shared" si="7"/>
        <v>42165.874999999993</v>
      </c>
      <c r="T128" s="9" t="str">
        <f t="shared" si="8"/>
        <v>Jun</v>
      </c>
      <c r="U128" s="9">
        <f t="shared" si="9"/>
        <v>2015</v>
      </c>
      <c r="V128" s="10">
        <f>(J128/86400)+25569+(-5/24)</f>
        <v>42135.381215277775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tr">
        <f t="shared" si="5"/>
        <v>film &amp; video</v>
      </c>
      <c r="R129" t="str">
        <f t="shared" si="6"/>
        <v>science fiction</v>
      </c>
      <c r="S129" s="10">
        <f t="shared" si="7"/>
        <v>42097.37431712963</v>
      </c>
      <c r="T129" s="9" t="str">
        <f t="shared" si="8"/>
        <v>Apr</v>
      </c>
      <c r="U129" s="9">
        <f t="shared" si="9"/>
        <v>2015</v>
      </c>
      <c r="V129" s="10">
        <f>(J129/86400)+25569+(-5/24)</f>
        <v>42067.415983796294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tr">
        <f t="shared" si="5"/>
        <v>film &amp; video</v>
      </c>
      <c r="R130" t="str">
        <f t="shared" si="6"/>
        <v>science fiction</v>
      </c>
      <c r="S130" s="10">
        <f t="shared" si="7"/>
        <v>42663.019594907404</v>
      </c>
      <c r="T130" s="9" t="str">
        <f t="shared" si="8"/>
        <v>Oct</v>
      </c>
      <c r="U130" s="9">
        <f t="shared" si="9"/>
        <v>2016</v>
      </c>
      <c r="V130" s="10">
        <f>(J130/86400)+25569+(-5/24)</f>
        <v>42628.019594907404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tr">
        <f t="shared" ref="Q131:Q194" si="10">LEFT(N131,FIND("/",N131)-1)</f>
        <v>film &amp; video</v>
      </c>
      <c r="R131" t="str">
        <f t="shared" ref="R131:R194" si="11">RIGHT(N131,LEN(N131)-FIND("/",N131))</f>
        <v>science fiction</v>
      </c>
      <c r="S131" s="10">
        <f t="shared" ref="S131:S194" si="12">(I131/86400)+25569+(-5/24)</f>
        <v>41942.728969907403</v>
      </c>
      <c r="T131" s="9" t="str">
        <f t="shared" ref="T131:T194" si="13">IF(MONTH(S131)=1,"Jan",IF(MONTH(S131)=2,"Feb",IF(MONTH(S131)=3,"Mar",IF(MONTH(S131)=4,"Apr",IF(MONTH(S131)=5,"May",IF(MONTH(S131)=6,"Jun",IF(MONTH(S131)=7,"Jul",IF(MONTH(S131)=8,"Aug",IF(MONTH(S131)=9,"Sep",IF(MONTH(S131)=10,"Oct",IF(MONTH(S131)=11,"Nov",IF(MONTH(S131)=12,"Dec","N/A"))))))))))))</f>
        <v>Oct</v>
      </c>
      <c r="U131" s="9">
        <f t="shared" ref="U131:U194" si="14">YEAR(S131)</f>
        <v>2014</v>
      </c>
      <c r="V131" s="10">
        <f>(J131/86400)+25569+(-5/24)</f>
        <v>41882.728969907403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tr">
        <f t="shared" si="10"/>
        <v>film &amp; video</v>
      </c>
      <c r="R132" t="str">
        <f t="shared" si="11"/>
        <v>science fiction</v>
      </c>
      <c r="S132" s="10">
        <f t="shared" si="12"/>
        <v>41806.636111111111</v>
      </c>
      <c r="T132" s="9" t="str">
        <f t="shared" si="13"/>
        <v>Jun</v>
      </c>
      <c r="U132" s="9">
        <f t="shared" si="14"/>
        <v>2014</v>
      </c>
      <c r="V132" s="10">
        <f>(J132/86400)+25569+(-5/24)</f>
        <v>41778.707083333335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tr">
        <f t="shared" si="10"/>
        <v>film &amp; video</v>
      </c>
      <c r="R133" t="str">
        <f t="shared" si="11"/>
        <v>science fiction</v>
      </c>
      <c r="S133" s="10">
        <f t="shared" si="12"/>
        <v>42556.791666666664</v>
      </c>
      <c r="T133" s="9" t="str">
        <f t="shared" si="13"/>
        <v>Jul</v>
      </c>
      <c r="U133" s="9">
        <f t="shared" si="14"/>
        <v>2016</v>
      </c>
      <c r="V133" s="10">
        <f>(J133/86400)+25569+(-5/24)</f>
        <v>42541.629178240742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tr">
        <f t="shared" si="10"/>
        <v>film &amp; video</v>
      </c>
      <c r="R134" t="str">
        <f t="shared" si="11"/>
        <v>science fiction</v>
      </c>
      <c r="S134" s="10">
        <f t="shared" si="12"/>
        <v>41950.645914351851</v>
      </c>
      <c r="T134" s="9" t="str">
        <f t="shared" si="13"/>
        <v>Nov</v>
      </c>
      <c r="U134" s="9">
        <f t="shared" si="14"/>
        <v>2014</v>
      </c>
      <c r="V134" s="10">
        <f>(J134/86400)+25569+(-5/24)</f>
        <v>41905.60424768518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tr">
        <f t="shared" si="10"/>
        <v>film &amp; video</v>
      </c>
      <c r="R135" t="str">
        <f t="shared" si="11"/>
        <v>science fiction</v>
      </c>
      <c r="S135" s="10">
        <f t="shared" si="12"/>
        <v>42521.521527777775</v>
      </c>
      <c r="T135" s="9" t="str">
        <f t="shared" si="13"/>
        <v>May</v>
      </c>
      <c r="U135" s="9">
        <f t="shared" si="14"/>
        <v>2016</v>
      </c>
      <c r="V135" s="10">
        <f>(J135/86400)+25569+(-5/24)</f>
        <v>42491.599351851844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tr">
        <f t="shared" si="10"/>
        <v>film &amp; video</v>
      </c>
      <c r="R136" t="str">
        <f t="shared" si="11"/>
        <v>science fiction</v>
      </c>
      <c r="S136" s="10">
        <f t="shared" si="12"/>
        <v>42251.499999999993</v>
      </c>
      <c r="T136" s="9" t="str">
        <f t="shared" si="13"/>
        <v>Sep</v>
      </c>
      <c r="U136" s="9">
        <f t="shared" si="14"/>
        <v>2015</v>
      </c>
      <c r="V136" s="10">
        <f>(J136/86400)+25569+(-5/24)</f>
        <v>42221.701597222222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tr">
        <f t="shared" si="10"/>
        <v>film &amp; video</v>
      </c>
      <c r="R137" t="str">
        <f t="shared" si="11"/>
        <v>science fiction</v>
      </c>
      <c r="S137" s="10">
        <f t="shared" si="12"/>
        <v>41821.583333333328</v>
      </c>
      <c r="T137" s="9" t="str">
        <f t="shared" si="13"/>
        <v>Jul</v>
      </c>
      <c r="U137" s="9">
        <f t="shared" si="14"/>
        <v>2014</v>
      </c>
      <c r="V137" s="10">
        <f>(J137/86400)+25569+(-5/24)</f>
        <v>41788.173576388886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tr">
        <f t="shared" si="10"/>
        <v>film &amp; video</v>
      </c>
      <c r="R138" t="str">
        <f t="shared" si="11"/>
        <v>science fiction</v>
      </c>
      <c r="S138" s="10">
        <f t="shared" si="12"/>
        <v>42140.219444444439</v>
      </c>
      <c r="T138" s="9" t="str">
        <f t="shared" si="13"/>
        <v>May</v>
      </c>
      <c r="U138" s="9">
        <f t="shared" si="14"/>
        <v>2015</v>
      </c>
      <c r="V138" s="10">
        <f>(J138/86400)+25569+(-5/24)</f>
        <v>42096.201782407406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tr">
        <f t="shared" si="10"/>
        <v>film &amp; video</v>
      </c>
      <c r="R139" t="str">
        <f t="shared" si="11"/>
        <v>science fiction</v>
      </c>
      <c r="S139" s="10">
        <f t="shared" si="12"/>
        <v>42289.365659722222</v>
      </c>
      <c r="T139" s="9" t="str">
        <f t="shared" si="13"/>
        <v>Oct</v>
      </c>
      <c r="U139" s="9">
        <f t="shared" si="14"/>
        <v>2015</v>
      </c>
      <c r="V139" s="10">
        <f>(J139/86400)+25569+(-5/24)</f>
        <v>42239.365659722222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tr">
        <f t="shared" si="10"/>
        <v>film &amp; video</v>
      </c>
      <c r="R140" t="str">
        <f t="shared" si="11"/>
        <v>science fiction</v>
      </c>
      <c r="S140" s="10">
        <f t="shared" si="12"/>
        <v>42216.999305555553</v>
      </c>
      <c r="T140" s="9" t="str">
        <f t="shared" si="13"/>
        <v>Jul</v>
      </c>
      <c r="U140" s="9">
        <f t="shared" si="14"/>
        <v>2015</v>
      </c>
      <c r="V140" s="10">
        <f>(J140/86400)+25569+(-5/24)</f>
        <v>42186.049085648141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tr">
        <f t="shared" si="10"/>
        <v>film &amp; video</v>
      </c>
      <c r="R141" t="str">
        <f t="shared" si="11"/>
        <v>science fiction</v>
      </c>
      <c r="S141" s="10">
        <f t="shared" si="12"/>
        <v>42197.712638888886</v>
      </c>
      <c r="T141" s="9" t="str">
        <f t="shared" si="13"/>
        <v>Jul</v>
      </c>
      <c r="U141" s="9">
        <f t="shared" si="14"/>
        <v>2015</v>
      </c>
      <c r="V141" s="10">
        <f>(J141/86400)+25569+(-5/24)</f>
        <v>42187.712638888886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tr">
        <f t="shared" si="10"/>
        <v>film &amp; video</v>
      </c>
      <c r="R142" t="str">
        <f t="shared" si="11"/>
        <v>science fiction</v>
      </c>
      <c r="S142" s="10">
        <f t="shared" si="12"/>
        <v>42082.948287037034</v>
      </c>
      <c r="T142" s="9" t="str">
        <f t="shared" si="13"/>
        <v>Mar</v>
      </c>
      <c r="U142" s="9">
        <f t="shared" si="14"/>
        <v>2015</v>
      </c>
      <c r="V142" s="10">
        <f>(J142/86400)+25569+(-5/24)</f>
        <v>42052.989953703705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tr">
        <f t="shared" si="10"/>
        <v>film &amp; video</v>
      </c>
      <c r="R143" t="str">
        <f t="shared" si="11"/>
        <v>science fiction</v>
      </c>
      <c r="S143" s="10">
        <f t="shared" si="12"/>
        <v>42154.944710648146</v>
      </c>
      <c r="T143" s="9" t="str">
        <f t="shared" si="13"/>
        <v>May</v>
      </c>
      <c r="U143" s="9">
        <f t="shared" si="14"/>
        <v>2015</v>
      </c>
      <c r="V143" s="10">
        <f>(J143/86400)+25569+(-5/24)</f>
        <v>42109.944710648146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tr">
        <f t="shared" si="10"/>
        <v>film &amp; video</v>
      </c>
      <c r="R144" t="str">
        <f t="shared" si="11"/>
        <v>science fiction</v>
      </c>
      <c r="S144" s="10">
        <f t="shared" si="12"/>
        <v>41959.726597222216</v>
      </c>
      <c r="T144" s="9" t="str">
        <f t="shared" si="13"/>
        <v>Nov</v>
      </c>
      <c r="U144" s="9">
        <f t="shared" si="14"/>
        <v>2014</v>
      </c>
      <c r="V144" s="10">
        <f>(J144/86400)+25569+(-5/24)</f>
        <v>41938.684930555552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tr">
        <f t="shared" si="10"/>
        <v>film &amp; video</v>
      </c>
      <c r="R145" t="str">
        <f t="shared" si="11"/>
        <v>science fiction</v>
      </c>
      <c r="S145" s="10">
        <f t="shared" si="12"/>
        <v>42616.038194444445</v>
      </c>
      <c r="T145" s="9" t="str">
        <f t="shared" si="13"/>
        <v>Sep</v>
      </c>
      <c r="U145" s="9">
        <f t="shared" si="14"/>
        <v>2016</v>
      </c>
      <c r="V145" s="10">
        <f>(J145/86400)+25569+(-5/24)</f>
        <v>42558.855810185181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tr">
        <f t="shared" si="10"/>
        <v>film &amp; video</v>
      </c>
      <c r="R146" t="str">
        <f t="shared" si="11"/>
        <v>science fiction</v>
      </c>
      <c r="S146" s="10">
        <f t="shared" si="12"/>
        <v>42107.512407407405</v>
      </c>
      <c r="T146" s="9" t="str">
        <f t="shared" si="13"/>
        <v>Apr</v>
      </c>
      <c r="U146" s="9">
        <f t="shared" si="14"/>
        <v>2015</v>
      </c>
      <c r="V146" s="10">
        <f>(J146/86400)+25569+(-5/24)</f>
        <v>42047.554074074076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tr">
        <f t="shared" si="10"/>
        <v>film &amp; video</v>
      </c>
      <c r="R147" t="str">
        <f t="shared" si="11"/>
        <v>science fiction</v>
      </c>
      <c r="S147" s="10">
        <f t="shared" si="12"/>
        <v>42227.333935185183</v>
      </c>
      <c r="T147" s="9" t="str">
        <f t="shared" si="13"/>
        <v>Aug</v>
      </c>
      <c r="U147" s="9">
        <f t="shared" si="14"/>
        <v>2015</v>
      </c>
      <c r="V147" s="10">
        <f>(J147/86400)+25569+(-5/24)</f>
        <v>42200.333935185183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tr">
        <f t="shared" si="10"/>
        <v>film &amp; video</v>
      </c>
      <c r="R148" t="str">
        <f t="shared" si="11"/>
        <v>science fiction</v>
      </c>
      <c r="S148" s="10">
        <f t="shared" si="12"/>
        <v>42752.807847222219</v>
      </c>
      <c r="T148" s="9" t="str">
        <f t="shared" si="13"/>
        <v>Jan</v>
      </c>
      <c r="U148" s="9">
        <f t="shared" si="14"/>
        <v>2017</v>
      </c>
      <c r="V148" s="10">
        <f>(J148/86400)+25569+(-5/24)</f>
        <v>42692.807847222219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tr">
        <f t="shared" si="10"/>
        <v>film &amp; video</v>
      </c>
      <c r="R149" t="str">
        <f t="shared" si="11"/>
        <v>science fiction</v>
      </c>
      <c r="S149" s="10">
        <f t="shared" si="12"/>
        <v>42012.554166666661</v>
      </c>
      <c r="T149" s="9" t="str">
        <f t="shared" si="13"/>
        <v>Jan</v>
      </c>
      <c r="U149" s="9">
        <f t="shared" si="14"/>
        <v>2015</v>
      </c>
      <c r="V149" s="10">
        <f>(J149/86400)+25569+(-5/24)</f>
        <v>41969.559490740743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tr">
        <f t="shared" si="10"/>
        <v>film &amp; video</v>
      </c>
      <c r="R150" t="str">
        <f t="shared" si="11"/>
        <v>science fiction</v>
      </c>
      <c r="S150" s="10">
        <f t="shared" si="12"/>
        <v>42427.073333333326</v>
      </c>
      <c r="T150" s="9" t="str">
        <f t="shared" si="13"/>
        <v>Feb</v>
      </c>
      <c r="U150" s="9">
        <f t="shared" si="14"/>
        <v>2016</v>
      </c>
      <c r="V150" s="10">
        <f>(J150/86400)+25569+(-5/24)</f>
        <v>42397.073333333326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tr">
        <f t="shared" si="10"/>
        <v>film &amp; video</v>
      </c>
      <c r="R151" t="str">
        <f t="shared" si="11"/>
        <v>science fiction</v>
      </c>
      <c r="S151" s="10">
        <f t="shared" si="12"/>
        <v>41998.124999999993</v>
      </c>
      <c r="T151" s="9" t="str">
        <f t="shared" si="13"/>
        <v>Dec</v>
      </c>
      <c r="U151" s="9">
        <f t="shared" si="14"/>
        <v>2014</v>
      </c>
      <c r="V151" s="10">
        <f>(J151/86400)+25569+(-5/24)</f>
        <v>41967.963773148142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tr">
        <f t="shared" si="10"/>
        <v>film &amp; video</v>
      </c>
      <c r="R152" t="str">
        <f t="shared" si="11"/>
        <v>science fiction</v>
      </c>
      <c r="S152" s="10">
        <f t="shared" si="12"/>
        <v>42149.95349537037</v>
      </c>
      <c r="T152" s="9" t="str">
        <f t="shared" si="13"/>
        <v>May</v>
      </c>
      <c r="U152" s="9">
        <f t="shared" si="14"/>
        <v>2015</v>
      </c>
      <c r="V152" s="10">
        <f>(J152/86400)+25569+(-5/24)</f>
        <v>42089.95349537037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tr">
        <f t="shared" si="10"/>
        <v>film &amp; video</v>
      </c>
      <c r="R153" t="str">
        <f t="shared" si="11"/>
        <v>science fiction</v>
      </c>
      <c r="S153" s="10">
        <f t="shared" si="12"/>
        <v>42173.342488425922</v>
      </c>
      <c r="T153" s="9" t="str">
        <f t="shared" si="13"/>
        <v>Jun</v>
      </c>
      <c r="U153" s="9">
        <f t="shared" si="14"/>
        <v>2015</v>
      </c>
      <c r="V153" s="10">
        <f>(J153/86400)+25569+(-5/24)</f>
        <v>42113.342488425922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tr">
        <f t="shared" si="10"/>
        <v>film &amp; video</v>
      </c>
      <c r="R154" t="str">
        <f t="shared" si="11"/>
        <v>science fiction</v>
      </c>
      <c r="S154" s="10">
        <f t="shared" si="12"/>
        <v>41904.869212962956</v>
      </c>
      <c r="T154" s="9" t="str">
        <f t="shared" si="13"/>
        <v>Sep</v>
      </c>
      <c r="U154" s="9">
        <f t="shared" si="14"/>
        <v>2014</v>
      </c>
      <c r="V154" s="10">
        <f>(J154/86400)+25569+(-5/24)</f>
        <v>41874.869212962956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tr">
        <f t="shared" si="10"/>
        <v>film &amp; video</v>
      </c>
      <c r="R155" t="str">
        <f t="shared" si="11"/>
        <v>science fiction</v>
      </c>
      <c r="S155" s="10">
        <f t="shared" si="12"/>
        <v>41975.419490740744</v>
      </c>
      <c r="T155" s="9" t="str">
        <f t="shared" si="13"/>
        <v>Dec</v>
      </c>
      <c r="U155" s="9">
        <f t="shared" si="14"/>
        <v>2014</v>
      </c>
      <c r="V155" s="10">
        <f>(J155/86400)+25569+(-5/24)</f>
        <v>41933.377824074072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tr">
        <f t="shared" si="10"/>
        <v>film &amp; video</v>
      </c>
      <c r="R156" t="str">
        <f t="shared" si="11"/>
        <v>science fiction</v>
      </c>
      <c r="S156" s="10">
        <f t="shared" si="12"/>
        <v>42158.339062499996</v>
      </c>
      <c r="T156" s="9" t="str">
        <f t="shared" si="13"/>
        <v>Jun</v>
      </c>
      <c r="U156" s="9">
        <f t="shared" si="14"/>
        <v>2015</v>
      </c>
      <c r="V156" s="10">
        <f>(J156/86400)+25569+(-5/24)</f>
        <v>42115.339062499996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tr">
        <f t="shared" si="10"/>
        <v>film &amp; video</v>
      </c>
      <c r="R157" t="str">
        <f t="shared" si="11"/>
        <v>science fiction</v>
      </c>
      <c r="S157" s="10">
        <f t="shared" si="12"/>
        <v>42208.351099537038</v>
      </c>
      <c r="T157" s="9" t="str">
        <f t="shared" si="13"/>
        <v>Jul</v>
      </c>
      <c r="U157" s="9">
        <f t="shared" si="14"/>
        <v>2015</v>
      </c>
      <c r="V157" s="10">
        <f>(J157/86400)+25569+(-5/24)</f>
        <v>42168.351099537038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tr">
        <f t="shared" si="10"/>
        <v>film &amp; video</v>
      </c>
      <c r="R158" t="str">
        <f t="shared" si="11"/>
        <v>science fiction</v>
      </c>
      <c r="S158" s="10">
        <f t="shared" si="12"/>
        <v>41853.916620370372</v>
      </c>
      <c r="T158" s="9" t="str">
        <f t="shared" si="13"/>
        <v>Aug</v>
      </c>
      <c r="U158" s="9">
        <f t="shared" si="14"/>
        <v>2014</v>
      </c>
      <c r="V158" s="10">
        <f>(J158/86400)+25569+(-5/24)</f>
        <v>41793.916620370372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tr">
        <f t="shared" si="10"/>
        <v>film &amp; video</v>
      </c>
      <c r="R159" t="str">
        <f t="shared" si="11"/>
        <v>science fiction</v>
      </c>
      <c r="S159" s="10">
        <f t="shared" si="12"/>
        <v>42426.703379629624</v>
      </c>
      <c r="T159" s="9" t="str">
        <f t="shared" si="13"/>
        <v>Feb</v>
      </c>
      <c r="U159" s="9">
        <f t="shared" si="14"/>
        <v>2016</v>
      </c>
      <c r="V159" s="10">
        <f>(J159/86400)+25569+(-5/24)</f>
        <v>42396.703379629624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tr">
        <f t="shared" si="10"/>
        <v>film &amp; video</v>
      </c>
      <c r="R160" t="str">
        <f t="shared" si="11"/>
        <v>science fiction</v>
      </c>
      <c r="S160" s="10">
        <f t="shared" si="12"/>
        <v>41933.868379629625</v>
      </c>
      <c r="T160" s="9" t="str">
        <f t="shared" si="13"/>
        <v>Oct</v>
      </c>
      <c r="U160" s="9">
        <f t="shared" si="14"/>
        <v>2014</v>
      </c>
      <c r="V160" s="10">
        <f>(J160/86400)+25569+(-5/24)</f>
        <v>41903.868379629625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tr">
        <f t="shared" si="10"/>
        <v>film &amp; video</v>
      </c>
      <c r="R161" t="str">
        <f t="shared" si="11"/>
        <v>science fiction</v>
      </c>
      <c r="S161" s="10">
        <f t="shared" si="12"/>
        <v>42554.226215277777</v>
      </c>
      <c r="T161" s="9" t="str">
        <f t="shared" si="13"/>
        <v>Jul</v>
      </c>
      <c r="U161" s="9">
        <f t="shared" si="14"/>
        <v>2016</v>
      </c>
      <c r="V161" s="10">
        <f>(J161/86400)+25569+(-5/24)</f>
        <v>42514.226215277777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tr">
        <f t="shared" si="10"/>
        <v>film &amp; video</v>
      </c>
      <c r="R162" t="str">
        <f t="shared" si="11"/>
        <v>drama</v>
      </c>
      <c r="S162" s="10">
        <f t="shared" si="12"/>
        <v>42231.70475694444</v>
      </c>
      <c r="T162" s="9" t="str">
        <f t="shared" si="13"/>
        <v>Aug</v>
      </c>
      <c r="U162" s="9">
        <f t="shared" si="14"/>
        <v>2015</v>
      </c>
      <c r="V162" s="10">
        <f>(J162/86400)+25569+(-5/24)</f>
        <v>42171.70475694444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tr">
        <f t="shared" si="10"/>
        <v>film &amp; video</v>
      </c>
      <c r="R163" t="str">
        <f t="shared" si="11"/>
        <v>drama</v>
      </c>
      <c r="S163" s="10">
        <f t="shared" si="12"/>
        <v>41822.479108796295</v>
      </c>
      <c r="T163" s="9" t="str">
        <f t="shared" si="13"/>
        <v>Jul</v>
      </c>
      <c r="U163" s="9">
        <f t="shared" si="14"/>
        <v>2014</v>
      </c>
      <c r="V163" s="10">
        <f>(J163/86400)+25569+(-5/24)</f>
        <v>41792.479108796295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tr">
        <f t="shared" si="10"/>
        <v>film &amp; video</v>
      </c>
      <c r="R164" t="str">
        <f t="shared" si="11"/>
        <v>drama</v>
      </c>
      <c r="S164" s="10">
        <f t="shared" si="12"/>
        <v>41867.779166666667</v>
      </c>
      <c r="T164" s="9" t="str">
        <f t="shared" si="13"/>
        <v>Aug</v>
      </c>
      <c r="U164" s="9">
        <f t="shared" si="14"/>
        <v>2014</v>
      </c>
      <c r="V164" s="10">
        <f>(J164/86400)+25569+(-5/24)</f>
        <v>41834.91847222222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tr">
        <f t="shared" si="10"/>
        <v>film &amp; video</v>
      </c>
      <c r="R165" t="str">
        <f t="shared" si="11"/>
        <v>drama</v>
      </c>
      <c r="S165" s="10">
        <f t="shared" si="12"/>
        <v>42277.791666666664</v>
      </c>
      <c r="T165" s="9" t="str">
        <f t="shared" si="13"/>
        <v>Sep</v>
      </c>
      <c r="U165" s="9">
        <f t="shared" si="14"/>
        <v>2015</v>
      </c>
      <c r="V165" s="10">
        <f>(J165/86400)+25569+(-5/24)</f>
        <v>42243.752939814811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tr">
        <f t="shared" si="10"/>
        <v>film &amp; video</v>
      </c>
      <c r="R166" t="str">
        <f t="shared" si="11"/>
        <v>drama</v>
      </c>
      <c r="S166" s="10">
        <f t="shared" si="12"/>
        <v>41901.554409722223</v>
      </c>
      <c r="T166" s="9" t="str">
        <f t="shared" si="13"/>
        <v>Sep</v>
      </c>
      <c r="U166" s="9">
        <f t="shared" si="14"/>
        <v>2014</v>
      </c>
      <c r="V166" s="10">
        <f>(J166/86400)+25569+(-5/24)</f>
        <v>41841.554409722223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tr">
        <f t="shared" si="10"/>
        <v>film &amp; video</v>
      </c>
      <c r="R167" t="str">
        <f t="shared" si="11"/>
        <v>drama</v>
      </c>
      <c r="S167" s="10">
        <f t="shared" si="12"/>
        <v>42381.450509259252</v>
      </c>
      <c r="T167" s="9" t="str">
        <f t="shared" si="13"/>
        <v>Jan</v>
      </c>
      <c r="U167" s="9">
        <f t="shared" si="14"/>
        <v>2016</v>
      </c>
      <c r="V167" s="10">
        <f>(J167/86400)+25569+(-5/24)</f>
        <v>42351.450509259252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tr">
        <f t="shared" si="10"/>
        <v>film &amp; video</v>
      </c>
      <c r="R168" t="str">
        <f t="shared" si="11"/>
        <v>drama</v>
      </c>
      <c r="S168" s="10">
        <f t="shared" si="12"/>
        <v>42750.867615740739</v>
      </c>
      <c r="T168" s="9" t="str">
        <f t="shared" si="13"/>
        <v>Jan</v>
      </c>
      <c r="U168" s="9">
        <f t="shared" si="14"/>
        <v>2017</v>
      </c>
      <c r="V168" s="10">
        <f>(J168/86400)+25569+(-5/24)</f>
        <v>42720.867615740739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tr">
        <f t="shared" si="10"/>
        <v>film &amp; video</v>
      </c>
      <c r="R169" t="str">
        <f t="shared" si="11"/>
        <v>drama</v>
      </c>
      <c r="S169" s="10">
        <f t="shared" si="12"/>
        <v>42220.719155092585</v>
      </c>
      <c r="T169" s="9" t="str">
        <f t="shared" si="13"/>
        <v>Aug</v>
      </c>
      <c r="U169" s="9">
        <f t="shared" si="14"/>
        <v>2015</v>
      </c>
      <c r="V169" s="10">
        <f>(J169/86400)+25569+(-5/24)</f>
        <v>42160.719155092585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tr">
        <f t="shared" si="10"/>
        <v>film &amp; video</v>
      </c>
      <c r="R170" t="str">
        <f t="shared" si="11"/>
        <v>drama</v>
      </c>
      <c r="S170" s="10">
        <f t="shared" si="12"/>
        <v>42082.585300925923</v>
      </c>
      <c r="T170" s="9" t="str">
        <f t="shared" si="13"/>
        <v>Mar</v>
      </c>
      <c r="U170" s="9">
        <f t="shared" si="14"/>
        <v>2015</v>
      </c>
      <c r="V170" s="10">
        <f>(J170/86400)+25569+(-5/24)</f>
        <v>42052.626967592594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tr">
        <f t="shared" si="10"/>
        <v>film &amp; video</v>
      </c>
      <c r="R171" t="str">
        <f t="shared" si="11"/>
        <v>drama</v>
      </c>
      <c r="S171" s="10">
        <f t="shared" si="12"/>
        <v>41930.296979166662</v>
      </c>
      <c r="T171" s="9" t="str">
        <f t="shared" si="13"/>
        <v>Oct</v>
      </c>
      <c r="U171" s="9">
        <f t="shared" si="14"/>
        <v>2014</v>
      </c>
      <c r="V171" s="10">
        <f>(J171/86400)+25569+(-5/24)</f>
        <v>41900.296979166662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tr">
        <f t="shared" si="10"/>
        <v>film &amp; video</v>
      </c>
      <c r="R172" t="str">
        <f t="shared" si="11"/>
        <v>drama</v>
      </c>
      <c r="S172" s="10">
        <f t="shared" si="12"/>
        <v>42246.019444444442</v>
      </c>
      <c r="T172" s="9" t="str">
        <f t="shared" si="13"/>
        <v>Aug</v>
      </c>
      <c r="U172" s="9">
        <f t="shared" si="14"/>
        <v>2015</v>
      </c>
      <c r="V172" s="10">
        <f>(J172/86400)+25569+(-5/24)</f>
        <v>42216.769479166665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tr">
        <f t="shared" si="10"/>
        <v>film &amp; video</v>
      </c>
      <c r="R173" t="str">
        <f t="shared" si="11"/>
        <v>drama</v>
      </c>
      <c r="S173" s="10">
        <f t="shared" si="12"/>
        <v>42593.972384259258</v>
      </c>
      <c r="T173" s="9" t="str">
        <f t="shared" si="13"/>
        <v>Aug</v>
      </c>
      <c r="U173" s="9">
        <f t="shared" si="14"/>
        <v>2016</v>
      </c>
      <c r="V173" s="10">
        <f>(J173/86400)+25569+(-5/24)</f>
        <v>42533.972384259258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tr">
        <f t="shared" si="10"/>
        <v>film &amp; video</v>
      </c>
      <c r="R174" t="str">
        <f t="shared" si="11"/>
        <v>drama</v>
      </c>
      <c r="S174" s="10">
        <f t="shared" si="12"/>
        <v>42082.144942129627</v>
      </c>
      <c r="T174" s="9" t="str">
        <f t="shared" si="13"/>
        <v>Mar</v>
      </c>
      <c r="U174" s="9">
        <f t="shared" si="14"/>
        <v>2015</v>
      </c>
      <c r="V174" s="10">
        <f>(J174/86400)+25569+(-5/24)</f>
        <v>42047.186608796292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tr">
        <f t="shared" si="10"/>
        <v>film &amp; video</v>
      </c>
      <c r="R175" t="str">
        <f t="shared" si="11"/>
        <v>drama</v>
      </c>
      <c r="S175" s="10">
        <f t="shared" si="12"/>
        <v>42063.364675925921</v>
      </c>
      <c r="T175" s="9" t="str">
        <f t="shared" si="13"/>
        <v>Feb</v>
      </c>
      <c r="U175" s="9">
        <f t="shared" si="14"/>
        <v>2015</v>
      </c>
      <c r="V175" s="10">
        <f>(J175/86400)+25569+(-5/24)</f>
        <v>42033.364675925921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tr">
        <f t="shared" si="10"/>
        <v>film &amp; video</v>
      </c>
      <c r="R176" t="str">
        <f t="shared" si="11"/>
        <v>drama</v>
      </c>
      <c r="S176" s="10">
        <f t="shared" si="12"/>
        <v>42132.55064814815</v>
      </c>
      <c r="T176" s="9" t="str">
        <f t="shared" si="13"/>
        <v>May</v>
      </c>
      <c r="U176" s="9">
        <f t="shared" si="14"/>
        <v>2015</v>
      </c>
      <c r="V176" s="10">
        <f>(J176/86400)+25569+(-5/24)</f>
        <v>42072.55064814815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tr">
        <f t="shared" si="10"/>
        <v>film &amp; video</v>
      </c>
      <c r="R177" t="str">
        <f t="shared" si="11"/>
        <v>drama</v>
      </c>
      <c r="S177" s="10">
        <f t="shared" si="12"/>
        <v>41880.569571759253</v>
      </c>
      <c r="T177" s="9" t="str">
        <f t="shared" si="13"/>
        <v>Aug</v>
      </c>
      <c r="U177" s="9">
        <f t="shared" si="14"/>
        <v>2014</v>
      </c>
      <c r="V177" s="10">
        <f>(J177/86400)+25569+(-5/24)</f>
        <v>41855.569571759253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tr">
        <f t="shared" si="10"/>
        <v>film &amp; video</v>
      </c>
      <c r="R178" t="str">
        <f t="shared" si="11"/>
        <v>drama</v>
      </c>
      <c r="S178" s="10">
        <f t="shared" si="12"/>
        <v>42221.615729166668</v>
      </c>
      <c r="T178" s="9" t="str">
        <f t="shared" si="13"/>
        <v>Aug</v>
      </c>
      <c r="U178" s="9">
        <f t="shared" si="14"/>
        <v>2015</v>
      </c>
      <c r="V178" s="10">
        <f>(J178/86400)+25569+(-5/24)</f>
        <v>42191.615729166668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tr">
        <f t="shared" si="10"/>
        <v>film &amp; video</v>
      </c>
      <c r="R179" t="str">
        <f t="shared" si="11"/>
        <v>drama</v>
      </c>
      <c r="S179" s="10">
        <f t="shared" si="12"/>
        <v>42086.797754629624</v>
      </c>
      <c r="T179" s="9" t="str">
        <f t="shared" si="13"/>
        <v>Mar</v>
      </c>
      <c r="U179" s="9">
        <f t="shared" si="14"/>
        <v>2015</v>
      </c>
      <c r="V179" s="10">
        <f>(J179/86400)+25569+(-5/24)</f>
        <v>42069.839421296296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tr">
        <f t="shared" si="10"/>
        <v>film &amp; video</v>
      </c>
      <c r="R180" t="str">
        <f t="shared" si="11"/>
        <v>drama</v>
      </c>
      <c r="S180" s="10">
        <f t="shared" si="12"/>
        <v>42334.788715277777</v>
      </c>
      <c r="T180" s="9" t="str">
        <f t="shared" si="13"/>
        <v>Nov</v>
      </c>
      <c r="U180" s="9">
        <f t="shared" si="14"/>
        <v>2015</v>
      </c>
      <c r="V180" s="10">
        <f>(J180/86400)+25569+(-5/24)</f>
        <v>42304.747048611105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tr">
        <f t="shared" si="10"/>
        <v>film &amp; video</v>
      </c>
      <c r="R181" t="str">
        <f t="shared" si="11"/>
        <v>drama</v>
      </c>
      <c r="S181" s="10">
        <f t="shared" si="12"/>
        <v>42432.872164351851</v>
      </c>
      <c r="T181" s="9" t="str">
        <f t="shared" si="13"/>
        <v>Mar</v>
      </c>
      <c r="U181" s="9">
        <f t="shared" si="14"/>
        <v>2016</v>
      </c>
      <c r="V181" s="10">
        <f>(J181/86400)+25569+(-5/24)</f>
        <v>42402.872164351851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tr">
        <f t="shared" si="10"/>
        <v>film &amp; video</v>
      </c>
      <c r="R182" t="str">
        <f t="shared" si="11"/>
        <v>drama</v>
      </c>
      <c r="S182" s="10">
        <f t="shared" si="12"/>
        <v>42107.583333333336</v>
      </c>
      <c r="T182" s="9" t="str">
        <f t="shared" si="13"/>
        <v>Apr</v>
      </c>
      <c r="U182" s="9">
        <f t="shared" si="14"/>
        <v>2015</v>
      </c>
      <c r="V182" s="10">
        <f>(J182/86400)+25569+(-5/24)</f>
        <v>42067.782905092587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tr">
        <f t="shared" si="10"/>
        <v>film &amp; video</v>
      </c>
      <c r="R183" t="str">
        <f t="shared" si="11"/>
        <v>drama</v>
      </c>
      <c r="S183" s="10">
        <f t="shared" si="12"/>
        <v>42177.533506944441</v>
      </c>
      <c r="T183" s="9" t="str">
        <f t="shared" si="13"/>
        <v>Jun</v>
      </c>
      <c r="U183" s="9">
        <f t="shared" si="14"/>
        <v>2015</v>
      </c>
      <c r="V183" s="10">
        <f>(J183/86400)+25569+(-5/24)</f>
        <v>42147.533506944441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tr">
        <f t="shared" si="10"/>
        <v>film &amp; video</v>
      </c>
      <c r="R184" t="str">
        <f t="shared" si="11"/>
        <v>drama</v>
      </c>
      <c r="S184" s="10">
        <f t="shared" si="12"/>
        <v>42741.803611111107</v>
      </c>
      <c r="T184" s="9" t="str">
        <f t="shared" si="13"/>
        <v>Jan</v>
      </c>
      <c r="U184" s="9">
        <f t="shared" si="14"/>
        <v>2017</v>
      </c>
      <c r="V184" s="10">
        <f>(J184/86400)+25569+(-5/24)</f>
        <v>42711.803611111107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tr">
        <f t="shared" si="10"/>
        <v>film &amp; video</v>
      </c>
      <c r="R185" t="str">
        <f t="shared" si="11"/>
        <v>drama</v>
      </c>
      <c r="S185" s="10">
        <f t="shared" si="12"/>
        <v>41969.643634259257</v>
      </c>
      <c r="T185" s="9" t="str">
        <f t="shared" si="13"/>
        <v>Nov</v>
      </c>
      <c r="U185" s="9">
        <f t="shared" si="14"/>
        <v>2014</v>
      </c>
      <c r="V185" s="10">
        <f>(J185/86400)+25569+(-5/24)</f>
        <v>41939.601967592593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tr">
        <f t="shared" si="10"/>
        <v>film &amp; video</v>
      </c>
      <c r="R186" t="str">
        <f t="shared" si="11"/>
        <v>drama</v>
      </c>
      <c r="S186" s="10">
        <f t="shared" si="12"/>
        <v>41882.957638888889</v>
      </c>
      <c r="T186" s="9" t="str">
        <f t="shared" si="13"/>
        <v>Aug</v>
      </c>
      <c r="U186" s="9">
        <f t="shared" si="14"/>
        <v>2014</v>
      </c>
      <c r="V186" s="10">
        <f>(J186/86400)+25569+(-5/24)</f>
        <v>41825.58289351852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tr">
        <f t="shared" si="10"/>
        <v>film &amp; video</v>
      </c>
      <c r="R187" t="str">
        <f t="shared" si="11"/>
        <v>drama</v>
      </c>
      <c r="S187" s="10">
        <f t="shared" si="12"/>
        <v>42600.702997685185</v>
      </c>
      <c r="T187" s="9" t="str">
        <f t="shared" si="13"/>
        <v>Aug</v>
      </c>
      <c r="U187" s="9">
        <f t="shared" si="14"/>
        <v>2016</v>
      </c>
      <c r="V187" s="10">
        <f>(J187/86400)+25569+(-5/24)</f>
        <v>42570.702997685185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tr">
        <f t="shared" si="10"/>
        <v>film &amp; video</v>
      </c>
      <c r="R188" t="str">
        <f t="shared" si="11"/>
        <v>drama</v>
      </c>
      <c r="S188" s="10">
        <f t="shared" si="12"/>
        <v>42797.624999999993</v>
      </c>
      <c r="T188" s="9" t="str">
        <f t="shared" si="13"/>
        <v>Mar</v>
      </c>
      <c r="U188" s="9">
        <f t="shared" si="14"/>
        <v>2017</v>
      </c>
      <c r="V188" s="10">
        <f>(J188/86400)+25569+(-5/24)</f>
        <v>42767.604560185187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tr">
        <f t="shared" si="10"/>
        <v>film &amp; video</v>
      </c>
      <c r="R189" t="str">
        <f t="shared" si="11"/>
        <v>drama</v>
      </c>
      <c r="S189" s="10">
        <f t="shared" si="12"/>
        <v>42206.082638888889</v>
      </c>
      <c r="T189" s="9" t="str">
        <f t="shared" si="13"/>
        <v>Jul</v>
      </c>
      <c r="U189" s="9">
        <f t="shared" si="14"/>
        <v>2015</v>
      </c>
      <c r="V189" s="10">
        <f>(J189/86400)+25569+(-5/24)</f>
        <v>42182.02612268518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tr">
        <f t="shared" si="10"/>
        <v>film &amp; video</v>
      </c>
      <c r="R190" t="str">
        <f t="shared" si="11"/>
        <v>drama</v>
      </c>
      <c r="S190" s="10">
        <f t="shared" si="12"/>
        <v>41886.974710648145</v>
      </c>
      <c r="T190" s="9" t="str">
        <f t="shared" si="13"/>
        <v>Sep</v>
      </c>
      <c r="U190" s="9">
        <f t="shared" si="14"/>
        <v>2014</v>
      </c>
      <c r="V190" s="10">
        <f>(J190/86400)+25569+(-5/24)</f>
        <v>41856.974710648145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tr">
        <f t="shared" si="10"/>
        <v>film &amp; video</v>
      </c>
      <c r="R191" t="str">
        <f t="shared" si="11"/>
        <v>drama</v>
      </c>
      <c r="S191" s="10">
        <f t="shared" si="12"/>
        <v>42616.482372685183</v>
      </c>
      <c r="T191" s="9" t="str">
        <f t="shared" si="13"/>
        <v>Sep</v>
      </c>
      <c r="U191" s="9">
        <f t="shared" si="14"/>
        <v>2016</v>
      </c>
      <c r="V191" s="10">
        <f>(J191/86400)+25569+(-5/24)</f>
        <v>42556.482372685183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tr">
        <f t="shared" si="10"/>
        <v>film &amp; video</v>
      </c>
      <c r="R192" t="str">
        <f t="shared" si="11"/>
        <v>drama</v>
      </c>
      <c r="S192" s="10">
        <f t="shared" si="12"/>
        <v>42537.442662037036</v>
      </c>
      <c r="T192" s="9" t="str">
        <f t="shared" si="13"/>
        <v>Jun</v>
      </c>
      <c r="U192" s="9">
        <f t="shared" si="14"/>
        <v>2016</v>
      </c>
      <c r="V192" s="10">
        <f>(J192/86400)+25569+(-5/24)</f>
        <v>42527.442662037036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tr">
        <f t="shared" si="10"/>
        <v>film &amp; video</v>
      </c>
      <c r="R193" t="str">
        <f t="shared" si="11"/>
        <v>drama</v>
      </c>
      <c r="S193" s="10">
        <f t="shared" si="12"/>
        <v>42279.233078703699</v>
      </c>
      <c r="T193" s="9" t="str">
        <f t="shared" si="13"/>
        <v>Oct</v>
      </c>
      <c r="U193" s="9">
        <f t="shared" si="14"/>
        <v>2015</v>
      </c>
      <c r="V193" s="10">
        <f>(J193/86400)+25569+(-5/24)</f>
        <v>42239.233078703699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tr">
        <f t="shared" si="10"/>
        <v>film &amp; video</v>
      </c>
      <c r="R194" t="str">
        <f t="shared" si="11"/>
        <v>drama</v>
      </c>
      <c r="S194" s="10">
        <f t="shared" si="12"/>
        <v>41929.583703703705</v>
      </c>
      <c r="T194" s="9" t="str">
        <f t="shared" si="13"/>
        <v>Oct</v>
      </c>
      <c r="U194" s="9">
        <f t="shared" si="14"/>
        <v>2014</v>
      </c>
      <c r="V194" s="10">
        <f>(J194/86400)+25569+(-5/24)</f>
        <v>41899.583703703705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tr">
        <f t="shared" ref="Q195:Q258" si="15">LEFT(N195,FIND("/",N195)-1)</f>
        <v>film &amp; video</v>
      </c>
      <c r="R195" t="str">
        <f t="shared" ref="R195:R258" si="16">RIGHT(N195,LEN(N195)-FIND("/",N195))</f>
        <v>drama</v>
      </c>
      <c r="S195" s="10">
        <f t="shared" ref="S195:S258" si="17">(I195/86400)+25569+(-5/24)</f>
        <v>41971.768124999995</v>
      </c>
      <c r="T195" s="9" t="str">
        <f t="shared" ref="T195:T258" si="18">IF(MONTH(S195)=1,"Jan",IF(MONTH(S195)=2,"Feb",IF(MONTH(S195)=3,"Mar",IF(MONTH(S195)=4,"Apr",IF(MONTH(S195)=5,"May",IF(MONTH(S195)=6,"Jun",IF(MONTH(S195)=7,"Jul",IF(MONTH(S195)=8,"Aug",IF(MONTH(S195)=9,"Sep",IF(MONTH(S195)=10,"Oct",IF(MONTH(S195)=11,"Nov",IF(MONTH(S195)=12,"Dec","N/A"))))))))))))</f>
        <v>Nov</v>
      </c>
      <c r="U195" s="9">
        <f t="shared" ref="U195:U258" si="19">YEAR(S195)</f>
        <v>2014</v>
      </c>
      <c r="V195" s="10">
        <f>(J195/86400)+25569+(-5/24)</f>
        <v>41911.726458333331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tr">
        <f t="shared" si="15"/>
        <v>film &amp; video</v>
      </c>
      <c r="R196" t="str">
        <f t="shared" si="16"/>
        <v>drama</v>
      </c>
      <c r="S196" s="10">
        <f t="shared" si="17"/>
        <v>42435.788553240738</v>
      </c>
      <c r="T196" s="9" t="str">
        <f t="shared" si="18"/>
        <v>Mar</v>
      </c>
      <c r="U196" s="9">
        <f t="shared" si="19"/>
        <v>2016</v>
      </c>
      <c r="V196" s="10">
        <f>(J196/86400)+25569+(-5/24)</f>
        <v>42375.788553240738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tr">
        <f t="shared" si="15"/>
        <v>film &amp; video</v>
      </c>
      <c r="R197" t="str">
        <f t="shared" si="16"/>
        <v>drama</v>
      </c>
      <c r="S197" s="10">
        <f t="shared" si="17"/>
        <v>42195.462175925924</v>
      </c>
      <c r="T197" s="9" t="str">
        <f t="shared" si="18"/>
        <v>Jul</v>
      </c>
      <c r="U197" s="9">
        <f t="shared" si="19"/>
        <v>2015</v>
      </c>
      <c r="V197" s="10">
        <f>(J197/86400)+25569+(-5/24)</f>
        <v>42135.462175925924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tr">
        <f t="shared" si="15"/>
        <v>film &amp; video</v>
      </c>
      <c r="R198" t="str">
        <f t="shared" si="16"/>
        <v>drama</v>
      </c>
      <c r="S198" s="10">
        <f t="shared" si="17"/>
        <v>42287.666666666664</v>
      </c>
      <c r="T198" s="9" t="str">
        <f t="shared" si="18"/>
        <v>Oct</v>
      </c>
      <c r="U198" s="9">
        <f t="shared" si="19"/>
        <v>2015</v>
      </c>
      <c r="V198" s="10">
        <f>(J198/86400)+25569+(-5/24)</f>
        <v>42259.334467592591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tr">
        <f t="shared" si="15"/>
        <v>film &amp; video</v>
      </c>
      <c r="R199" t="str">
        <f t="shared" si="16"/>
        <v>drama</v>
      </c>
      <c r="S199" s="10">
        <f t="shared" si="17"/>
        <v>42783.666666666664</v>
      </c>
      <c r="T199" s="9" t="str">
        <f t="shared" si="18"/>
        <v>Feb</v>
      </c>
      <c r="U199" s="9">
        <f t="shared" si="19"/>
        <v>2017</v>
      </c>
      <c r="V199" s="10">
        <f>(J199/86400)+25569+(-5/24)</f>
        <v>42741.640046296299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tr">
        <f t="shared" si="15"/>
        <v>film &amp; video</v>
      </c>
      <c r="R200" t="str">
        <f t="shared" si="16"/>
        <v>drama</v>
      </c>
      <c r="S200" s="10">
        <f t="shared" si="17"/>
        <v>41917.175023148149</v>
      </c>
      <c r="T200" s="9" t="str">
        <f t="shared" si="18"/>
        <v>Oct</v>
      </c>
      <c r="U200" s="9">
        <f t="shared" si="19"/>
        <v>2014</v>
      </c>
      <c r="V200" s="10">
        <f>(J200/86400)+25569+(-5/24)</f>
        <v>41887.175023148149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tr">
        <f t="shared" si="15"/>
        <v>film &amp; video</v>
      </c>
      <c r="R201" t="str">
        <f t="shared" si="16"/>
        <v>drama</v>
      </c>
      <c r="S201" s="10">
        <f t="shared" si="17"/>
        <v>42613.915532407402</v>
      </c>
      <c r="T201" s="9" t="str">
        <f t="shared" si="18"/>
        <v>Aug</v>
      </c>
      <c r="U201" s="9">
        <f t="shared" si="19"/>
        <v>2016</v>
      </c>
      <c r="V201" s="10">
        <f>(J201/86400)+25569+(-5/24)</f>
        <v>42583.915532407402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tr">
        <f t="shared" si="15"/>
        <v>film &amp; video</v>
      </c>
      <c r="R202" t="str">
        <f t="shared" si="16"/>
        <v>drama</v>
      </c>
      <c r="S202" s="10">
        <f t="shared" si="17"/>
        <v>41896.875034722216</v>
      </c>
      <c r="T202" s="9" t="str">
        <f t="shared" si="18"/>
        <v>Sep</v>
      </c>
      <c r="U202" s="9">
        <f t="shared" si="19"/>
        <v>2014</v>
      </c>
      <c r="V202" s="10">
        <f>(J202/86400)+25569+(-5/24)</f>
        <v>41866.875034722216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tr">
        <f t="shared" si="15"/>
        <v>film &amp; video</v>
      </c>
      <c r="R203" t="str">
        <f t="shared" si="16"/>
        <v>drama</v>
      </c>
      <c r="S203" s="10">
        <f t="shared" si="17"/>
        <v>42043.610289351847</v>
      </c>
      <c r="T203" s="9" t="str">
        <f t="shared" si="18"/>
        <v>Feb</v>
      </c>
      <c r="U203" s="9">
        <f t="shared" si="19"/>
        <v>2015</v>
      </c>
      <c r="V203" s="10">
        <f>(J203/86400)+25569+(-5/24)</f>
        <v>42023.610289351847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tr">
        <f t="shared" si="15"/>
        <v>film &amp; video</v>
      </c>
      <c r="R204" t="str">
        <f t="shared" si="16"/>
        <v>drama</v>
      </c>
      <c r="S204" s="10">
        <f t="shared" si="17"/>
        <v>42285.665972222218</v>
      </c>
      <c r="T204" s="9" t="str">
        <f t="shared" si="18"/>
        <v>Oct</v>
      </c>
      <c r="U204" s="9">
        <f t="shared" si="19"/>
        <v>2015</v>
      </c>
      <c r="V204" s="10">
        <f>(J204/86400)+25569+(-5/24)</f>
        <v>42255.719490740739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tr">
        <f t="shared" si="15"/>
        <v>film &amp; video</v>
      </c>
      <c r="R205" t="str">
        <f t="shared" si="16"/>
        <v>drama</v>
      </c>
      <c r="S205" s="10">
        <f t="shared" si="17"/>
        <v>42033.639629629623</v>
      </c>
      <c r="T205" s="9" t="str">
        <f t="shared" si="18"/>
        <v>Jan</v>
      </c>
      <c r="U205" s="9">
        <f t="shared" si="19"/>
        <v>2015</v>
      </c>
      <c r="V205" s="10">
        <f>(J205/86400)+25569+(-5/24)</f>
        <v>41973.639629629623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tr">
        <f t="shared" si="15"/>
        <v>film &amp; video</v>
      </c>
      <c r="R206" t="str">
        <f t="shared" si="16"/>
        <v>drama</v>
      </c>
      <c r="S206" s="10">
        <f t="shared" si="17"/>
        <v>42586.375034722216</v>
      </c>
      <c r="T206" s="9" t="str">
        <f t="shared" si="18"/>
        <v>Aug</v>
      </c>
      <c r="U206" s="9">
        <f t="shared" si="19"/>
        <v>2016</v>
      </c>
      <c r="V206" s="10">
        <f>(J206/86400)+25569+(-5/24)</f>
        <v>42556.375034722216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tr">
        <f t="shared" si="15"/>
        <v>film &amp; video</v>
      </c>
      <c r="R207" t="str">
        <f t="shared" si="16"/>
        <v>drama</v>
      </c>
      <c r="S207" s="10">
        <f t="shared" si="17"/>
        <v>42283.423865740733</v>
      </c>
      <c r="T207" s="9" t="str">
        <f t="shared" si="18"/>
        <v>Oct</v>
      </c>
      <c r="U207" s="9">
        <f t="shared" si="19"/>
        <v>2015</v>
      </c>
      <c r="V207" s="10">
        <f>(J207/86400)+25569+(-5/24)</f>
        <v>42248.423865740733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tr">
        <f t="shared" si="15"/>
        <v>film &amp; video</v>
      </c>
      <c r="R208" t="str">
        <f t="shared" si="16"/>
        <v>drama</v>
      </c>
      <c r="S208" s="10">
        <f t="shared" si="17"/>
        <v>42587.79609953703</v>
      </c>
      <c r="T208" s="9" t="str">
        <f t="shared" si="18"/>
        <v>Aug</v>
      </c>
      <c r="U208" s="9">
        <f t="shared" si="19"/>
        <v>2016</v>
      </c>
      <c r="V208" s="10">
        <f>(J208/86400)+25569+(-5/24)</f>
        <v>42566.79609953703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tr">
        <f t="shared" si="15"/>
        <v>film &amp; video</v>
      </c>
      <c r="R209" t="str">
        <f t="shared" si="16"/>
        <v>drama</v>
      </c>
      <c r="S209" s="10">
        <f t="shared" si="17"/>
        <v>42007.988865740735</v>
      </c>
      <c r="T209" s="9" t="str">
        <f t="shared" si="18"/>
        <v>Jan</v>
      </c>
      <c r="U209" s="9">
        <f t="shared" si="19"/>
        <v>2015</v>
      </c>
      <c r="V209" s="10">
        <f>(J209/86400)+25569+(-5/24)</f>
        <v>41977.988865740735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tr">
        <f t="shared" si="15"/>
        <v>film &amp; video</v>
      </c>
      <c r="R210" t="str">
        <f t="shared" si="16"/>
        <v>drama</v>
      </c>
      <c r="S210" s="10">
        <f t="shared" si="17"/>
        <v>41989.16165509259</v>
      </c>
      <c r="T210" s="9" t="str">
        <f t="shared" si="18"/>
        <v>Dec</v>
      </c>
      <c r="U210" s="9">
        <f t="shared" si="19"/>
        <v>2014</v>
      </c>
      <c r="V210" s="10">
        <f>(J210/86400)+25569+(-5/24)</f>
        <v>41959.16165509259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tr">
        <f t="shared" si="15"/>
        <v>film &amp; video</v>
      </c>
      <c r="R211" t="str">
        <f t="shared" si="16"/>
        <v>drama</v>
      </c>
      <c r="S211" s="10">
        <f t="shared" si="17"/>
        <v>42195.714525462965</v>
      </c>
      <c r="T211" s="9" t="str">
        <f t="shared" si="18"/>
        <v>Jul</v>
      </c>
      <c r="U211" s="9">
        <f t="shared" si="19"/>
        <v>2015</v>
      </c>
      <c r="V211" s="10">
        <f>(J211/86400)+25569+(-5/24)</f>
        <v>42165.714525462965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tr">
        <f t="shared" si="15"/>
        <v>film &amp; video</v>
      </c>
      <c r="R212" t="str">
        <f t="shared" si="16"/>
        <v>drama</v>
      </c>
      <c r="S212" s="10">
        <f t="shared" si="17"/>
        <v>42277.999999999993</v>
      </c>
      <c r="T212" s="9" t="str">
        <f t="shared" si="18"/>
        <v>Oct</v>
      </c>
      <c r="U212" s="9">
        <f t="shared" si="19"/>
        <v>2015</v>
      </c>
      <c r="V212" s="10">
        <f>(J212/86400)+25569+(-5/24)</f>
        <v>42248.856388888882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tr">
        <f t="shared" si="15"/>
        <v>film &amp; video</v>
      </c>
      <c r="R213" t="str">
        <f t="shared" si="16"/>
        <v>drama</v>
      </c>
      <c r="S213" s="10">
        <f t="shared" si="17"/>
        <v>42265.951585648145</v>
      </c>
      <c r="T213" s="9" t="str">
        <f t="shared" si="18"/>
        <v>Sep</v>
      </c>
      <c r="U213" s="9">
        <f t="shared" si="19"/>
        <v>2015</v>
      </c>
      <c r="V213" s="10">
        <f>(J213/86400)+25569+(-5/24)</f>
        <v>42235.951585648145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tr">
        <f t="shared" si="15"/>
        <v>film &amp; video</v>
      </c>
      <c r="R214" t="str">
        <f t="shared" si="16"/>
        <v>drama</v>
      </c>
      <c r="S214" s="10">
        <f t="shared" si="17"/>
        <v>42476.631018518521</v>
      </c>
      <c r="T214" s="9" t="str">
        <f t="shared" si="18"/>
        <v>Apr</v>
      </c>
      <c r="U214" s="9">
        <f t="shared" si="19"/>
        <v>2016</v>
      </c>
      <c r="V214" s="10">
        <f>(J214/86400)+25569+(-5/24)</f>
        <v>42416.672685185178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tr">
        <f t="shared" si="15"/>
        <v>film &amp; video</v>
      </c>
      <c r="R215" t="str">
        <f t="shared" si="16"/>
        <v>drama</v>
      </c>
      <c r="S215" s="10">
        <f t="shared" si="17"/>
        <v>42232.379641203697</v>
      </c>
      <c r="T215" s="9" t="str">
        <f t="shared" si="18"/>
        <v>Aug</v>
      </c>
      <c r="U215" s="9">
        <f t="shared" si="19"/>
        <v>2015</v>
      </c>
      <c r="V215" s="10">
        <f>(J215/86400)+25569+(-5/24)</f>
        <v>42202.385960648149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tr">
        <f t="shared" si="15"/>
        <v>film &amp; video</v>
      </c>
      <c r="R216" t="str">
        <f t="shared" si="16"/>
        <v>drama</v>
      </c>
      <c r="S216" s="10">
        <f t="shared" si="17"/>
        <v>42069.432280092595</v>
      </c>
      <c r="T216" s="9" t="str">
        <f t="shared" si="18"/>
        <v>Mar</v>
      </c>
      <c r="U216" s="9">
        <f t="shared" si="19"/>
        <v>2015</v>
      </c>
      <c r="V216" s="10">
        <f>(J216/86400)+25569+(-5/24)</f>
        <v>42009.432280092595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tr">
        <f t="shared" si="15"/>
        <v>film &amp; video</v>
      </c>
      <c r="R217" t="str">
        <f t="shared" si="16"/>
        <v>drama</v>
      </c>
      <c r="S217" s="10">
        <f t="shared" si="17"/>
        <v>42417.790972222218</v>
      </c>
      <c r="T217" s="9" t="str">
        <f t="shared" si="18"/>
        <v>Feb</v>
      </c>
      <c r="U217" s="9">
        <f t="shared" si="19"/>
        <v>2016</v>
      </c>
      <c r="V217" s="10">
        <f>(J217/86400)+25569+(-5/24)</f>
        <v>42375.021782407406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tr">
        <f t="shared" si="15"/>
        <v>film &amp; video</v>
      </c>
      <c r="R218" t="str">
        <f t="shared" si="16"/>
        <v>drama</v>
      </c>
      <c r="S218" s="10">
        <f t="shared" si="17"/>
        <v>42116.708761574067</v>
      </c>
      <c r="T218" s="9" t="str">
        <f t="shared" si="18"/>
        <v>Apr</v>
      </c>
      <c r="U218" s="9">
        <f t="shared" si="19"/>
        <v>2015</v>
      </c>
      <c r="V218" s="10">
        <f>(J218/86400)+25569+(-5/24)</f>
        <v>42066.750428240739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tr">
        <f t="shared" si="15"/>
        <v>film &amp; video</v>
      </c>
      <c r="R219" t="str">
        <f t="shared" si="16"/>
        <v>drama</v>
      </c>
      <c r="S219" s="10">
        <f t="shared" si="17"/>
        <v>42001.432280092595</v>
      </c>
      <c r="T219" s="9" t="str">
        <f t="shared" si="18"/>
        <v>Dec</v>
      </c>
      <c r="U219" s="9">
        <f t="shared" si="19"/>
        <v>2014</v>
      </c>
      <c r="V219" s="10">
        <f>(J219/86400)+25569+(-5/24)</f>
        <v>41970.432280092595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tr">
        <f t="shared" si="15"/>
        <v>film &amp; video</v>
      </c>
      <c r="R220" t="str">
        <f t="shared" si="16"/>
        <v>drama</v>
      </c>
      <c r="S220" s="10">
        <f t="shared" si="17"/>
        <v>42139.420011574075</v>
      </c>
      <c r="T220" s="9" t="str">
        <f t="shared" si="18"/>
        <v>May</v>
      </c>
      <c r="U220" s="9">
        <f t="shared" si="19"/>
        <v>2015</v>
      </c>
      <c r="V220" s="10">
        <f>(J220/86400)+25569+(-5/24)</f>
        <v>42079.420011574075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tr">
        <f t="shared" si="15"/>
        <v>film &amp; video</v>
      </c>
      <c r="R221" t="str">
        <f t="shared" si="16"/>
        <v>drama</v>
      </c>
      <c r="S221" s="10">
        <f t="shared" si="17"/>
        <v>42461.082638888889</v>
      </c>
      <c r="T221" s="9" t="str">
        <f t="shared" si="18"/>
        <v>Apr</v>
      </c>
      <c r="U221" s="9">
        <f t="shared" si="19"/>
        <v>2016</v>
      </c>
      <c r="V221" s="10">
        <f>(J221/86400)+25569+(-5/24)</f>
        <v>42429.118344907409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tr">
        <f t="shared" si="15"/>
        <v>film &amp; video</v>
      </c>
      <c r="R222" t="str">
        <f t="shared" si="16"/>
        <v>drama</v>
      </c>
      <c r="S222" s="10">
        <f t="shared" si="17"/>
        <v>42236.629166666666</v>
      </c>
      <c r="T222" s="9" t="str">
        <f t="shared" si="18"/>
        <v>Aug</v>
      </c>
      <c r="U222" s="9">
        <f t="shared" si="19"/>
        <v>2015</v>
      </c>
      <c r="V222" s="10">
        <f>(J222/86400)+25569+(-5/24)</f>
        <v>42195.435532407406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tr">
        <f t="shared" si="15"/>
        <v>film &amp; video</v>
      </c>
      <c r="R223" t="str">
        <f t="shared" si="16"/>
        <v>drama</v>
      </c>
      <c r="S223" s="10">
        <f t="shared" si="17"/>
        <v>42091.587546296294</v>
      </c>
      <c r="T223" s="9" t="str">
        <f t="shared" si="18"/>
        <v>Mar</v>
      </c>
      <c r="U223" s="9">
        <f t="shared" si="19"/>
        <v>2015</v>
      </c>
      <c r="V223" s="10">
        <f>(J223/86400)+25569+(-5/24)</f>
        <v>42031.629212962966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tr">
        <f t="shared" si="15"/>
        <v>film &amp; video</v>
      </c>
      <c r="R224" t="str">
        <f t="shared" si="16"/>
        <v>drama</v>
      </c>
      <c r="S224" s="10">
        <f t="shared" si="17"/>
        <v>42089.902083333327</v>
      </c>
      <c r="T224" s="9" t="str">
        <f t="shared" si="18"/>
        <v>Mar</v>
      </c>
      <c r="U224" s="9">
        <f t="shared" si="19"/>
        <v>2015</v>
      </c>
      <c r="V224" s="10">
        <f>(J224/86400)+25569+(-5/24)</f>
        <v>42031.561550925922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tr">
        <f t="shared" si="15"/>
        <v>film &amp; video</v>
      </c>
      <c r="R225" t="str">
        <f t="shared" si="16"/>
        <v>drama</v>
      </c>
      <c r="S225" s="10">
        <f t="shared" si="17"/>
        <v>42511.836805555555</v>
      </c>
      <c r="T225" s="9" t="str">
        <f t="shared" si="18"/>
        <v>May</v>
      </c>
      <c r="U225" s="9">
        <f t="shared" si="19"/>
        <v>2016</v>
      </c>
      <c r="V225" s="10">
        <f>(J225/86400)+25569+(-5/24)</f>
        <v>42481.839699074073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tr">
        <f t="shared" si="15"/>
        <v>film &amp; video</v>
      </c>
      <c r="R226" t="str">
        <f t="shared" si="16"/>
        <v>drama</v>
      </c>
      <c r="S226" s="10">
        <f t="shared" si="17"/>
        <v>42195.026921296296</v>
      </c>
      <c r="T226" s="9" t="str">
        <f t="shared" si="18"/>
        <v>Jul</v>
      </c>
      <c r="U226" s="9">
        <f t="shared" si="19"/>
        <v>2015</v>
      </c>
      <c r="V226" s="10">
        <f>(J226/86400)+25569+(-5/24)</f>
        <v>42135.026921296296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tr">
        <f t="shared" si="15"/>
        <v>film &amp; video</v>
      </c>
      <c r="R227" t="str">
        <f t="shared" si="16"/>
        <v>drama</v>
      </c>
      <c r="S227" s="10">
        <f t="shared" si="17"/>
        <v>42468.711273148147</v>
      </c>
      <c r="T227" s="9" t="str">
        <f t="shared" si="18"/>
        <v>Apr</v>
      </c>
      <c r="U227" s="9">
        <f t="shared" si="19"/>
        <v>2016</v>
      </c>
      <c r="V227" s="10">
        <f>(J227/86400)+25569+(-5/24)</f>
        <v>42438.752939814811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tr">
        <f t="shared" si="15"/>
        <v>film &amp; video</v>
      </c>
      <c r="R228" t="str">
        <f t="shared" si="16"/>
        <v>drama</v>
      </c>
      <c r="S228" s="10">
        <f t="shared" si="17"/>
        <v>42155.186805555553</v>
      </c>
      <c r="T228" s="9" t="str">
        <f t="shared" si="18"/>
        <v>May</v>
      </c>
      <c r="U228" s="9">
        <f t="shared" si="19"/>
        <v>2015</v>
      </c>
      <c r="V228" s="10">
        <f>(J228/86400)+25569+(-5/24)</f>
        <v>42106.457685185182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tr">
        <f t="shared" si="15"/>
        <v>film &amp; video</v>
      </c>
      <c r="R229" t="str">
        <f t="shared" si="16"/>
        <v>drama</v>
      </c>
      <c r="S229" s="10">
        <f t="shared" si="17"/>
        <v>42194.685659722221</v>
      </c>
      <c r="T229" s="9" t="str">
        <f t="shared" si="18"/>
        <v>Jul</v>
      </c>
      <c r="U229" s="9">
        <f t="shared" si="19"/>
        <v>2015</v>
      </c>
      <c r="V229" s="10">
        <f>(J229/86400)+25569+(-5/24)</f>
        <v>42164.685659722221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tr">
        <f t="shared" si="15"/>
        <v>film &amp; video</v>
      </c>
      <c r="R230" t="str">
        <f t="shared" si="16"/>
        <v>drama</v>
      </c>
      <c r="S230" s="10">
        <f t="shared" si="17"/>
        <v>42156.478067129625</v>
      </c>
      <c r="T230" s="9" t="str">
        <f t="shared" si="18"/>
        <v>Jun</v>
      </c>
      <c r="U230" s="9">
        <f t="shared" si="19"/>
        <v>2015</v>
      </c>
      <c r="V230" s="10">
        <f>(J230/86400)+25569+(-5/24)</f>
        <v>42096.478067129625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tr">
        <f t="shared" si="15"/>
        <v>film &amp; video</v>
      </c>
      <c r="R231" t="str">
        <f t="shared" si="16"/>
        <v>drama</v>
      </c>
      <c r="S231" s="10">
        <f t="shared" si="17"/>
        <v>42413.725659722222</v>
      </c>
      <c r="T231" s="9" t="str">
        <f t="shared" si="18"/>
        <v>Feb</v>
      </c>
      <c r="U231" s="9">
        <f t="shared" si="19"/>
        <v>2016</v>
      </c>
      <c r="V231" s="10">
        <f>(J231/86400)+25569+(-5/24)</f>
        <v>42383.725659722222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tr">
        <f t="shared" si="15"/>
        <v>film &amp; video</v>
      </c>
      <c r="R232" t="str">
        <f t="shared" si="16"/>
        <v>drama</v>
      </c>
      <c r="S232" s="10">
        <f t="shared" si="17"/>
        <v>42159.568877314814</v>
      </c>
      <c r="T232" s="9" t="str">
        <f t="shared" si="18"/>
        <v>Jun</v>
      </c>
      <c r="U232" s="9">
        <f t="shared" si="19"/>
        <v>2015</v>
      </c>
      <c r="V232" s="10">
        <f>(J232/86400)+25569+(-5/24)</f>
        <v>42129.568877314814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tr">
        <f t="shared" si="15"/>
        <v>film &amp; video</v>
      </c>
      <c r="R233" t="str">
        <f t="shared" si="16"/>
        <v>drama</v>
      </c>
      <c r="S233" s="10">
        <f t="shared" si="17"/>
        <v>42371.75059027777</v>
      </c>
      <c r="T233" s="9" t="str">
        <f t="shared" si="18"/>
        <v>Jan</v>
      </c>
      <c r="U233" s="9">
        <f t="shared" si="19"/>
        <v>2016</v>
      </c>
      <c r="V233" s="10">
        <f>(J233/86400)+25569+(-5/24)</f>
        <v>42341.75059027777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tr">
        <f t="shared" si="15"/>
        <v>film &amp; video</v>
      </c>
      <c r="R234" t="str">
        <f t="shared" si="16"/>
        <v>drama</v>
      </c>
      <c r="S234" s="10">
        <f t="shared" si="17"/>
        <v>42062.617430555554</v>
      </c>
      <c r="T234" s="9" t="str">
        <f t="shared" si="18"/>
        <v>Feb</v>
      </c>
      <c r="U234" s="9">
        <f t="shared" si="19"/>
        <v>2015</v>
      </c>
      <c r="V234" s="10">
        <f>(J234/86400)+25569+(-5/24)</f>
        <v>42032.617430555554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tr">
        <f t="shared" si="15"/>
        <v>film &amp; video</v>
      </c>
      <c r="R235" t="str">
        <f t="shared" si="16"/>
        <v>drama</v>
      </c>
      <c r="S235" s="10">
        <f t="shared" si="17"/>
        <v>42642.703379629624</v>
      </c>
      <c r="T235" s="9" t="str">
        <f t="shared" si="18"/>
        <v>Sep</v>
      </c>
      <c r="U235" s="9">
        <f t="shared" si="19"/>
        <v>2016</v>
      </c>
      <c r="V235" s="10">
        <f>(J235/86400)+25569+(-5/24)</f>
        <v>42612.703379629624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tr">
        <f t="shared" si="15"/>
        <v>film &amp; video</v>
      </c>
      <c r="R236" t="str">
        <f t="shared" si="16"/>
        <v>drama</v>
      </c>
      <c r="S236" s="10">
        <f t="shared" si="17"/>
        <v>42175.82707175926</v>
      </c>
      <c r="T236" s="9" t="str">
        <f t="shared" si="18"/>
        <v>Jun</v>
      </c>
      <c r="U236" s="9">
        <f t="shared" si="19"/>
        <v>2015</v>
      </c>
      <c r="V236" s="10">
        <f>(J236/86400)+25569+(-5/24)</f>
        <v>42135.82707175926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tr">
        <f t="shared" si="15"/>
        <v>film &amp; video</v>
      </c>
      <c r="R237" t="str">
        <f t="shared" si="16"/>
        <v>drama</v>
      </c>
      <c r="S237" s="10">
        <f t="shared" si="17"/>
        <v>42194.700196759259</v>
      </c>
      <c r="T237" s="9" t="str">
        <f t="shared" si="18"/>
        <v>Jul</v>
      </c>
      <c r="U237" s="9">
        <f t="shared" si="19"/>
        <v>2015</v>
      </c>
      <c r="V237" s="10">
        <f>(J237/86400)+25569+(-5/24)</f>
        <v>42164.700196759259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tr">
        <f t="shared" si="15"/>
        <v>film &amp; video</v>
      </c>
      <c r="R238" t="str">
        <f t="shared" si="16"/>
        <v>drama</v>
      </c>
      <c r="S238" s="10">
        <f t="shared" si="17"/>
        <v>42373.791666666664</v>
      </c>
      <c r="T238" s="9" t="str">
        <f t="shared" si="18"/>
        <v>Jan</v>
      </c>
      <c r="U238" s="9">
        <f t="shared" si="19"/>
        <v>2016</v>
      </c>
      <c r="V238" s="10">
        <f>(J238/86400)+25569+(-5/24)</f>
        <v>42320.876145833332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tr">
        <f t="shared" si="15"/>
        <v>film &amp; video</v>
      </c>
      <c r="R239" t="str">
        <f t="shared" si="16"/>
        <v>drama</v>
      </c>
      <c r="S239" s="10">
        <f t="shared" si="17"/>
        <v>42437.368854166663</v>
      </c>
      <c r="T239" s="9" t="str">
        <f t="shared" si="18"/>
        <v>Mar</v>
      </c>
      <c r="U239" s="9">
        <f t="shared" si="19"/>
        <v>2016</v>
      </c>
      <c r="V239" s="10">
        <f>(J239/86400)+25569+(-5/24)</f>
        <v>42377.368854166663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tr">
        <f t="shared" si="15"/>
        <v>film &amp; video</v>
      </c>
      <c r="R240" t="str">
        <f t="shared" si="16"/>
        <v>drama</v>
      </c>
      <c r="S240" s="10">
        <f t="shared" si="17"/>
        <v>42734.166666666664</v>
      </c>
      <c r="T240" s="9" t="str">
        <f t="shared" si="18"/>
        <v>Dec</v>
      </c>
      <c r="U240" s="9">
        <f t="shared" si="19"/>
        <v>2016</v>
      </c>
      <c r="V240" s="10">
        <f>(J240/86400)+25569+(-5/24)</f>
        <v>42713.754166666666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tr">
        <f t="shared" si="15"/>
        <v>film &amp; video</v>
      </c>
      <c r="R241" t="str">
        <f t="shared" si="16"/>
        <v>drama</v>
      </c>
      <c r="S241" s="10">
        <f t="shared" si="17"/>
        <v>42316.291666666664</v>
      </c>
      <c r="T241" s="9" t="str">
        <f t="shared" si="18"/>
        <v>Nov</v>
      </c>
      <c r="U241" s="9">
        <f t="shared" si="19"/>
        <v>2015</v>
      </c>
      <c r="V241" s="10">
        <f>(J241/86400)+25569+(-5/24)</f>
        <v>42296.901967592588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tr">
        <f t="shared" si="15"/>
        <v>film &amp; video</v>
      </c>
      <c r="R242" t="str">
        <f t="shared" si="16"/>
        <v>documentary</v>
      </c>
      <c r="S242" s="10">
        <f t="shared" si="17"/>
        <v>41399.500127314815</v>
      </c>
      <c r="T242" s="9" t="str">
        <f t="shared" si="18"/>
        <v>May</v>
      </c>
      <c r="U242" s="9">
        <f t="shared" si="19"/>
        <v>2013</v>
      </c>
      <c r="V242" s="10">
        <f>(J242/86400)+25569+(-5/24)</f>
        <v>41354.500127314815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tr">
        <f t="shared" si="15"/>
        <v>film &amp; video</v>
      </c>
      <c r="R243" t="str">
        <f t="shared" si="16"/>
        <v>documentary</v>
      </c>
      <c r="S243" s="10">
        <f t="shared" si="17"/>
        <v>41994.489629629628</v>
      </c>
      <c r="T243" s="9" t="str">
        <f t="shared" si="18"/>
        <v>Dec</v>
      </c>
      <c r="U243" s="9">
        <f t="shared" si="19"/>
        <v>2014</v>
      </c>
      <c r="V243" s="10">
        <f>(J243/86400)+25569+(-5/24)</f>
        <v>41949.489629629628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tr">
        <f t="shared" si="15"/>
        <v>film &amp; video</v>
      </c>
      <c r="R244" t="str">
        <f t="shared" si="16"/>
        <v>documentary</v>
      </c>
      <c r="S244" s="10">
        <f t="shared" si="17"/>
        <v>40897.28460648148</v>
      </c>
      <c r="T244" s="9" t="str">
        <f t="shared" si="18"/>
        <v>Dec</v>
      </c>
      <c r="U244" s="9">
        <f t="shared" si="19"/>
        <v>2011</v>
      </c>
      <c r="V244" s="10">
        <f>(J244/86400)+25569+(-5/24)</f>
        <v>40862.28460648148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tr">
        <f t="shared" si="15"/>
        <v>film &amp; video</v>
      </c>
      <c r="R245" t="str">
        <f t="shared" si="16"/>
        <v>documentary</v>
      </c>
      <c r="S245" s="10">
        <f t="shared" si="17"/>
        <v>41691.839166666665</v>
      </c>
      <c r="T245" s="9" t="str">
        <f t="shared" si="18"/>
        <v>Feb</v>
      </c>
      <c r="U245" s="9">
        <f t="shared" si="19"/>
        <v>2014</v>
      </c>
      <c r="V245" s="10">
        <f>(J245/86400)+25569+(-5/24)</f>
        <v>41661.839166666665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tr">
        <f t="shared" si="15"/>
        <v>film &amp; video</v>
      </c>
      <c r="R246" t="str">
        <f t="shared" si="16"/>
        <v>documentary</v>
      </c>
      <c r="S246" s="10">
        <f t="shared" si="17"/>
        <v>40253.087500000001</v>
      </c>
      <c r="T246" s="9" t="str">
        <f t="shared" si="18"/>
        <v>Mar</v>
      </c>
      <c r="U246" s="9">
        <f t="shared" si="19"/>
        <v>2010</v>
      </c>
      <c r="V246" s="10">
        <f>(J246/86400)+25569+(-5/24)</f>
        <v>40213.115266203698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tr">
        <f t="shared" si="15"/>
        <v>film &amp; video</v>
      </c>
      <c r="R247" t="str">
        <f t="shared" si="16"/>
        <v>documentary</v>
      </c>
      <c r="S247" s="10">
        <f t="shared" si="17"/>
        <v>41136.844733796293</v>
      </c>
      <c r="T247" s="9" t="str">
        <f t="shared" si="18"/>
        <v>Aug</v>
      </c>
      <c r="U247" s="9">
        <f t="shared" si="19"/>
        <v>2012</v>
      </c>
      <c r="V247" s="10">
        <f>(J247/86400)+25569+(-5/24)</f>
        <v>41106.844733796293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tr">
        <f t="shared" si="15"/>
        <v>film &amp; video</v>
      </c>
      <c r="R248" t="str">
        <f t="shared" si="16"/>
        <v>documentary</v>
      </c>
      <c r="S248" s="10">
        <f t="shared" si="17"/>
        <v>40530.196817129625</v>
      </c>
      <c r="T248" s="9" t="str">
        <f t="shared" si="18"/>
        <v>Dec</v>
      </c>
      <c r="U248" s="9">
        <f t="shared" si="19"/>
        <v>2010</v>
      </c>
      <c r="V248" s="10">
        <f>(J248/86400)+25569+(-5/24)</f>
        <v>40480.155150462961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tr">
        <f t="shared" si="15"/>
        <v>film &amp; video</v>
      </c>
      <c r="R249" t="str">
        <f t="shared" si="16"/>
        <v>documentary</v>
      </c>
      <c r="S249" s="10">
        <f t="shared" si="17"/>
        <v>40466.943749999999</v>
      </c>
      <c r="T249" s="9" t="str">
        <f t="shared" si="18"/>
        <v>Oct</v>
      </c>
      <c r="U249" s="9">
        <f t="shared" si="19"/>
        <v>2010</v>
      </c>
      <c r="V249" s="10">
        <f>(J249/86400)+25569+(-5/24)</f>
        <v>40430.395995370367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tr">
        <f t="shared" si="15"/>
        <v>film &amp; video</v>
      </c>
      <c r="R250" t="str">
        <f t="shared" si="16"/>
        <v>documentary</v>
      </c>
      <c r="S250" s="10">
        <f t="shared" si="17"/>
        <v>40915.566076388888</v>
      </c>
      <c r="T250" s="9" t="str">
        <f t="shared" si="18"/>
        <v>Jan</v>
      </c>
      <c r="U250" s="9">
        <f t="shared" si="19"/>
        <v>2012</v>
      </c>
      <c r="V250" s="10">
        <f>(J250/86400)+25569+(-5/24)</f>
        <v>40870.566076388888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tr">
        <f t="shared" si="15"/>
        <v>film &amp; video</v>
      </c>
      <c r="R251" t="str">
        <f t="shared" si="16"/>
        <v>documentary</v>
      </c>
      <c r="S251" s="10">
        <f t="shared" si="17"/>
        <v>40412.527777777774</v>
      </c>
      <c r="T251" s="9" t="str">
        <f t="shared" si="18"/>
        <v>Aug</v>
      </c>
      <c r="U251" s="9">
        <f t="shared" si="19"/>
        <v>2010</v>
      </c>
      <c r="V251" s="10">
        <f>(J251/86400)+25569+(-5/24)</f>
        <v>40332.715509259258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tr">
        <f t="shared" si="15"/>
        <v>film &amp; video</v>
      </c>
      <c r="R252" t="str">
        <f t="shared" si="16"/>
        <v>documentary</v>
      </c>
      <c r="S252" s="10">
        <f t="shared" si="17"/>
        <v>41431.357534722221</v>
      </c>
      <c r="T252" s="9" t="str">
        <f t="shared" si="18"/>
        <v>Jun</v>
      </c>
      <c r="U252" s="9">
        <f t="shared" si="19"/>
        <v>2013</v>
      </c>
      <c r="V252" s="10">
        <f>(J252/86400)+25569+(-5/24)</f>
        <v>41401.357534722221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tr">
        <f t="shared" si="15"/>
        <v>film &amp; video</v>
      </c>
      <c r="R253" t="str">
        <f t="shared" si="16"/>
        <v>documentary</v>
      </c>
      <c r="S253" s="10">
        <f t="shared" si="17"/>
        <v>41045.583333333328</v>
      </c>
      <c r="T253" s="9" t="str">
        <f t="shared" si="18"/>
        <v>May</v>
      </c>
      <c r="U253" s="9">
        <f t="shared" si="19"/>
        <v>2012</v>
      </c>
      <c r="V253" s="10">
        <f>(J253/86400)+25569+(-5/24)</f>
        <v>41013.579236111109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tr">
        <f t="shared" si="15"/>
        <v>film &amp; video</v>
      </c>
      <c r="R254" t="str">
        <f t="shared" si="16"/>
        <v>documentary</v>
      </c>
      <c r="S254" s="10">
        <f t="shared" si="17"/>
        <v>40329.957638888889</v>
      </c>
      <c r="T254" s="9" t="str">
        <f t="shared" si="18"/>
        <v>May</v>
      </c>
      <c r="U254" s="9">
        <f t="shared" si="19"/>
        <v>2010</v>
      </c>
      <c r="V254" s="10">
        <f>(J254/86400)+25569+(-5/24)</f>
        <v>40266.454374999994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tr">
        <f t="shared" si="15"/>
        <v>film &amp; video</v>
      </c>
      <c r="R255" t="str">
        <f t="shared" si="16"/>
        <v>documentary</v>
      </c>
      <c r="S255" s="10">
        <f t="shared" si="17"/>
        <v>40954.44253472222</v>
      </c>
      <c r="T255" s="9" t="str">
        <f t="shared" si="18"/>
        <v>Feb</v>
      </c>
      <c r="U255" s="9">
        <f t="shared" si="19"/>
        <v>2012</v>
      </c>
      <c r="V255" s="10">
        <f>(J255/86400)+25569+(-5/24)</f>
        <v>40924.44253472222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tr">
        <f t="shared" si="15"/>
        <v>film &amp; video</v>
      </c>
      <c r="R256" t="str">
        <f t="shared" si="16"/>
        <v>documentary</v>
      </c>
      <c r="S256" s="10">
        <f t="shared" si="17"/>
        <v>42293.874999999993</v>
      </c>
      <c r="T256" s="9" t="str">
        <f t="shared" si="18"/>
        <v>Oct</v>
      </c>
      <c r="U256" s="9">
        <f t="shared" si="19"/>
        <v>2015</v>
      </c>
      <c r="V256" s="10">
        <f>(J256/86400)+25569+(-5/24)</f>
        <v>42263.744328703702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tr">
        <f t="shared" si="15"/>
        <v>film &amp; video</v>
      </c>
      <c r="R257" t="str">
        <f t="shared" si="16"/>
        <v>documentary</v>
      </c>
      <c r="S257" s="10">
        <f t="shared" si="17"/>
        <v>40618.276412037034</v>
      </c>
      <c r="T257" s="9" t="str">
        <f t="shared" si="18"/>
        <v>Mar</v>
      </c>
      <c r="U257" s="9">
        <f t="shared" si="19"/>
        <v>2011</v>
      </c>
      <c r="V257" s="10">
        <f>(J257/86400)+25569+(-5/24)</f>
        <v>40588.318078703705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tr">
        <f t="shared" si="15"/>
        <v>film &amp; video</v>
      </c>
      <c r="R258" t="str">
        <f t="shared" si="16"/>
        <v>documentary</v>
      </c>
      <c r="S258" s="10">
        <f t="shared" si="17"/>
        <v>41349.560960648145</v>
      </c>
      <c r="T258" s="9" t="str">
        <f t="shared" si="18"/>
        <v>Mar</v>
      </c>
      <c r="U258" s="9">
        <f t="shared" si="19"/>
        <v>2013</v>
      </c>
      <c r="V258" s="10">
        <f>(J258/86400)+25569+(-5/24)</f>
        <v>41319.560960648145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tr">
        <f t="shared" ref="Q259:Q322" si="20">LEFT(N259,FIND("/",N259)-1)</f>
        <v>film &amp; video</v>
      </c>
      <c r="R259" t="str">
        <f t="shared" ref="R259:R322" si="21">RIGHT(N259,LEN(N259)-FIND("/",N259))</f>
        <v>documentary</v>
      </c>
      <c r="S259" s="10">
        <f t="shared" ref="S259:S322" si="22">(I259/86400)+25569+(-5/24)</f>
        <v>42509.418541666666</v>
      </c>
      <c r="T259" s="9" t="str">
        <f t="shared" ref="T259:T322" si="23">IF(MONTH(S259)=1,"Jan",IF(MONTH(S259)=2,"Feb",IF(MONTH(S259)=3,"Mar",IF(MONTH(S259)=4,"Apr",IF(MONTH(S259)=5,"May",IF(MONTH(S259)=6,"Jun",IF(MONTH(S259)=7,"Jul",IF(MONTH(S259)=8,"Aug",IF(MONTH(S259)=9,"Sep",IF(MONTH(S259)=10,"Oct",IF(MONTH(S259)=11,"Nov",IF(MONTH(S259)=12,"Dec","N/A"))))))))))))</f>
        <v>May</v>
      </c>
      <c r="U259" s="9">
        <f t="shared" ref="U259:U322" si="24">YEAR(S259)</f>
        <v>2016</v>
      </c>
      <c r="V259" s="10">
        <f>(J259/86400)+25569+(-5/24)</f>
        <v>42479.418541666666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tr">
        <f t="shared" si="20"/>
        <v>film &amp; video</v>
      </c>
      <c r="R260" t="str">
        <f t="shared" si="21"/>
        <v>documentary</v>
      </c>
      <c r="S260" s="10">
        <f t="shared" si="22"/>
        <v>40711.843356481477</v>
      </c>
      <c r="T260" s="9" t="str">
        <f t="shared" si="23"/>
        <v>Jun</v>
      </c>
      <c r="U260" s="9">
        <f t="shared" si="24"/>
        <v>2011</v>
      </c>
      <c r="V260" s="10">
        <f>(J260/86400)+25569+(-5/24)</f>
        <v>40681.843356481477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tr">
        <f t="shared" si="20"/>
        <v>film &amp; video</v>
      </c>
      <c r="R261" t="str">
        <f t="shared" si="21"/>
        <v>documentary</v>
      </c>
      <c r="S261" s="10">
        <f t="shared" si="22"/>
        <v>42102.529733796291</v>
      </c>
      <c r="T261" s="9" t="str">
        <f t="shared" si="23"/>
        <v>Apr</v>
      </c>
      <c r="U261" s="9">
        <f t="shared" si="24"/>
        <v>2015</v>
      </c>
      <c r="V261" s="10">
        <f>(J261/86400)+25569+(-5/24)</f>
        <v>42072.529733796291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tr">
        <f t="shared" si="20"/>
        <v>film &amp; video</v>
      </c>
      <c r="R262" t="str">
        <f t="shared" si="21"/>
        <v>documentary</v>
      </c>
      <c r="S262" s="10">
        <f t="shared" si="22"/>
        <v>40376.207638888889</v>
      </c>
      <c r="T262" s="9" t="str">
        <f t="shared" si="23"/>
        <v>Jul</v>
      </c>
      <c r="U262" s="9">
        <f t="shared" si="24"/>
        <v>2010</v>
      </c>
      <c r="V262" s="10">
        <f>(J262/86400)+25569+(-5/24)</f>
        <v>40330.547210648147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tr">
        <f t="shared" si="20"/>
        <v>film &amp; video</v>
      </c>
      <c r="R263" t="str">
        <f t="shared" si="21"/>
        <v>documentary</v>
      </c>
      <c r="S263" s="10">
        <f t="shared" si="22"/>
        <v>41067.413194444445</v>
      </c>
      <c r="T263" s="9" t="str">
        <f t="shared" si="23"/>
        <v>Jun</v>
      </c>
      <c r="U263" s="9">
        <f t="shared" si="24"/>
        <v>2012</v>
      </c>
      <c r="V263" s="10">
        <f>(J263/86400)+25569+(-5/24)</f>
        <v>41017.677129629628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tr">
        <f t="shared" si="20"/>
        <v>film &amp; video</v>
      </c>
      <c r="R264" t="str">
        <f t="shared" si="21"/>
        <v>documentary</v>
      </c>
      <c r="S264" s="10">
        <f t="shared" si="22"/>
        <v>40600.039675925924</v>
      </c>
      <c r="T264" s="9" t="str">
        <f t="shared" si="23"/>
        <v>Feb</v>
      </c>
      <c r="U264" s="9">
        <f t="shared" si="24"/>
        <v>2011</v>
      </c>
      <c r="V264" s="10">
        <f>(J264/86400)+25569+(-5/24)</f>
        <v>40555.039675925924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tr">
        <f t="shared" si="20"/>
        <v>film &amp; video</v>
      </c>
      <c r="R265" t="str">
        <f t="shared" si="21"/>
        <v>documentary</v>
      </c>
      <c r="S265" s="10">
        <f t="shared" si="22"/>
        <v>41179.746458333328</v>
      </c>
      <c r="T265" s="9" t="str">
        <f t="shared" si="23"/>
        <v>Sep</v>
      </c>
      <c r="U265" s="9">
        <f t="shared" si="24"/>
        <v>2012</v>
      </c>
      <c r="V265" s="10">
        <f>(J265/86400)+25569+(-5/24)</f>
        <v>41149.746458333328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tr">
        <f t="shared" si="20"/>
        <v>film &amp; video</v>
      </c>
      <c r="R266" t="str">
        <f t="shared" si="21"/>
        <v>documentary</v>
      </c>
      <c r="S266" s="10">
        <f t="shared" si="22"/>
        <v>41040.411979166667</v>
      </c>
      <c r="T266" s="9" t="str">
        <f t="shared" si="23"/>
        <v>May</v>
      </c>
      <c r="U266" s="9">
        <f t="shared" si="24"/>
        <v>2012</v>
      </c>
      <c r="V266" s="10">
        <f>(J266/86400)+25569+(-5/24)</f>
        <v>41010.411979166667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tr">
        <f t="shared" si="20"/>
        <v>film &amp; video</v>
      </c>
      <c r="R267" t="str">
        <f t="shared" si="21"/>
        <v>documentary</v>
      </c>
      <c r="S267" s="10">
        <f t="shared" si="22"/>
        <v>40308.636111111111</v>
      </c>
      <c r="T267" s="9" t="str">
        <f t="shared" si="23"/>
        <v>May</v>
      </c>
      <c r="U267" s="9">
        <f t="shared" si="24"/>
        <v>2010</v>
      </c>
      <c r="V267" s="10">
        <f>(J267/86400)+25569+(-5/24)</f>
        <v>40267.03738425926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tr">
        <f t="shared" si="20"/>
        <v>film &amp; video</v>
      </c>
      <c r="R268" t="str">
        <f t="shared" si="21"/>
        <v>documentary</v>
      </c>
      <c r="S268" s="10">
        <f t="shared" si="22"/>
        <v>40290.95208333333</v>
      </c>
      <c r="T268" s="9" t="str">
        <f t="shared" si="23"/>
        <v>Apr</v>
      </c>
      <c r="U268" s="9">
        <f t="shared" si="24"/>
        <v>2010</v>
      </c>
      <c r="V268" s="10">
        <f>(J268/86400)+25569+(-5/24)</f>
        <v>40204.966516203705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tr">
        <f t="shared" si="20"/>
        <v>film &amp; video</v>
      </c>
      <c r="R269" t="str">
        <f t="shared" si="21"/>
        <v>documentary</v>
      </c>
      <c r="S269" s="10">
        <f t="shared" si="22"/>
        <v>41815.244201388887</v>
      </c>
      <c r="T269" s="9" t="str">
        <f t="shared" si="23"/>
        <v>Jun</v>
      </c>
      <c r="U269" s="9">
        <f t="shared" si="24"/>
        <v>2014</v>
      </c>
      <c r="V269" s="10">
        <f>(J269/86400)+25569+(-5/24)</f>
        <v>41785.244201388887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tr">
        <f t="shared" si="20"/>
        <v>film &amp; video</v>
      </c>
      <c r="R270" t="str">
        <f t="shared" si="21"/>
        <v>documentary</v>
      </c>
      <c r="S270" s="10">
        <f t="shared" si="22"/>
        <v>40853.985856481479</v>
      </c>
      <c r="T270" s="9" t="str">
        <f t="shared" si="23"/>
        <v>Nov</v>
      </c>
      <c r="U270" s="9">
        <f t="shared" si="24"/>
        <v>2011</v>
      </c>
      <c r="V270" s="10">
        <f>(J270/86400)+25569+(-5/24)</f>
        <v>40808.944189814814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tr">
        <f t="shared" si="20"/>
        <v>film &amp; video</v>
      </c>
      <c r="R271" t="str">
        <f t="shared" si="21"/>
        <v>documentary</v>
      </c>
      <c r="S271" s="10">
        <f t="shared" si="22"/>
        <v>42787.988680555551</v>
      </c>
      <c r="T271" s="9" t="str">
        <f t="shared" si="23"/>
        <v>Feb</v>
      </c>
      <c r="U271" s="9">
        <f t="shared" si="24"/>
        <v>2017</v>
      </c>
      <c r="V271" s="10">
        <f>(J271/86400)+25569+(-5/24)</f>
        <v>42757.988680555551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tr">
        <f t="shared" si="20"/>
        <v>film &amp; video</v>
      </c>
      <c r="R272" t="str">
        <f t="shared" si="21"/>
        <v>documentary</v>
      </c>
      <c r="S272" s="10">
        <f t="shared" si="22"/>
        <v>40687.958333333328</v>
      </c>
      <c r="T272" s="9" t="str">
        <f t="shared" si="23"/>
        <v>May</v>
      </c>
      <c r="U272" s="9">
        <f t="shared" si="24"/>
        <v>2011</v>
      </c>
      <c r="V272" s="10">
        <f>(J272/86400)+25569+(-5/24)</f>
        <v>40637.658217592594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tr">
        <f t="shared" si="20"/>
        <v>film &amp; video</v>
      </c>
      <c r="R273" t="str">
        <f t="shared" si="21"/>
        <v>documentary</v>
      </c>
      <c r="S273" s="10">
        <f t="shared" si="22"/>
        <v>41641.125</v>
      </c>
      <c r="T273" s="9" t="str">
        <f t="shared" si="23"/>
        <v>Jan</v>
      </c>
      <c r="U273" s="9">
        <f t="shared" si="24"/>
        <v>2014</v>
      </c>
      <c r="V273" s="10">
        <f>(J273/86400)+25569+(-5/24)</f>
        <v>41611.891909722217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tr">
        <f t="shared" si="20"/>
        <v>film &amp; video</v>
      </c>
      <c r="R274" t="str">
        <f t="shared" si="21"/>
        <v>documentary</v>
      </c>
      <c r="S274" s="10">
        <f t="shared" si="22"/>
        <v>40296.575694444444</v>
      </c>
      <c r="T274" s="9" t="str">
        <f t="shared" si="23"/>
        <v>Apr</v>
      </c>
      <c r="U274" s="9">
        <f t="shared" si="24"/>
        <v>2010</v>
      </c>
      <c r="V274" s="10">
        <f>(J274/86400)+25569+(-5/24)</f>
        <v>40235.692025462959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tr">
        <f t="shared" si="20"/>
        <v>film &amp; video</v>
      </c>
      <c r="R275" t="str">
        <f t="shared" si="21"/>
        <v>documentary</v>
      </c>
      <c r="S275" s="10">
        <f t="shared" si="22"/>
        <v>40727.29011574074</v>
      </c>
      <c r="T275" s="9" t="str">
        <f t="shared" si="23"/>
        <v>Jul</v>
      </c>
      <c r="U275" s="9">
        <f t="shared" si="24"/>
        <v>2011</v>
      </c>
      <c r="V275" s="10">
        <f>(J275/86400)+25569+(-5/24)</f>
        <v>40697.29011574074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tr">
        <f t="shared" si="20"/>
        <v>film &amp; video</v>
      </c>
      <c r="R276" t="str">
        <f t="shared" si="21"/>
        <v>documentary</v>
      </c>
      <c r="S276" s="10">
        <f t="shared" si="22"/>
        <v>41004.082638888889</v>
      </c>
      <c r="T276" s="9" t="str">
        <f t="shared" si="23"/>
        <v>Apr</v>
      </c>
      <c r="U276" s="9">
        <f t="shared" si="24"/>
        <v>2012</v>
      </c>
      <c r="V276" s="10">
        <f>(J276/86400)+25569+(-5/24)</f>
        <v>40969.704039351847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tr">
        <f t="shared" si="20"/>
        <v>film &amp; video</v>
      </c>
      <c r="R277" t="str">
        <f t="shared" si="21"/>
        <v>documentary</v>
      </c>
      <c r="S277" s="10">
        <f t="shared" si="22"/>
        <v>41222.865347222221</v>
      </c>
      <c r="T277" s="9" t="str">
        <f t="shared" si="23"/>
        <v>Nov</v>
      </c>
      <c r="U277" s="9">
        <f t="shared" si="24"/>
        <v>2012</v>
      </c>
      <c r="V277" s="10">
        <f>(J277/86400)+25569+(-5/24)</f>
        <v>41192.823680555557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tr">
        <f t="shared" si="20"/>
        <v>film &amp; video</v>
      </c>
      <c r="R278" t="str">
        <f t="shared" si="21"/>
        <v>documentary</v>
      </c>
      <c r="S278" s="10">
        <f t="shared" si="22"/>
        <v>41026.831874999996</v>
      </c>
      <c r="T278" s="9" t="str">
        <f t="shared" si="23"/>
        <v>Apr</v>
      </c>
      <c r="U278" s="9">
        <f t="shared" si="24"/>
        <v>2012</v>
      </c>
      <c r="V278" s="10">
        <f>(J278/86400)+25569+(-5/24)</f>
        <v>40966.873541666668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tr">
        <f t="shared" si="20"/>
        <v>film &amp; video</v>
      </c>
      <c r="R279" t="str">
        <f t="shared" si="21"/>
        <v>documentary</v>
      </c>
      <c r="S279" s="10">
        <f t="shared" si="22"/>
        <v>42147.68309027778</v>
      </c>
      <c r="T279" s="9" t="str">
        <f t="shared" si="23"/>
        <v>May</v>
      </c>
      <c r="U279" s="9">
        <f t="shared" si="24"/>
        <v>2015</v>
      </c>
      <c r="V279" s="10">
        <f>(J279/86400)+25569+(-5/24)</f>
        <v>42117.68309027778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tr">
        <f t="shared" si="20"/>
        <v>film &amp; video</v>
      </c>
      <c r="R280" t="str">
        <f t="shared" si="21"/>
        <v>documentary</v>
      </c>
      <c r="S280" s="10">
        <f t="shared" si="22"/>
        <v>41193.832627314812</v>
      </c>
      <c r="T280" s="9" t="str">
        <f t="shared" si="23"/>
        <v>Oct</v>
      </c>
      <c r="U280" s="9">
        <f t="shared" si="24"/>
        <v>2012</v>
      </c>
      <c r="V280" s="10">
        <f>(J280/86400)+25569+(-5/24)</f>
        <v>41163.832627314812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tr">
        <f t="shared" si="20"/>
        <v>film &amp; video</v>
      </c>
      <c r="R281" t="str">
        <f t="shared" si="21"/>
        <v>documentary</v>
      </c>
      <c r="S281" s="10">
        <f t="shared" si="22"/>
        <v>42792.875694444439</v>
      </c>
      <c r="T281" s="9" t="str">
        <f t="shared" si="23"/>
        <v>Feb</v>
      </c>
      <c r="U281" s="9">
        <f t="shared" si="24"/>
        <v>2017</v>
      </c>
      <c r="V281" s="10">
        <f>(J281/86400)+25569+(-5/24)</f>
        <v>42759.035833333335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tr">
        <f t="shared" si="20"/>
        <v>film &amp; video</v>
      </c>
      <c r="R282" t="str">
        <f t="shared" si="21"/>
        <v>documentary</v>
      </c>
      <c r="S282" s="10">
        <f t="shared" si="22"/>
        <v>41789.382349537038</v>
      </c>
      <c r="T282" s="9" t="str">
        <f t="shared" si="23"/>
        <v>May</v>
      </c>
      <c r="U282" s="9">
        <f t="shared" si="24"/>
        <v>2014</v>
      </c>
      <c r="V282" s="10">
        <f>(J282/86400)+25569+(-5/24)</f>
        <v>41744.382349537038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tr">
        <f t="shared" si="20"/>
        <v>film &amp; video</v>
      </c>
      <c r="R283" t="str">
        <f t="shared" si="21"/>
        <v>documentary</v>
      </c>
      <c r="S283" s="10">
        <f t="shared" si="22"/>
        <v>40035.601388888885</v>
      </c>
      <c r="T283" s="9" t="str">
        <f t="shared" si="23"/>
        <v>Aug</v>
      </c>
      <c r="U283" s="9">
        <f t="shared" si="24"/>
        <v>2009</v>
      </c>
      <c r="V283" s="10">
        <f>(J283/86400)+25569+(-5/24)</f>
        <v>39949.955011574071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tr">
        <f t="shared" si="20"/>
        <v>film &amp; video</v>
      </c>
      <c r="R284" t="str">
        <f t="shared" si="21"/>
        <v>documentary</v>
      </c>
      <c r="S284" s="10">
        <f t="shared" si="22"/>
        <v>40231.708333333328</v>
      </c>
      <c r="T284" s="9" t="str">
        <f t="shared" si="23"/>
        <v>Feb</v>
      </c>
      <c r="U284" s="9">
        <f t="shared" si="24"/>
        <v>2010</v>
      </c>
      <c r="V284" s="10">
        <f>(J284/86400)+25569+(-5/24)</f>
        <v>40194.711712962962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tr">
        <f t="shared" si="20"/>
        <v>film &amp; video</v>
      </c>
      <c r="R285" t="str">
        <f t="shared" si="21"/>
        <v>documentary</v>
      </c>
      <c r="S285" s="10">
        <f t="shared" si="22"/>
        <v>40694.999305555553</v>
      </c>
      <c r="T285" s="9" t="str">
        <f t="shared" si="23"/>
        <v>May</v>
      </c>
      <c r="U285" s="9">
        <f t="shared" si="24"/>
        <v>2011</v>
      </c>
      <c r="V285" s="10">
        <f>(J285/86400)+25569+(-5/24)</f>
        <v>40675.501666666663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tr">
        <f t="shared" si="20"/>
        <v>film &amp; video</v>
      </c>
      <c r="R286" t="str">
        <f t="shared" si="21"/>
        <v>documentary</v>
      </c>
      <c r="S286" s="10">
        <f t="shared" si="22"/>
        <v>40929.529861111107</v>
      </c>
      <c r="T286" s="9" t="str">
        <f t="shared" si="23"/>
        <v>Jan</v>
      </c>
      <c r="U286" s="9">
        <f t="shared" si="24"/>
        <v>2012</v>
      </c>
      <c r="V286" s="10">
        <f>(J286/86400)+25569+(-5/24)</f>
        <v>40904.529861111107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tr">
        <f t="shared" si="20"/>
        <v>film &amp; video</v>
      </c>
      <c r="R287" t="str">
        <f t="shared" si="21"/>
        <v>documentary</v>
      </c>
      <c r="S287" s="10">
        <f t="shared" si="22"/>
        <v>41536.547777777778</v>
      </c>
      <c r="T287" s="9" t="str">
        <f t="shared" si="23"/>
        <v>Sep</v>
      </c>
      <c r="U287" s="9">
        <f t="shared" si="24"/>
        <v>2013</v>
      </c>
      <c r="V287" s="10">
        <f>(J287/86400)+25569+(-5/24)</f>
        <v>41506.547777777778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tr">
        <f t="shared" si="20"/>
        <v>film &amp; video</v>
      </c>
      <c r="R288" t="str">
        <f t="shared" si="21"/>
        <v>documentary</v>
      </c>
      <c r="S288" s="10">
        <f t="shared" si="22"/>
        <v>41358.566249999996</v>
      </c>
      <c r="T288" s="9" t="str">
        <f t="shared" si="23"/>
        <v>Mar</v>
      </c>
      <c r="U288" s="9">
        <f t="shared" si="24"/>
        <v>2013</v>
      </c>
      <c r="V288" s="10">
        <f>(J288/86400)+25569+(-5/24)</f>
        <v>41313.607916666668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tr">
        <f t="shared" si="20"/>
        <v>film &amp; video</v>
      </c>
      <c r="R289" t="str">
        <f t="shared" si="21"/>
        <v>documentary</v>
      </c>
      <c r="S289" s="10">
        <f t="shared" si="22"/>
        <v>41214.958333333328</v>
      </c>
      <c r="T289" s="9" t="str">
        <f t="shared" si="23"/>
        <v>Nov</v>
      </c>
      <c r="U289" s="9">
        <f t="shared" si="24"/>
        <v>2012</v>
      </c>
      <c r="V289" s="10">
        <f>(J289/86400)+25569+(-5/24)</f>
        <v>41184.069652777776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tr">
        <f t="shared" si="20"/>
        <v>film &amp; video</v>
      </c>
      <c r="R290" t="str">
        <f t="shared" si="21"/>
        <v>documentary</v>
      </c>
      <c r="S290" s="10">
        <f t="shared" si="22"/>
        <v>41085.960567129623</v>
      </c>
      <c r="T290" s="9" t="str">
        <f t="shared" si="23"/>
        <v>Jun</v>
      </c>
      <c r="U290" s="9">
        <f t="shared" si="24"/>
        <v>2012</v>
      </c>
      <c r="V290" s="10">
        <f>(J290/86400)+25569+(-5/24)</f>
        <v>41050.960567129623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tr">
        <f t="shared" si="20"/>
        <v>film &amp; video</v>
      </c>
      <c r="R291" t="str">
        <f t="shared" si="21"/>
        <v>documentary</v>
      </c>
      <c r="S291" s="10">
        <f t="shared" si="22"/>
        <v>41580.248078703698</v>
      </c>
      <c r="T291" s="9" t="str">
        <f t="shared" si="23"/>
        <v>Nov</v>
      </c>
      <c r="U291" s="9">
        <f t="shared" si="24"/>
        <v>2013</v>
      </c>
      <c r="V291" s="10">
        <f>(J291/86400)+25569+(-5/24)</f>
        <v>41550.248078703698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tr">
        <f t="shared" si="20"/>
        <v>film &amp; video</v>
      </c>
      <c r="R292" t="str">
        <f t="shared" si="21"/>
        <v>documentary</v>
      </c>
      <c r="S292" s="10">
        <f t="shared" si="22"/>
        <v>40576.124305555553</v>
      </c>
      <c r="T292" s="9" t="str">
        <f t="shared" si="23"/>
        <v>Feb</v>
      </c>
      <c r="U292" s="9">
        <f t="shared" si="24"/>
        <v>2011</v>
      </c>
      <c r="V292" s="10">
        <f>(J292/86400)+25569+(-5/24)</f>
        <v>40526.160844907405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tr">
        <f t="shared" si="20"/>
        <v>film &amp; video</v>
      </c>
      <c r="R293" t="str">
        <f t="shared" si="21"/>
        <v>documentary</v>
      </c>
      <c r="S293" s="10">
        <f t="shared" si="22"/>
        <v>41394.792361111111</v>
      </c>
      <c r="T293" s="9" t="str">
        <f t="shared" si="23"/>
        <v>Apr</v>
      </c>
      <c r="U293" s="9">
        <f t="shared" si="24"/>
        <v>2013</v>
      </c>
      <c r="V293" s="10">
        <f>(J293/86400)+25569+(-5/24)</f>
        <v>41376.560717592591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tr">
        <f t="shared" si="20"/>
        <v>film &amp; video</v>
      </c>
      <c r="R294" t="str">
        <f t="shared" si="21"/>
        <v>documentary</v>
      </c>
      <c r="S294" s="10">
        <f t="shared" si="22"/>
        <v>40844.957638888889</v>
      </c>
      <c r="T294" s="9" t="str">
        <f t="shared" si="23"/>
        <v>Oct</v>
      </c>
      <c r="U294" s="9">
        <f t="shared" si="24"/>
        <v>2011</v>
      </c>
      <c r="V294" s="10">
        <f>(J294/86400)+25569+(-5/24)</f>
        <v>40812.594895833332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tr">
        <f t="shared" si="20"/>
        <v>film &amp; video</v>
      </c>
      <c r="R295" t="str">
        <f t="shared" si="21"/>
        <v>documentary</v>
      </c>
      <c r="S295" s="10">
        <f t="shared" si="22"/>
        <v>41749.459652777776</v>
      </c>
      <c r="T295" s="9" t="str">
        <f t="shared" si="23"/>
        <v>Apr</v>
      </c>
      <c r="U295" s="9">
        <f t="shared" si="24"/>
        <v>2014</v>
      </c>
      <c r="V295" s="10">
        <f>(J295/86400)+25569+(-5/24)</f>
        <v>41719.459652777776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tr">
        <f t="shared" si="20"/>
        <v>film &amp; video</v>
      </c>
      <c r="R296" t="str">
        <f t="shared" si="21"/>
        <v>documentary</v>
      </c>
      <c r="S296" s="10">
        <f t="shared" si="22"/>
        <v>40378.458333333328</v>
      </c>
      <c r="T296" s="9" t="str">
        <f t="shared" si="23"/>
        <v>Jul</v>
      </c>
      <c r="U296" s="9">
        <f t="shared" si="24"/>
        <v>2010</v>
      </c>
      <c r="V296" s="10">
        <f>(J296/86400)+25569+(-5/24)</f>
        <v>40342.876087962963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tr">
        <f t="shared" si="20"/>
        <v>film &amp; video</v>
      </c>
      <c r="R297" t="str">
        <f t="shared" si="21"/>
        <v>documentary</v>
      </c>
      <c r="S297" s="10">
        <f t="shared" si="22"/>
        <v>41578.791666666664</v>
      </c>
      <c r="T297" s="9" t="str">
        <f t="shared" si="23"/>
        <v>Oct</v>
      </c>
      <c r="U297" s="9">
        <f t="shared" si="24"/>
        <v>2013</v>
      </c>
      <c r="V297" s="10">
        <f>(J297/86400)+25569+(-5/24)</f>
        <v>41518.796400462961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tr">
        <f t="shared" si="20"/>
        <v>film &amp; video</v>
      </c>
      <c r="R298" t="str">
        <f t="shared" si="21"/>
        <v>documentary</v>
      </c>
      <c r="S298" s="10">
        <f t="shared" si="22"/>
        <v>41159.267164351848</v>
      </c>
      <c r="T298" s="9" t="str">
        <f t="shared" si="23"/>
        <v>Sep</v>
      </c>
      <c r="U298" s="9">
        <f t="shared" si="24"/>
        <v>2012</v>
      </c>
      <c r="V298" s="10">
        <f>(J298/86400)+25569+(-5/24)</f>
        <v>41134.267164351848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tr">
        <f t="shared" si="20"/>
        <v>film &amp; video</v>
      </c>
      <c r="R299" t="str">
        <f t="shared" si="21"/>
        <v>documentary</v>
      </c>
      <c r="S299" s="10">
        <f t="shared" si="22"/>
        <v>42124.957638888889</v>
      </c>
      <c r="T299" s="9" t="str">
        <f t="shared" si="23"/>
        <v>Apr</v>
      </c>
      <c r="U299" s="9">
        <f t="shared" si="24"/>
        <v>2015</v>
      </c>
      <c r="V299" s="10">
        <f>(J299/86400)+25569+(-5/24)</f>
        <v>42089.519687499997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tr">
        <f t="shared" si="20"/>
        <v>film &amp; video</v>
      </c>
      <c r="R300" t="str">
        <f t="shared" si="21"/>
        <v>documentary</v>
      </c>
      <c r="S300" s="10">
        <f t="shared" si="22"/>
        <v>41768.666666666664</v>
      </c>
      <c r="T300" s="9" t="str">
        <f t="shared" si="23"/>
        <v>May</v>
      </c>
      <c r="U300" s="9">
        <f t="shared" si="24"/>
        <v>2014</v>
      </c>
      <c r="V300" s="10">
        <f>(J300/86400)+25569+(-5/24)</f>
        <v>41709.255185185182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tr">
        <f t="shared" si="20"/>
        <v>film &amp; video</v>
      </c>
      <c r="R301" t="str">
        <f t="shared" si="21"/>
        <v>documentary</v>
      </c>
      <c r="S301" s="10">
        <f t="shared" si="22"/>
        <v>40499.058564814812</v>
      </c>
      <c r="T301" s="9" t="str">
        <f t="shared" si="23"/>
        <v>Nov</v>
      </c>
      <c r="U301" s="9">
        <f t="shared" si="24"/>
        <v>2010</v>
      </c>
      <c r="V301" s="10">
        <f>(J301/86400)+25569+(-5/24)</f>
        <v>40469.016898148147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tr">
        <f t="shared" si="20"/>
        <v>film &amp; video</v>
      </c>
      <c r="R302" t="str">
        <f t="shared" si="21"/>
        <v>documentary</v>
      </c>
      <c r="S302" s="10">
        <f t="shared" si="22"/>
        <v>40657.751597222217</v>
      </c>
      <c r="T302" s="9" t="str">
        <f t="shared" si="23"/>
        <v>Apr</v>
      </c>
      <c r="U302" s="9">
        <f t="shared" si="24"/>
        <v>2011</v>
      </c>
      <c r="V302" s="10">
        <f>(J302/86400)+25569+(-5/24)</f>
        <v>40626.751597222217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tr">
        <f t="shared" si="20"/>
        <v>film &amp; video</v>
      </c>
      <c r="R303" t="str">
        <f t="shared" si="21"/>
        <v>documentary</v>
      </c>
      <c r="S303" s="10">
        <f t="shared" si="22"/>
        <v>41352.487673611111</v>
      </c>
      <c r="T303" s="9" t="str">
        <f t="shared" si="23"/>
        <v>Mar</v>
      </c>
      <c r="U303" s="9">
        <f t="shared" si="24"/>
        <v>2013</v>
      </c>
      <c r="V303" s="10">
        <f>(J303/86400)+25569+(-5/24)</f>
        <v>41312.529340277775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tr">
        <f t="shared" si="20"/>
        <v>film &amp; video</v>
      </c>
      <c r="R304" t="str">
        <f t="shared" si="21"/>
        <v>documentary</v>
      </c>
      <c r="S304" s="10">
        <f t="shared" si="22"/>
        <v>40963.648587962962</v>
      </c>
      <c r="T304" s="9" t="str">
        <f t="shared" si="23"/>
        <v>Feb</v>
      </c>
      <c r="U304" s="9">
        <f t="shared" si="24"/>
        <v>2012</v>
      </c>
      <c r="V304" s="10">
        <f>(J304/86400)+25569+(-5/24)</f>
        <v>40933.648587962962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tr">
        <f t="shared" si="20"/>
        <v>film &amp; video</v>
      </c>
      <c r="R305" t="str">
        <f t="shared" si="21"/>
        <v>documentary</v>
      </c>
      <c r="S305" s="10">
        <f t="shared" si="22"/>
        <v>41061.862800925919</v>
      </c>
      <c r="T305" s="9" t="str">
        <f t="shared" si="23"/>
        <v>Jun</v>
      </c>
      <c r="U305" s="9">
        <f t="shared" si="24"/>
        <v>2012</v>
      </c>
      <c r="V305" s="10">
        <f>(J305/86400)+25569+(-5/24)</f>
        <v>41031.862800925919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tr">
        <f t="shared" si="20"/>
        <v>film &amp; video</v>
      </c>
      <c r="R306" t="str">
        <f t="shared" si="21"/>
        <v>documentary</v>
      </c>
      <c r="S306" s="10">
        <f t="shared" si="22"/>
        <v>41152.875</v>
      </c>
      <c r="T306" s="9" t="str">
        <f t="shared" si="23"/>
        <v>Aug</v>
      </c>
      <c r="U306" s="9">
        <f t="shared" si="24"/>
        <v>2012</v>
      </c>
      <c r="V306" s="10">
        <f>(J306/86400)+25569+(-5/24)</f>
        <v>41113.88653935185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tr">
        <f t="shared" si="20"/>
        <v>film &amp; video</v>
      </c>
      <c r="R307" t="str">
        <f t="shared" si="21"/>
        <v>documentary</v>
      </c>
      <c r="S307" s="10">
        <f t="shared" si="22"/>
        <v>40978.421863425923</v>
      </c>
      <c r="T307" s="9" t="str">
        <f t="shared" si="23"/>
        <v>Mar</v>
      </c>
      <c r="U307" s="9">
        <f t="shared" si="24"/>
        <v>2012</v>
      </c>
      <c r="V307" s="10">
        <f>(J307/86400)+25569+(-5/24)</f>
        <v>40948.421863425923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tr">
        <f t="shared" si="20"/>
        <v>film &amp; video</v>
      </c>
      <c r="R308" t="str">
        <f t="shared" si="21"/>
        <v>documentary</v>
      </c>
      <c r="S308" s="10">
        <f t="shared" si="22"/>
        <v>41353.587187499994</v>
      </c>
      <c r="T308" s="9" t="str">
        <f t="shared" si="23"/>
        <v>Mar</v>
      </c>
      <c r="U308" s="9">
        <f t="shared" si="24"/>
        <v>2013</v>
      </c>
      <c r="V308" s="10">
        <f>(J308/86400)+25569+(-5/24)</f>
        <v>41333.628854166665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tr">
        <f t="shared" si="20"/>
        <v>film &amp; video</v>
      </c>
      <c r="R309" t="str">
        <f t="shared" si="21"/>
        <v>documentary</v>
      </c>
      <c r="S309" s="10">
        <f t="shared" si="22"/>
        <v>41312.736122685186</v>
      </c>
      <c r="T309" s="9" t="str">
        <f t="shared" si="23"/>
        <v>Feb</v>
      </c>
      <c r="U309" s="9">
        <f t="shared" si="24"/>
        <v>2013</v>
      </c>
      <c r="V309" s="10">
        <f>(J309/86400)+25569+(-5/24)</f>
        <v>41282.736122685186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tr">
        <f t="shared" si="20"/>
        <v>film &amp; video</v>
      </c>
      <c r="R310" t="str">
        <f t="shared" si="21"/>
        <v>documentary</v>
      </c>
      <c r="S310" s="10">
        <f t="shared" si="22"/>
        <v>40612.486226851848</v>
      </c>
      <c r="T310" s="9" t="str">
        <f t="shared" si="23"/>
        <v>Mar</v>
      </c>
      <c r="U310" s="9">
        <f t="shared" si="24"/>
        <v>2011</v>
      </c>
      <c r="V310" s="10">
        <f>(J310/86400)+25569+(-5/24)</f>
        <v>40567.486226851848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tr">
        <f t="shared" si="20"/>
        <v>film &amp; video</v>
      </c>
      <c r="R311" t="str">
        <f t="shared" si="21"/>
        <v>documentary</v>
      </c>
      <c r="S311" s="10">
        <f t="shared" si="22"/>
        <v>41155.543217592589</v>
      </c>
      <c r="T311" s="9" t="str">
        <f t="shared" si="23"/>
        <v>Sep</v>
      </c>
      <c r="U311" s="9">
        <f t="shared" si="24"/>
        <v>2012</v>
      </c>
      <c r="V311" s="10">
        <f>(J311/86400)+25569+(-5/24)</f>
        <v>41134.543217592589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tr">
        <f t="shared" si="20"/>
        <v>film &amp; video</v>
      </c>
      <c r="R312" t="str">
        <f t="shared" si="21"/>
        <v>documentary</v>
      </c>
      <c r="S312" s="10">
        <f t="shared" si="22"/>
        <v>40835.875</v>
      </c>
      <c r="T312" s="9" t="str">
        <f t="shared" si="23"/>
        <v>Oct</v>
      </c>
      <c r="U312" s="9">
        <f t="shared" si="24"/>
        <v>2011</v>
      </c>
      <c r="V312" s="10">
        <f>(J312/86400)+25569+(-5/24)</f>
        <v>40820.974803240737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tr">
        <f t="shared" si="20"/>
        <v>film &amp; video</v>
      </c>
      <c r="R313" t="str">
        <f t="shared" si="21"/>
        <v>documentary</v>
      </c>
      <c r="S313" s="10">
        <f t="shared" si="22"/>
        <v>40909.124305555553</v>
      </c>
      <c r="T313" s="9" t="str">
        <f t="shared" si="23"/>
        <v>Jan</v>
      </c>
      <c r="U313" s="9">
        <f t="shared" si="24"/>
        <v>2012</v>
      </c>
      <c r="V313" s="10">
        <f>(J313/86400)+25569+(-5/24)</f>
        <v>40868.011481481481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tr">
        <f t="shared" si="20"/>
        <v>film &amp; video</v>
      </c>
      <c r="R314" t="str">
        <f t="shared" si="21"/>
        <v>documentary</v>
      </c>
      <c r="S314" s="10">
        <f t="shared" si="22"/>
        <v>41378.669351851851</v>
      </c>
      <c r="T314" s="9" t="str">
        <f t="shared" si="23"/>
        <v>Apr</v>
      </c>
      <c r="U314" s="9">
        <f t="shared" si="24"/>
        <v>2013</v>
      </c>
      <c r="V314" s="10">
        <f>(J314/86400)+25569+(-5/24)</f>
        <v>41348.669351851851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tr">
        <f t="shared" si="20"/>
        <v>film &amp; video</v>
      </c>
      <c r="R315" t="str">
        <f t="shared" si="21"/>
        <v>documentary</v>
      </c>
      <c r="S315" s="10">
        <f t="shared" si="22"/>
        <v>40401.457638888889</v>
      </c>
      <c r="T315" s="9" t="str">
        <f t="shared" si="23"/>
        <v>Aug</v>
      </c>
      <c r="U315" s="9">
        <f t="shared" si="24"/>
        <v>2010</v>
      </c>
      <c r="V315" s="10">
        <f>(J315/86400)+25569+(-5/24)</f>
        <v>40357.019606481481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tr">
        <f t="shared" si="20"/>
        <v>film &amp; video</v>
      </c>
      <c r="R316" t="str">
        <f t="shared" si="21"/>
        <v>documentary</v>
      </c>
      <c r="S316" s="10">
        <f t="shared" si="22"/>
        <v>41334.624861111108</v>
      </c>
      <c r="T316" s="9" t="str">
        <f t="shared" si="23"/>
        <v>Mar</v>
      </c>
      <c r="U316" s="9">
        <f t="shared" si="24"/>
        <v>2013</v>
      </c>
      <c r="V316" s="10">
        <f>(J316/86400)+25569+(-5/24)</f>
        <v>41304.624861111108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tr">
        <f t="shared" si="20"/>
        <v>film &amp; video</v>
      </c>
      <c r="R317" t="str">
        <f t="shared" si="21"/>
        <v>documentary</v>
      </c>
      <c r="S317" s="10">
        <f t="shared" si="22"/>
        <v>41143.564050925925</v>
      </c>
      <c r="T317" s="9" t="str">
        <f t="shared" si="23"/>
        <v>Aug</v>
      </c>
      <c r="U317" s="9">
        <f t="shared" si="24"/>
        <v>2012</v>
      </c>
      <c r="V317" s="10">
        <f>(J317/86400)+25569+(-5/24)</f>
        <v>41113.564050925925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tr">
        <f t="shared" si="20"/>
        <v>film &amp; video</v>
      </c>
      <c r="R318" t="str">
        <f t="shared" si="21"/>
        <v>documentary</v>
      </c>
      <c r="S318" s="10">
        <f t="shared" si="22"/>
        <v>41983.999305555553</v>
      </c>
      <c r="T318" s="9" t="str">
        <f t="shared" si="23"/>
        <v>Dec</v>
      </c>
      <c r="U318" s="9">
        <f t="shared" si="24"/>
        <v>2014</v>
      </c>
      <c r="V318" s="10">
        <f>(J318/86400)+25569+(-5/24)</f>
        <v>41950.715243055551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tr">
        <f t="shared" si="20"/>
        <v>film &amp; video</v>
      </c>
      <c r="R319" t="str">
        <f t="shared" si="21"/>
        <v>documentary</v>
      </c>
      <c r="S319" s="10">
        <f t="shared" si="22"/>
        <v>41619.468553240738</v>
      </c>
      <c r="T319" s="9" t="str">
        <f t="shared" si="23"/>
        <v>Dec</v>
      </c>
      <c r="U319" s="9">
        <f t="shared" si="24"/>
        <v>2013</v>
      </c>
      <c r="V319" s="10">
        <f>(J319/86400)+25569+(-5/24)</f>
        <v>41589.468553240738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tr">
        <f t="shared" si="20"/>
        <v>film &amp; video</v>
      </c>
      <c r="R320" t="str">
        <f t="shared" si="21"/>
        <v>documentary</v>
      </c>
      <c r="S320" s="10">
        <f t="shared" si="22"/>
        <v>41359.788784722223</v>
      </c>
      <c r="T320" s="9" t="str">
        <f t="shared" si="23"/>
        <v>Mar</v>
      </c>
      <c r="U320" s="9">
        <f t="shared" si="24"/>
        <v>2013</v>
      </c>
      <c r="V320" s="10">
        <f>(J320/86400)+25569+(-5/24)</f>
        <v>41329.830451388887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tr">
        <f t="shared" si="20"/>
        <v>film &amp; video</v>
      </c>
      <c r="R321" t="str">
        <f t="shared" si="21"/>
        <v>documentary</v>
      </c>
      <c r="S321" s="10">
        <f t="shared" si="22"/>
        <v>40211.124305555553</v>
      </c>
      <c r="T321" s="9" t="str">
        <f t="shared" si="23"/>
        <v>Feb</v>
      </c>
      <c r="U321" s="9">
        <f t="shared" si="24"/>
        <v>2010</v>
      </c>
      <c r="V321" s="10">
        <f>(J321/86400)+25569+(-5/24)</f>
        <v>40123.629965277774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tr">
        <f t="shared" si="20"/>
        <v>film &amp; video</v>
      </c>
      <c r="R322" t="str">
        <f t="shared" si="21"/>
        <v>documentary</v>
      </c>
      <c r="S322" s="10">
        <f t="shared" si="22"/>
        <v>42360.749999999993</v>
      </c>
      <c r="T322" s="9" t="str">
        <f t="shared" si="23"/>
        <v>Dec</v>
      </c>
      <c r="U322" s="9">
        <f t="shared" si="24"/>
        <v>2015</v>
      </c>
      <c r="V322" s="10">
        <f>(J322/86400)+25569+(-5/24)</f>
        <v>42331.34297453703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tr">
        <f t="shared" ref="Q323:Q386" si="25">LEFT(N323,FIND("/",N323)-1)</f>
        <v>film &amp; video</v>
      </c>
      <c r="R323" t="str">
        <f t="shared" ref="R323:R386" si="26">RIGHT(N323,LEN(N323)-FIND("/",N323))</f>
        <v>documentary</v>
      </c>
      <c r="S323" s="10">
        <f t="shared" ref="S323:S386" si="27">(I323/86400)+25569+(-5/24)</f>
        <v>42682.279930555553</v>
      </c>
      <c r="T323" s="9" t="str">
        <f t="shared" ref="T323:T386" si="28">IF(MONTH(S323)=1,"Jan",IF(MONTH(S323)=2,"Feb",IF(MONTH(S323)=3,"Mar",IF(MONTH(S323)=4,"Apr",IF(MONTH(S323)=5,"May",IF(MONTH(S323)=6,"Jun",IF(MONTH(S323)=7,"Jul",IF(MONTH(S323)=8,"Aug",IF(MONTH(S323)=9,"Sep",IF(MONTH(S323)=10,"Oct",IF(MONTH(S323)=11,"Nov",IF(MONTH(S323)=12,"Dec","N/A"))))))))))))</f>
        <v>Nov</v>
      </c>
      <c r="U323" s="9">
        <f t="shared" ref="U323:U386" si="29">YEAR(S323)</f>
        <v>2016</v>
      </c>
      <c r="V323" s="10">
        <f>(J323/86400)+25569+(-5/24)</f>
        <v>42647.238263888888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tr">
        <f t="shared" si="25"/>
        <v>film &amp; video</v>
      </c>
      <c r="R324" t="str">
        <f t="shared" si="26"/>
        <v>documentary</v>
      </c>
      <c r="S324" s="10">
        <f t="shared" si="27"/>
        <v>42503.361666666664</v>
      </c>
      <c r="T324" s="9" t="str">
        <f t="shared" si="28"/>
        <v>May</v>
      </c>
      <c r="U324" s="9">
        <f t="shared" si="29"/>
        <v>2016</v>
      </c>
      <c r="V324" s="10">
        <f>(J324/86400)+25569+(-5/24)</f>
        <v>42473.361666666664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tr">
        <f t="shared" si="25"/>
        <v>film &amp; video</v>
      </c>
      <c r="R325" t="str">
        <f t="shared" si="26"/>
        <v>documentary</v>
      </c>
      <c r="S325" s="10">
        <f t="shared" si="27"/>
        <v>42725.124305555553</v>
      </c>
      <c r="T325" s="9" t="str">
        <f t="shared" si="28"/>
        <v>Dec</v>
      </c>
      <c r="U325" s="9">
        <f t="shared" si="29"/>
        <v>2016</v>
      </c>
      <c r="V325" s="10">
        <f>(J325/86400)+25569+(-5/24)</f>
        <v>42697.113032407404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tr">
        <f t="shared" si="25"/>
        <v>film &amp; video</v>
      </c>
      <c r="R326" t="str">
        <f t="shared" si="26"/>
        <v>documentary</v>
      </c>
      <c r="S326" s="10">
        <f t="shared" si="27"/>
        <v>42217.417916666665</v>
      </c>
      <c r="T326" s="9" t="str">
        <f t="shared" si="28"/>
        <v>Aug</v>
      </c>
      <c r="U326" s="9">
        <f t="shared" si="29"/>
        <v>2015</v>
      </c>
      <c r="V326" s="10">
        <f>(J326/86400)+25569+(-5/24)</f>
        <v>42184.417916666665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tr">
        <f t="shared" si="25"/>
        <v>film &amp; video</v>
      </c>
      <c r="R327" t="str">
        <f t="shared" si="26"/>
        <v>documentary</v>
      </c>
      <c r="S327" s="10">
        <f t="shared" si="27"/>
        <v>42723.979548611103</v>
      </c>
      <c r="T327" s="9" t="str">
        <f t="shared" si="28"/>
        <v>Dec</v>
      </c>
      <c r="U327" s="9">
        <f t="shared" si="29"/>
        <v>2016</v>
      </c>
      <c r="V327" s="10">
        <f>(J327/86400)+25569+(-5/24)</f>
        <v>42688.979548611103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tr">
        <f t="shared" si="25"/>
        <v>film &amp; video</v>
      </c>
      <c r="R328" t="str">
        <f t="shared" si="26"/>
        <v>documentary</v>
      </c>
      <c r="S328" s="10">
        <f t="shared" si="27"/>
        <v>42808.747916666667</v>
      </c>
      <c r="T328" s="9" t="str">
        <f t="shared" si="28"/>
        <v>Mar</v>
      </c>
      <c r="U328" s="9">
        <f t="shared" si="29"/>
        <v>2017</v>
      </c>
      <c r="V328" s="10">
        <f>(J328/86400)+25569+(-5/24)</f>
        <v>42775.106550925928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tr">
        <f t="shared" si="25"/>
        <v>film &amp; video</v>
      </c>
      <c r="R329" t="str">
        <f t="shared" si="26"/>
        <v>documentary</v>
      </c>
      <c r="S329" s="10">
        <f t="shared" si="27"/>
        <v>42085.124999999993</v>
      </c>
      <c r="T329" s="9" t="str">
        <f t="shared" si="28"/>
        <v>Mar</v>
      </c>
      <c r="U329" s="9">
        <f t="shared" si="29"/>
        <v>2015</v>
      </c>
      <c r="V329" s="10">
        <f>(J329/86400)+25569+(-5/24)</f>
        <v>42058.026956018519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tr">
        <f t="shared" si="25"/>
        <v>film &amp; video</v>
      </c>
      <c r="R330" t="str">
        <f t="shared" si="26"/>
        <v>documentary</v>
      </c>
      <c r="S330" s="10">
        <f t="shared" si="27"/>
        <v>42308.958333333336</v>
      </c>
      <c r="T330" s="9" t="str">
        <f t="shared" si="28"/>
        <v>Oct</v>
      </c>
      <c r="U330" s="9">
        <f t="shared" si="29"/>
        <v>2015</v>
      </c>
      <c r="V330" s="10">
        <f>(J330/86400)+25569+(-5/24)</f>
        <v>42278.738287037035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tr">
        <f t="shared" si="25"/>
        <v>film &amp; video</v>
      </c>
      <c r="R331" t="str">
        <f t="shared" si="26"/>
        <v>documentary</v>
      </c>
      <c r="S331" s="10">
        <f t="shared" si="27"/>
        <v>42314.958333333336</v>
      </c>
      <c r="T331" s="9" t="str">
        <f t="shared" si="28"/>
        <v>Nov</v>
      </c>
      <c r="U331" s="9">
        <f t="shared" si="29"/>
        <v>2015</v>
      </c>
      <c r="V331" s="10">
        <f>(J331/86400)+25569+(-5/24)</f>
        <v>42291.258414351854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tr">
        <f t="shared" si="25"/>
        <v>film &amp; video</v>
      </c>
      <c r="R332" t="str">
        <f t="shared" si="26"/>
        <v>documentary</v>
      </c>
      <c r="S332" s="10">
        <f t="shared" si="27"/>
        <v>41410.957638888889</v>
      </c>
      <c r="T332" s="9" t="str">
        <f t="shared" si="28"/>
        <v>May</v>
      </c>
      <c r="U332" s="9">
        <f t="shared" si="29"/>
        <v>2013</v>
      </c>
      <c r="V332" s="10">
        <f>(J332/86400)+25569+(-5/24)</f>
        <v>41379.307442129626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tr">
        <f t="shared" si="25"/>
        <v>film &amp; video</v>
      </c>
      <c r="R333" t="str">
        <f t="shared" si="26"/>
        <v>documentary</v>
      </c>
      <c r="S333" s="10">
        <f t="shared" si="27"/>
        <v>42538.373078703698</v>
      </c>
      <c r="T333" s="9" t="str">
        <f t="shared" si="28"/>
        <v>Jun</v>
      </c>
      <c r="U333" s="9">
        <f t="shared" si="29"/>
        <v>2016</v>
      </c>
      <c r="V333" s="10">
        <f>(J333/86400)+25569+(-5/24)</f>
        <v>42507.373078703698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tr">
        <f t="shared" si="25"/>
        <v>film &amp; video</v>
      </c>
      <c r="R334" t="str">
        <f t="shared" si="26"/>
        <v>documentary</v>
      </c>
      <c r="S334" s="10">
        <f t="shared" si="27"/>
        <v>42305.124999999993</v>
      </c>
      <c r="T334" s="9" t="str">
        <f t="shared" si="28"/>
        <v>Oct</v>
      </c>
      <c r="U334" s="9">
        <f t="shared" si="29"/>
        <v>2015</v>
      </c>
      <c r="V334" s="10">
        <f>(J334/86400)+25569+(-5/24)</f>
        <v>42263.471956018511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tr">
        <f t="shared" si="25"/>
        <v>film &amp; video</v>
      </c>
      <c r="R335" t="str">
        <f t="shared" si="26"/>
        <v>documentary</v>
      </c>
      <c r="S335" s="10">
        <f t="shared" si="27"/>
        <v>42467.386469907404</v>
      </c>
      <c r="T335" s="9" t="str">
        <f t="shared" si="28"/>
        <v>Apr</v>
      </c>
      <c r="U335" s="9">
        <f t="shared" si="29"/>
        <v>2016</v>
      </c>
      <c r="V335" s="10">
        <f>(J335/86400)+25569+(-5/24)</f>
        <v>42437.428136574068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tr">
        <f t="shared" si="25"/>
        <v>film &amp; video</v>
      </c>
      <c r="R336" t="str">
        <f t="shared" si="26"/>
        <v>documentary</v>
      </c>
      <c r="S336" s="10">
        <f t="shared" si="27"/>
        <v>42139.583333333336</v>
      </c>
      <c r="T336" s="9" t="str">
        <f t="shared" si="28"/>
        <v>May</v>
      </c>
      <c r="U336" s="9">
        <f t="shared" si="29"/>
        <v>2015</v>
      </c>
      <c r="V336" s="10">
        <f>(J336/86400)+25569+(-5/24)</f>
        <v>42101.474039351851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tr">
        <f t="shared" si="25"/>
        <v>film &amp; video</v>
      </c>
      <c r="R337" t="str">
        <f t="shared" si="26"/>
        <v>documentary</v>
      </c>
      <c r="S337" s="10">
        <f t="shared" si="27"/>
        <v>42132.708333333336</v>
      </c>
      <c r="T337" s="9" t="str">
        <f t="shared" si="28"/>
        <v>May</v>
      </c>
      <c r="U337" s="9">
        <f t="shared" si="29"/>
        <v>2015</v>
      </c>
      <c r="V337" s="10">
        <f>(J337/86400)+25569+(-5/24)</f>
        <v>42101.529108796291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tr">
        <f t="shared" si="25"/>
        <v>film &amp; video</v>
      </c>
      <c r="R338" t="str">
        <f t="shared" si="26"/>
        <v>documentary</v>
      </c>
      <c r="S338" s="10">
        <f t="shared" si="27"/>
        <v>42321.429606481477</v>
      </c>
      <c r="T338" s="9" t="str">
        <f t="shared" si="28"/>
        <v>Nov</v>
      </c>
      <c r="U338" s="9">
        <f t="shared" si="29"/>
        <v>2015</v>
      </c>
      <c r="V338" s="10">
        <f>(J338/86400)+25569+(-5/24)</f>
        <v>42291.387939814813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tr">
        <f t="shared" si="25"/>
        <v>film &amp; video</v>
      </c>
      <c r="R339" t="str">
        <f t="shared" si="26"/>
        <v>documentary</v>
      </c>
      <c r="S339" s="10">
        <f t="shared" si="27"/>
        <v>42076.878564814811</v>
      </c>
      <c r="T339" s="9" t="str">
        <f t="shared" si="28"/>
        <v>Mar</v>
      </c>
      <c r="U339" s="9">
        <f t="shared" si="29"/>
        <v>2015</v>
      </c>
      <c r="V339" s="10">
        <f>(J339/86400)+25569+(-5/24)</f>
        <v>42046.920231481483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tr">
        <f t="shared" si="25"/>
        <v>film &amp; video</v>
      </c>
      <c r="R340" t="str">
        <f t="shared" si="26"/>
        <v>documentary</v>
      </c>
      <c r="S340" s="10">
        <f t="shared" si="27"/>
        <v>42615.833333333336</v>
      </c>
      <c r="T340" s="9" t="str">
        <f t="shared" si="28"/>
        <v>Sep</v>
      </c>
      <c r="U340" s="9">
        <f t="shared" si="29"/>
        <v>2016</v>
      </c>
      <c r="V340" s="10">
        <f>(J340/86400)+25569+(-5/24)</f>
        <v>42559.547337962962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tr">
        <f t="shared" si="25"/>
        <v>film &amp; video</v>
      </c>
      <c r="R341" t="str">
        <f t="shared" si="26"/>
        <v>documentary</v>
      </c>
      <c r="S341" s="10">
        <f t="shared" si="27"/>
        <v>42123.551712962959</v>
      </c>
      <c r="T341" s="9" t="str">
        <f t="shared" si="28"/>
        <v>Apr</v>
      </c>
      <c r="U341" s="9">
        <f t="shared" si="29"/>
        <v>2015</v>
      </c>
      <c r="V341" s="10">
        <f>(J341/86400)+25569+(-5/24)</f>
        <v>42093.551712962959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tr">
        <f t="shared" si="25"/>
        <v>film &amp; video</v>
      </c>
      <c r="R342" t="str">
        <f t="shared" si="26"/>
        <v>documentary</v>
      </c>
      <c r="S342" s="10">
        <f t="shared" si="27"/>
        <v>42802.666666666664</v>
      </c>
      <c r="T342" s="9" t="str">
        <f t="shared" si="28"/>
        <v>Mar</v>
      </c>
      <c r="U342" s="9">
        <f t="shared" si="29"/>
        <v>2017</v>
      </c>
      <c r="V342" s="10">
        <f>(J342/86400)+25569+(-5/24)</f>
        <v>42772.460729166669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tr">
        <f t="shared" si="25"/>
        <v>film &amp; video</v>
      </c>
      <c r="R343" t="str">
        <f t="shared" si="26"/>
        <v>documentary</v>
      </c>
      <c r="S343" s="10">
        <f t="shared" si="27"/>
        <v>41912.957638888889</v>
      </c>
      <c r="T343" s="9" t="str">
        <f t="shared" si="28"/>
        <v>Sep</v>
      </c>
      <c r="U343" s="9">
        <f t="shared" si="29"/>
        <v>2014</v>
      </c>
      <c r="V343" s="10">
        <f>(J343/86400)+25569+(-5/24)</f>
        <v>41894.671273148146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tr">
        <f t="shared" si="25"/>
        <v>film &amp; video</v>
      </c>
      <c r="R344" t="str">
        <f t="shared" si="26"/>
        <v>documentary</v>
      </c>
      <c r="S344" s="10">
        <f t="shared" si="27"/>
        <v>42489.572511574072</v>
      </c>
      <c r="T344" s="9" t="str">
        <f t="shared" si="28"/>
        <v>Apr</v>
      </c>
      <c r="U344" s="9">
        <f t="shared" si="29"/>
        <v>2016</v>
      </c>
      <c r="V344" s="10">
        <f>(J344/86400)+25569+(-5/24)</f>
        <v>42459.572511574072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tr">
        <f t="shared" si="25"/>
        <v>film &amp; video</v>
      </c>
      <c r="R345" t="str">
        <f t="shared" si="26"/>
        <v>documentary</v>
      </c>
      <c r="S345" s="10">
        <f t="shared" si="27"/>
        <v>41956.916666666664</v>
      </c>
      <c r="T345" s="9" t="str">
        <f t="shared" si="28"/>
        <v>Nov</v>
      </c>
      <c r="U345" s="9">
        <f t="shared" si="29"/>
        <v>2014</v>
      </c>
      <c r="V345" s="10">
        <f>(J345/86400)+25569+(-5/24)</f>
        <v>41926.529456018514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tr">
        <f t="shared" si="25"/>
        <v>film &amp; video</v>
      </c>
      <c r="R346" t="str">
        <f t="shared" si="26"/>
        <v>documentary</v>
      </c>
      <c r="S346" s="10">
        <f t="shared" si="27"/>
        <v>42155.888888888883</v>
      </c>
      <c r="T346" s="9" t="str">
        <f t="shared" si="28"/>
        <v>May</v>
      </c>
      <c r="U346" s="9">
        <f t="shared" si="29"/>
        <v>2015</v>
      </c>
      <c r="V346" s="10">
        <f>(J346/86400)+25569+(-5/24)</f>
        <v>42111.762662037036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tr">
        <f t="shared" si="25"/>
        <v>film &amp; video</v>
      </c>
      <c r="R347" t="str">
        <f t="shared" si="26"/>
        <v>documentary</v>
      </c>
      <c r="S347" s="10">
        <f t="shared" si="27"/>
        <v>42144.735995370364</v>
      </c>
      <c r="T347" s="9" t="str">
        <f t="shared" si="28"/>
        <v>May</v>
      </c>
      <c r="U347" s="9">
        <f t="shared" si="29"/>
        <v>2015</v>
      </c>
      <c r="V347" s="10">
        <f>(J347/86400)+25569+(-5/24)</f>
        <v>42114.735995370364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tr">
        <f t="shared" si="25"/>
        <v>film &amp; video</v>
      </c>
      <c r="R348" t="str">
        <f t="shared" si="26"/>
        <v>documentary</v>
      </c>
      <c r="S348" s="10">
        <f t="shared" si="27"/>
        <v>42291.291909722218</v>
      </c>
      <c r="T348" s="9" t="str">
        <f t="shared" si="28"/>
        <v>Oct</v>
      </c>
      <c r="U348" s="9">
        <f t="shared" si="29"/>
        <v>2015</v>
      </c>
      <c r="V348" s="10">
        <f>(J348/86400)+25569+(-5/24)</f>
        <v>42261.291909722218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tr">
        <f t="shared" si="25"/>
        <v>film &amp; video</v>
      </c>
      <c r="R349" t="str">
        <f t="shared" si="26"/>
        <v>documentary</v>
      </c>
      <c r="S349" s="10">
        <f t="shared" si="27"/>
        <v>42322.32880787037</v>
      </c>
      <c r="T349" s="9" t="str">
        <f t="shared" si="28"/>
        <v>Nov</v>
      </c>
      <c r="U349" s="9">
        <f t="shared" si="29"/>
        <v>2015</v>
      </c>
      <c r="V349" s="10">
        <f>(J349/86400)+25569+(-5/24)</f>
        <v>42292.287141203698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tr">
        <f t="shared" si="25"/>
        <v>film &amp; video</v>
      </c>
      <c r="R350" t="str">
        <f t="shared" si="26"/>
        <v>documentary</v>
      </c>
      <c r="S350" s="10">
        <f t="shared" si="27"/>
        <v>42237.378657407404</v>
      </c>
      <c r="T350" s="9" t="str">
        <f t="shared" si="28"/>
        <v>Aug</v>
      </c>
      <c r="U350" s="9">
        <f t="shared" si="29"/>
        <v>2015</v>
      </c>
      <c r="V350" s="10">
        <f>(J350/86400)+25569+(-5/24)</f>
        <v>42207.378657407404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tr">
        <f t="shared" si="25"/>
        <v>film &amp; video</v>
      </c>
      <c r="R351" t="str">
        <f t="shared" si="26"/>
        <v>documentary</v>
      </c>
      <c r="S351" s="10">
        <f t="shared" si="27"/>
        <v>42790.290601851848</v>
      </c>
      <c r="T351" s="9" t="str">
        <f t="shared" si="28"/>
        <v>Feb</v>
      </c>
      <c r="U351" s="9">
        <f t="shared" si="29"/>
        <v>2017</v>
      </c>
      <c r="V351" s="10">
        <f>(J351/86400)+25569+(-5/24)</f>
        <v>42760.290601851848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tr">
        <f t="shared" si="25"/>
        <v>film &amp; video</v>
      </c>
      <c r="R352" t="str">
        <f t="shared" si="26"/>
        <v>documentary</v>
      </c>
      <c r="S352" s="10">
        <f t="shared" si="27"/>
        <v>42623.957638888889</v>
      </c>
      <c r="T352" s="9" t="str">
        <f t="shared" si="28"/>
        <v>Sep</v>
      </c>
      <c r="U352" s="9">
        <f t="shared" si="29"/>
        <v>2016</v>
      </c>
      <c r="V352" s="10">
        <f>(J352/86400)+25569+(-5/24)</f>
        <v>42585.857743055552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tr">
        <f t="shared" si="25"/>
        <v>film &amp; video</v>
      </c>
      <c r="R353" t="str">
        <f t="shared" si="26"/>
        <v>documentary</v>
      </c>
      <c r="S353" s="10">
        <f t="shared" si="27"/>
        <v>42467.714745370373</v>
      </c>
      <c r="T353" s="9" t="str">
        <f t="shared" si="28"/>
        <v>Apr</v>
      </c>
      <c r="U353" s="9">
        <f t="shared" si="29"/>
        <v>2016</v>
      </c>
      <c r="V353" s="10">
        <f>(J353/86400)+25569+(-5/24)</f>
        <v>42427.75641203703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tr">
        <f t="shared" si="25"/>
        <v>film &amp; video</v>
      </c>
      <c r="R354" t="str">
        <f t="shared" si="26"/>
        <v>documentary</v>
      </c>
      <c r="S354" s="10">
        <f t="shared" si="27"/>
        <v>41919.959120370368</v>
      </c>
      <c r="T354" s="9" t="str">
        <f t="shared" si="28"/>
        <v>Oct</v>
      </c>
      <c r="U354" s="9">
        <f t="shared" si="29"/>
        <v>2014</v>
      </c>
      <c r="V354" s="10">
        <f>(J354/86400)+25569+(-5/24)</f>
        <v>41889.959120370368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tr">
        <f t="shared" si="25"/>
        <v>film &amp; video</v>
      </c>
      <c r="R355" t="str">
        <f t="shared" si="26"/>
        <v>documentary</v>
      </c>
      <c r="S355" s="10">
        <f t="shared" si="27"/>
        <v>42327.625219907401</v>
      </c>
      <c r="T355" s="9" t="str">
        <f t="shared" si="28"/>
        <v>Nov</v>
      </c>
      <c r="U355" s="9">
        <f t="shared" si="29"/>
        <v>2015</v>
      </c>
      <c r="V355" s="10">
        <f>(J355/86400)+25569+(-5/24)</f>
        <v>42297.583553240744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tr">
        <f t="shared" si="25"/>
        <v>film &amp; video</v>
      </c>
      <c r="R356" t="str">
        <f t="shared" si="26"/>
        <v>documentary</v>
      </c>
      <c r="S356" s="10">
        <f t="shared" si="27"/>
        <v>42468.577789351846</v>
      </c>
      <c r="T356" s="9" t="str">
        <f t="shared" si="28"/>
        <v>Apr</v>
      </c>
      <c r="U356" s="9">
        <f t="shared" si="29"/>
        <v>2016</v>
      </c>
      <c r="V356" s="10">
        <f>(J356/86400)+25569+(-5/24)</f>
        <v>42438.619456018518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tr">
        <f t="shared" si="25"/>
        <v>film &amp; video</v>
      </c>
      <c r="R357" t="str">
        <f t="shared" si="26"/>
        <v>documentary</v>
      </c>
      <c r="S357" s="10">
        <f t="shared" si="27"/>
        <v>41974.127245370364</v>
      </c>
      <c r="T357" s="9" t="str">
        <f t="shared" si="28"/>
        <v>Dec</v>
      </c>
      <c r="U357" s="9">
        <f t="shared" si="29"/>
        <v>2014</v>
      </c>
      <c r="V357" s="10">
        <f>(J357/86400)+25569+(-5/24)</f>
        <v>41943.0855787037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tr">
        <f t="shared" si="25"/>
        <v>film &amp; video</v>
      </c>
      <c r="R358" t="str">
        <f t="shared" si="26"/>
        <v>documentary</v>
      </c>
      <c r="S358" s="10">
        <f t="shared" si="27"/>
        <v>42445.553159722222</v>
      </c>
      <c r="T358" s="9" t="str">
        <f t="shared" si="28"/>
        <v>Mar</v>
      </c>
      <c r="U358" s="9">
        <f t="shared" si="29"/>
        <v>2016</v>
      </c>
      <c r="V358" s="10">
        <f>(J358/86400)+25569+(-5/24)</f>
        <v>42415.594826388886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tr">
        <f t="shared" si="25"/>
        <v>film &amp; video</v>
      </c>
      <c r="R359" t="str">
        <f t="shared" si="26"/>
        <v>documentary</v>
      </c>
      <c r="S359" s="10">
        <f t="shared" si="27"/>
        <v>42118.01385416666</v>
      </c>
      <c r="T359" s="9" t="str">
        <f t="shared" si="28"/>
        <v>Apr</v>
      </c>
      <c r="U359" s="9">
        <f t="shared" si="29"/>
        <v>2015</v>
      </c>
      <c r="V359" s="10">
        <f>(J359/86400)+25569+(-5/24)</f>
        <v>42078.01385416666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tr">
        <f t="shared" si="25"/>
        <v>film &amp; video</v>
      </c>
      <c r="R360" t="str">
        <f t="shared" si="26"/>
        <v>documentary</v>
      </c>
      <c r="S360" s="10">
        <f t="shared" si="27"/>
        <v>42536.416666666664</v>
      </c>
      <c r="T360" s="9" t="str">
        <f t="shared" si="28"/>
        <v>Jun</v>
      </c>
      <c r="U360" s="9">
        <f t="shared" si="29"/>
        <v>2016</v>
      </c>
      <c r="V360" s="10">
        <f>(J360/86400)+25569+(-5/24)</f>
        <v>42507.651863425919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tr">
        <f t="shared" si="25"/>
        <v>film &amp; video</v>
      </c>
      <c r="R361" t="str">
        <f t="shared" si="26"/>
        <v>documentary</v>
      </c>
      <c r="S361" s="10">
        <f t="shared" si="27"/>
        <v>41957.008333333331</v>
      </c>
      <c r="T361" s="9" t="str">
        <f t="shared" si="28"/>
        <v>Nov</v>
      </c>
      <c r="U361" s="9">
        <f t="shared" si="29"/>
        <v>2014</v>
      </c>
      <c r="V361" s="10">
        <f>(J361/86400)+25569+(-5/24)</f>
        <v>41934.86215277778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tr">
        <f t="shared" si="25"/>
        <v>film &amp; video</v>
      </c>
      <c r="R362" t="str">
        <f t="shared" si="26"/>
        <v>documentary</v>
      </c>
      <c r="S362" s="10">
        <f t="shared" si="27"/>
        <v>42207.924305555549</v>
      </c>
      <c r="T362" s="9" t="str">
        <f t="shared" si="28"/>
        <v>Jul</v>
      </c>
      <c r="U362" s="9">
        <f t="shared" si="29"/>
        <v>2015</v>
      </c>
      <c r="V362" s="10">
        <f>(J362/86400)+25569+(-5/24)</f>
        <v>42163.689583333333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tr">
        <f t="shared" si="25"/>
        <v>film &amp; video</v>
      </c>
      <c r="R363" t="str">
        <f t="shared" si="26"/>
        <v>documentary</v>
      </c>
      <c r="S363" s="10">
        <f t="shared" si="27"/>
        <v>41965.834560185183</v>
      </c>
      <c r="T363" s="9" t="str">
        <f t="shared" si="28"/>
        <v>Nov</v>
      </c>
      <c r="U363" s="9">
        <f t="shared" si="29"/>
        <v>2014</v>
      </c>
      <c r="V363" s="10">
        <f>(J363/86400)+25569+(-5/24)</f>
        <v>41935.792893518512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tr">
        <f t="shared" si="25"/>
        <v>film &amp; video</v>
      </c>
      <c r="R364" t="str">
        <f t="shared" si="26"/>
        <v>documentary</v>
      </c>
      <c r="S364" s="10">
        <f t="shared" si="27"/>
        <v>41858.791666666664</v>
      </c>
      <c r="T364" s="9" t="str">
        <f t="shared" si="28"/>
        <v>Aug</v>
      </c>
      <c r="U364" s="9">
        <f t="shared" si="29"/>
        <v>2014</v>
      </c>
      <c r="V364" s="10">
        <f>(J364/86400)+25569+(-5/24)</f>
        <v>41837.002210648148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tr">
        <f t="shared" si="25"/>
        <v>film &amp; video</v>
      </c>
      <c r="R365" t="str">
        <f t="shared" si="26"/>
        <v>documentary</v>
      </c>
      <c r="S365" s="10">
        <f t="shared" si="27"/>
        <v>40300.598611111105</v>
      </c>
      <c r="T365" s="9" t="str">
        <f t="shared" si="28"/>
        <v>May</v>
      </c>
      <c r="U365" s="9">
        <f t="shared" si="29"/>
        <v>2010</v>
      </c>
      <c r="V365" s="10">
        <f>(J365/86400)+25569+(-5/24)</f>
        <v>40255.53629629629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tr">
        <f t="shared" si="25"/>
        <v>film &amp; video</v>
      </c>
      <c r="R366" t="str">
        <f t="shared" si="26"/>
        <v>documentary</v>
      </c>
      <c r="S366" s="10">
        <f t="shared" si="27"/>
        <v>41810.957638888889</v>
      </c>
      <c r="T366" s="9" t="str">
        <f t="shared" si="28"/>
        <v>Jun</v>
      </c>
      <c r="U366" s="9">
        <f t="shared" si="29"/>
        <v>2014</v>
      </c>
      <c r="V366" s="10">
        <f>(J366/86400)+25569+(-5/24)</f>
        <v>41780.651296296295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tr">
        <f t="shared" si="25"/>
        <v>film &amp; video</v>
      </c>
      <c r="R367" t="str">
        <f t="shared" si="26"/>
        <v>documentary</v>
      </c>
      <c r="S367" s="10">
        <f t="shared" si="27"/>
        <v>41698.398136574069</v>
      </c>
      <c r="T367" s="9" t="str">
        <f t="shared" si="28"/>
        <v>Feb</v>
      </c>
      <c r="U367" s="9">
        <f t="shared" si="29"/>
        <v>2014</v>
      </c>
      <c r="V367" s="10">
        <f>(J367/86400)+25569+(-5/24)</f>
        <v>41668.398136574069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tr">
        <f t="shared" si="25"/>
        <v>film &amp; video</v>
      </c>
      <c r="R368" t="str">
        <f t="shared" si="26"/>
        <v>documentary</v>
      </c>
      <c r="S368" s="10">
        <f t="shared" si="27"/>
        <v>41049.584699074076</v>
      </c>
      <c r="T368" s="9" t="str">
        <f t="shared" si="28"/>
        <v>May</v>
      </c>
      <c r="U368" s="9">
        <f t="shared" si="29"/>
        <v>2012</v>
      </c>
      <c r="V368" s="10">
        <f>(J368/86400)+25569+(-5/24)</f>
        <v>41019.584699074076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tr">
        <f t="shared" si="25"/>
        <v>film &amp; video</v>
      </c>
      <c r="R369" t="str">
        <f t="shared" si="26"/>
        <v>documentary</v>
      </c>
      <c r="S369" s="10">
        <f t="shared" si="27"/>
        <v>41394.999305555553</v>
      </c>
      <c r="T369" s="9" t="str">
        <f t="shared" si="28"/>
        <v>Apr</v>
      </c>
      <c r="U369" s="9">
        <f t="shared" si="29"/>
        <v>2013</v>
      </c>
      <c r="V369" s="10">
        <f>(J369/86400)+25569+(-5/24)</f>
        <v>41355.368958333333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tr">
        <f t="shared" si="25"/>
        <v>film &amp; video</v>
      </c>
      <c r="R370" t="str">
        <f t="shared" si="26"/>
        <v>documentary</v>
      </c>
      <c r="S370" s="10">
        <f t="shared" si="27"/>
        <v>42078.355578703697</v>
      </c>
      <c r="T370" s="9" t="str">
        <f t="shared" si="28"/>
        <v>Mar</v>
      </c>
      <c r="U370" s="9">
        <f t="shared" si="29"/>
        <v>2015</v>
      </c>
      <c r="V370" s="10">
        <f>(J370/86400)+25569+(-5/24)</f>
        <v>42043.397245370368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tr">
        <f t="shared" si="25"/>
        <v>film &amp; video</v>
      </c>
      <c r="R371" t="str">
        <f t="shared" si="26"/>
        <v>documentary</v>
      </c>
      <c r="S371" s="10">
        <f t="shared" si="27"/>
        <v>40923.3433912037</v>
      </c>
      <c r="T371" s="9" t="str">
        <f t="shared" si="28"/>
        <v>Jan</v>
      </c>
      <c r="U371" s="9">
        <f t="shared" si="29"/>
        <v>2012</v>
      </c>
      <c r="V371" s="10">
        <f>(J371/86400)+25569+(-5/24)</f>
        <v>40893.3433912037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tr">
        <f t="shared" si="25"/>
        <v>film &amp; video</v>
      </c>
      <c r="R372" t="str">
        <f t="shared" si="26"/>
        <v>documentary</v>
      </c>
      <c r="S372" s="10">
        <f t="shared" si="27"/>
        <v>42741.586805555555</v>
      </c>
      <c r="T372" s="9" t="str">
        <f t="shared" si="28"/>
        <v>Jan</v>
      </c>
      <c r="U372" s="9">
        <f t="shared" si="29"/>
        <v>2017</v>
      </c>
      <c r="V372" s="10">
        <f>(J372/86400)+25569+(-5/24)</f>
        <v>42711.586805555555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tr">
        <f t="shared" si="25"/>
        <v>film &amp; video</v>
      </c>
      <c r="R373" t="str">
        <f t="shared" si="26"/>
        <v>documentary</v>
      </c>
      <c r="S373" s="10">
        <f t="shared" si="27"/>
        <v>41306.559479166666</v>
      </c>
      <c r="T373" s="9" t="str">
        <f t="shared" si="28"/>
        <v>Feb</v>
      </c>
      <c r="U373" s="9">
        <f t="shared" si="29"/>
        <v>2013</v>
      </c>
      <c r="V373" s="10">
        <f>(J373/86400)+25569+(-5/24)</f>
        <v>41261.559479166666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tr">
        <f t="shared" si="25"/>
        <v>film &amp; video</v>
      </c>
      <c r="R374" t="str">
        <f t="shared" si="26"/>
        <v>documentary</v>
      </c>
      <c r="S374" s="10">
        <f t="shared" si="27"/>
        <v>42465.458333333336</v>
      </c>
      <c r="T374" s="9" t="str">
        <f t="shared" si="28"/>
        <v>Apr</v>
      </c>
      <c r="U374" s="9">
        <f t="shared" si="29"/>
        <v>2016</v>
      </c>
      <c r="V374" s="10">
        <f>(J374/86400)+25569+(-5/24)</f>
        <v>42425.368564814817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tr">
        <f t="shared" si="25"/>
        <v>film &amp; video</v>
      </c>
      <c r="R375" t="str">
        <f t="shared" si="26"/>
        <v>documentary</v>
      </c>
      <c r="S375" s="10">
        <f t="shared" si="27"/>
        <v>41108.703680555554</v>
      </c>
      <c r="T375" s="9" t="str">
        <f t="shared" si="28"/>
        <v>Jul</v>
      </c>
      <c r="U375" s="9">
        <f t="shared" si="29"/>
        <v>2012</v>
      </c>
      <c r="V375" s="10">
        <f>(J375/86400)+25569+(-5/24)</f>
        <v>41078.703680555554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tr">
        <f t="shared" si="25"/>
        <v>film &amp; video</v>
      </c>
      <c r="R376" t="str">
        <f t="shared" si="26"/>
        <v>documentary</v>
      </c>
      <c r="S376" s="10">
        <f t="shared" si="27"/>
        <v>40802.680914351848</v>
      </c>
      <c r="T376" s="9" t="str">
        <f t="shared" si="28"/>
        <v>Sep</v>
      </c>
      <c r="U376" s="9">
        <f t="shared" si="29"/>
        <v>2011</v>
      </c>
      <c r="V376" s="10">
        <f>(J376/86400)+25569+(-5/24)</f>
        <v>40757.680914351848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tr">
        <f t="shared" si="25"/>
        <v>film &amp; video</v>
      </c>
      <c r="R377" t="str">
        <f t="shared" si="26"/>
        <v>documentary</v>
      </c>
      <c r="S377" s="10">
        <f t="shared" si="27"/>
        <v>41699.512499999997</v>
      </c>
      <c r="T377" s="9" t="str">
        <f t="shared" si="28"/>
        <v>Mar</v>
      </c>
      <c r="U377" s="9">
        <f t="shared" si="29"/>
        <v>2014</v>
      </c>
      <c r="V377" s="10">
        <f>(J377/86400)+25569+(-5/24)</f>
        <v>41657.77674768518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tr">
        <f t="shared" si="25"/>
        <v>film &amp; video</v>
      </c>
      <c r="R378" t="str">
        <f t="shared" si="26"/>
        <v>documentary</v>
      </c>
      <c r="S378" s="10">
        <f t="shared" si="27"/>
        <v>42607.244398148141</v>
      </c>
      <c r="T378" s="9" t="str">
        <f t="shared" si="28"/>
        <v>Aug</v>
      </c>
      <c r="U378" s="9">
        <f t="shared" si="29"/>
        <v>2016</v>
      </c>
      <c r="V378" s="10">
        <f>(J378/86400)+25569+(-5/24)</f>
        <v>42576.244398148141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tr">
        <f t="shared" si="25"/>
        <v>film &amp; video</v>
      </c>
      <c r="R379" t="str">
        <f t="shared" si="26"/>
        <v>documentary</v>
      </c>
      <c r="S379" s="10">
        <f t="shared" si="27"/>
        <v>42322.084027777775</v>
      </c>
      <c r="T379" s="9" t="str">
        <f t="shared" si="28"/>
        <v>Nov</v>
      </c>
      <c r="U379" s="9">
        <f t="shared" si="29"/>
        <v>2015</v>
      </c>
      <c r="V379" s="10">
        <f>(J379/86400)+25569+(-5/24)</f>
        <v>42292.042453703696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tr">
        <f t="shared" si="25"/>
        <v>film &amp; video</v>
      </c>
      <c r="R380" t="str">
        <f t="shared" si="26"/>
        <v>documentary</v>
      </c>
      <c r="S380" s="10">
        <f t="shared" si="27"/>
        <v>42394.786111111105</v>
      </c>
      <c r="T380" s="9" t="str">
        <f t="shared" si="28"/>
        <v>Jan</v>
      </c>
      <c r="U380" s="9">
        <f t="shared" si="29"/>
        <v>2016</v>
      </c>
      <c r="V380" s="10">
        <f>(J380/86400)+25569+(-5/24)</f>
        <v>42370.363518518519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tr">
        <f t="shared" si="25"/>
        <v>film &amp; video</v>
      </c>
      <c r="R381" t="str">
        <f t="shared" si="26"/>
        <v>documentary</v>
      </c>
      <c r="S381" s="10">
        <f t="shared" si="27"/>
        <v>41032.479999999996</v>
      </c>
      <c r="T381" s="9" t="str">
        <f t="shared" si="28"/>
        <v>May</v>
      </c>
      <c r="U381" s="9">
        <f t="shared" si="29"/>
        <v>2012</v>
      </c>
      <c r="V381" s="10">
        <f>(J381/86400)+25569+(-5/24)</f>
        <v>40987.479999999996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tr">
        <f t="shared" si="25"/>
        <v>film &amp; video</v>
      </c>
      <c r="R382" t="str">
        <f t="shared" si="26"/>
        <v>documentary</v>
      </c>
      <c r="S382" s="10">
        <f t="shared" si="27"/>
        <v>42392.511481481481</v>
      </c>
      <c r="T382" s="9" t="str">
        <f t="shared" si="28"/>
        <v>Jan</v>
      </c>
      <c r="U382" s="9">
        <f t="shared" si="29"/>
        <v>2016</v>
      </c>
      <c r="V382" s="10">
        <f>(J382/86400)+25569+(-5/24)</f>
        <v>42367.511481481481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tr">
        <f t="shared" si="25"/>
        <v>film &amp; video</v>
      </c>
      <c r="R383" t="str">
        <f t="shared" si="26"/>
        <v>documentary</v>
      </c>
      <c r="S383" s="10">
        <f t="shared" si="27"/>
        <v>41120</v>
      </c>
      <c r="T383" s="9" t="str">
        <f t="shared" si="28"/>
        <v>Jul</v>
      </c>
      <c r="U383" s="9">
        <f t="shared" si="29"/>
        <v>2012</v>
      </c>
      <c r="V383" s="10">
        <f>(J383/86400)+25569+(-5/24)</f>
        <v>41085.48978009259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tr">
        <f t="shared" si="25"/>
        <v>film &amp; video</v>
      </c>
      <c r="R384" t="str">
        <f t="shared" si="26"/>
        <v>documentary</v>
      </c>
      <c r="S384" s="10">
        <f t="shared" si="27"/>
        <v>41158.501157407409</v>
      </c>
      <c r="T384" s="9" t="str">
        <f t="shared" si="28"/>
        <v>Sep</v>
      </c>
      <c r="U384" s="9">
        <f t="shared" si="29"/>
        <v>2012</v>
      </c>
      <c r="V384" s="10">
        <f>(J384/86400)+25569+(-5/24)</f>
        <v>41144.501157407409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tr">
        <f t="shared" si="25"/>
        <v>film &amp; video</v>
      </c>
      <c r="R385" t="str">
        <f t="shared" si="26"/>
        <v>documentary</v>
      </c>
      <c r="S385" s="10">
        <f t="shared" si="27"/>
        <v>41777.90924768518</v>
      </c>
      <c r="T385" s="9" t="str">
        <f t="shared" si="28"/>
        <v>May</v>
      </c>
      <c r="U385" s="9">
        <f t="shared" si="29"/>
        <v>2014</v>
      </c>
      <c r="V385" s="10">
        <f>(J385/86400)+25569+(-5/24)</f>
        <v>41754.90924768518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tr">
        <f t="shared" si="25"/>
        <v>film &amp; video</v>
      </c>
      <c r="R386" t="str">
        <f t="shared" si="26"/>
        <v>documentary</v>
      </c>
      <c r="S386" s="10">
        <f t="shared" si="27"/>
        <v>42010.573460648149</v>
      </c>
      <c r="T386" s="9" t="str">
        <f t="shared" si="28"/>
        <v>Jan</v>
      </c>
      <c r="U386" s="9">
        <f t="shared" si="29"/>
        <v>2015</v>
      </c>
      <c r="V386" s="10">
        <f>(J386/86400)+25569+(-5/24)</f>
        <v>41980.573460648149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tr">
        <f t="shared" ref="Q387:Q450" si="30">LEFT(N387,FIND("/",N387)-1)</f>
        <v>film &amp; video</v>
      </c>
      <c r="R387" t="str">
        <f t="shared" ref="R387:R450" si="31">RIGHT(N387,LEN(N387)-FIND("/",N387))</f>
        <v>documentary</v>
      </c>
      <c r="S387" s="10">
        <f t="shared" ref="S387:S450" si="32">(I387/86400)+25569+(-5/24)</f>
        <v>41964.41783564815</v>
      </c>
      <c r="T387" s="9" t="str">
        <f t="shared" ref="T387:T450" si="33">IF(MONTH(S387)=1,"Jan",IF(MONTH(S387)=2,"Feb",IF(MONTH(S387)=3,"Mar",IF(MONTH(S387)=4,"Apr",IF(MONTH(S387)=5,"May",IF(MONTH(S387)=6,"Jun",IF(MONTH(S387)=7,"Jul",IF(MONTH(S387)=8,"Aug",IF(MONTH(S387)=9,"Sep",IF(MONTH(S387)=10,"Oct",IF(MONTH(S387)=11,"Nov",IF(MONTH(S387)=12,"Dec","N/A"))))))))))))</f>
        <v>Nov</v>
      </c>
      <c r="U387" s="9">
        <f t="shared" ref="U387:U450" si="34">YEAR(S387)</f>
        <v>2014</v>
      </c>
      <c r="V387" s="10">
        <f>(J387/86400)+25569+(-5/24)</f>
        <v>41934.376168981478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tr">
        <f t="shared" si="30"/>
        <v>film &amp; video</v>
      </c>
      <c r="R388" t="str">
        <f t="shared" si="31"/>
        <v>documentary</v>
      </c>
      <c r="S388" s="10">
        <f t="shared" si="32"/>
        <v>42226.742951388886</v>
      </c>
      <c r="T388" s="9" t="str">
        <f t="shared" si="33"/>
        <v>Aug</v>
      </c>
      <c r="U388" s="9">
        <f t="shared" si="34"/>
        <v>2015</v>
      </c>
      <c r="V388" s="10">
        <f>(J388/86400)+25569+(-5/24)</f>
        <v>42211.742951388886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tr">
        <f t="shared" si="30"/>
        <v>film &amp; video</v>
      </c>
      <c r="R389" t="str">
        <f t="shared" si="31"/>
        <v>documentary</v>
      </c>
      <c r="S389" s="10">
        <f t="shared" si="32"/>
        <v>42231.041666666664</v>
      </c>
      <c r="T389" s="9" t="str">
        <f t="shared" si="33"/>
        <v>Aug</v>
      </c>
      <c r="U389" s="9">
        <f t="shared" si="34"/>
        <v>2015</v>
      </c>
      <c r="V389" s="10">
        <f>(J389/86400)+25569+(-5/24)</f>
        <v>42200.468263888884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tr">
        <f t="shared" si="30"/>
        <v>film &amp; video</v>
      </c>
      <c r="R390" t="str">
        <f t="shared" si="31"/>
        <v>documentary</v>
      </c>
      <c r="S390" s="10">
        <f t="shared" si="32"/>
        <v>42578.86782407407</v>
      </c>
      <c r="T390" s="9" t="str">
        <f t="shared" si="33"/>
        <v>Jul</v>
      </c>
      <c r="U390" s="9">
        <f t="shared" si="34"/>
        <v>2016</v>
      </c>
      <c r="V390" s="10">
        <f>(J390/86400)+25569+(-5/24)</f>
        <v>42548.86782407407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tr">
        <f t="shared" si="30"/>
        <v>film &amp; video</v>
      </c>
      <c r="R391" t="str">
        <f t="shared" si="31"/>
        <v>documentary</v>
      </c>
      <c r="S391" s="10">
        <f t="shared" si="32"/>
        <v>41705.749305555553</v>
      </c>
      <c r="T391" s="9" t="str">
        <f t="shared" si="33"/>
        <v>Mar</v>
      </c>
      <c r="U391" s="9">
        <f t="shared" si="34"/>
        <v>2014</v>
      </c>
      <c r="V391" s="10">
        <f>(J391/86400)+25569+(-5/24)</f>
        <v>41673.854745370372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tr">
        <f t="shared" si="30"/>
        <v>film &amp; video</v>
      </c>
      <c r="R392" t="str">
        <f t="shared" si="31"/>
        <v>documentary</v>
      </c>
      <c r="S392" s="10">
        <f t="shared" si="32"/>
        <v>42131.828379629624</v>
      </c>
      <c r="T392" s="9" t="str">
        <f t="shared" si="33"/>
        <v>May</v>
      </c>
      <c r="U392" s="9">
        <f t="shared" si="34"/>
        <v>2015</v>
      </c>
      <c r="V392" s="10">
        <f>(J392/86400)+25569+(-5/24)</f>
        <v>42111.828379629624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tr">
        <f t="shared" si="30"/>
        <v>film &amp; video</v>
      </c>
      <c r="R393" t="str">
        <f t="shared" si="31"/>
        <v>documentary</v>
      </c>
      <c r="S393" s="10">
        <f t="shared" si="32"/>
        <v>40894.832638888889</v>
      </c>
      <c r="T393" s="9" t="str">
        <f t="shared" si="33"/>
        <v>Dec</v>
      </c>
      <c r="U393" s="9">
        <f t="shared" si="34"/>
        <v>2011</v>
      </c>
      <c r="V393" s="10">
        <f>(J393/86400)+25569+(-5/24)</f>
        <v>40864.833923611106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tr">
        <f t="shared" si="30"/>
        <v>film &amp; video</v>
      </c>
      <c r="R394" t="str">
        <f t="shared" si="31"/>
        <v>documentary</v>
      </c>
      <c r="S394" s="10">
        <f t="shared" si="32"/>
        <v>40793.916666666664</v>
      </c>
      <c r="T394" s="9" t="str">
        <f t="shared" si="33"/>
        <v>Sep</v>
      </c>
      <c r="U394" s="9">
        <f t="shared" si="34"/>
        <v>2011</v>
      </c>
      <c r="V394" s="10">
        <f>(J394/86400)+25569+(-5/24)</f>
        <v>40763.508923611109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tr">
        <f t="shared" si="30"/>
        <v>film &amp; video</v>
      </c>
      <c r="R395" t="str">
        <f t="shared" si="31"/>
        <v>documentary</v>
      </c>
      <c r="S395" s="10">
        <f t="shared" si="32"/>
        <v>41557.500601851847</v>
      </c>
      <c r="T395" s="9" t="str">
        <f t="shared" si="33"/>
        <v>Oct</v>
      </c>
      <c r="U395" s="9">
        <f t="shared" si="34"/>
        <v>2013</v>
      </c>
      <c r="V395" s="10">
        <f>(J395/86400)+25569+(-5/24)</f>
        <v>41526.500601851847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tr">
        <f t="shared" si="30"/>
        <v>film &amp; video</v>
      </c>
      <c r="R396" t="str">
        <f t="shared" si="31"/>
        <v>documentary</v>
      </c>
      <c r="S396" s="10">
        <f t="shared" si="32"/>
        <v>42477.568078703705</v>
      </c>
      <c r="T396" s="9" t="str">
        <f t="shared" si="33"/>
        <v>Apr</v>
      </c>
      <c r="U396" s="9">
        <f t="shared" si="34"/>
        <v>2016</v>
      </c>
      <c r="V396" s="10">
        <f>(J396/86400)+25569+(-5/24)</f>
        <v>42417.60974537037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tr">
        <f t="shared" si="30"/>
        <v>film &amp; video</v>
      </c>
      <c r="R397" t="str">
        <f t="shared" si="31"/>
        <v>documentary</v>
      </c>
      <c r="S397" s="10">
        <f t="shared" si="32"/>
        <v>41026.688888888886</v>
      </c>
      <c r="T397" s="9" t="str">
        <f t="shared" si="33"/>
        <v>Apr</v>
      </c>
      <c r="U397" s="9">
        <f t="shared" si="34"/>
        <v>2012</v>
      </c>
      <c r="V397" s="10">
        <f>(J397/86400)+25569+(-5/24)</f>
        <v>40990.700925925921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tr">
        <f t="shared" si="30"/>
        <v>film &amp; video</v>
      </c>
      <c r="R398" t="str">
        <f t="shared" si="31"/>
        <v>documentary</v>
      </c>
      <c r="S398" s="10">
        <f t="shared" si="32"/>
        <v>41097.356550925928</v>
      </c>
      <c r="T398" s="9" t="str">
        <f t="shared" si="33"/>
        <v>Jul</v>
      </c>
      <c r="U398" s="9">
        <f t="shared" si="34"/>
        <v>2012</v>
      </c>
      <c r="V398" s="10">
        <f>(J398/86400)+25569+(-5/24)</f>
        <v>41082.356550925928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tr">
        <f t="shared" si="30"/>
        <v>film &amp; video</v>
      </c>
      <c r="R399" t="str">
        <f t="shared" si="31"/>
        <v>documentary</v>
      </c>
      <c r="S399" s="10">
        <f t="shared" si="32"/>
        <v>40421.947222222218</v>
      </c>
      <c r="T399" s="9" t="str">
        <f t="shared" si="33"/>
        <v>Aug</v>
      </c>
      <c r="U399" s="9">
        <f t="shared" si="34"/>
        <v>2010</v>
      </c>
      <c r="V399" s="10">
        <f>(J399/86400)+25569+(-5/24)</f>
        <v>40379.568101851852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tr">
        <f t="shared" si="30"/>
        <v>film &amp; video</v>
      </c>
      <c r="R400" t="str">
        <f t="shared" si="31"/>
        <v>documentary</v>
      </c>
      <c r="S400" s="10">
        <f t="shared" si="32"/>
        <v>42123.584791666661</v>
      </c>
      <c r="T400" s="9" t="str">
        <f t="shared" si="33"/>
        <v>Apr</v>
      </c>
      <c r="U400" s="9">
        <f t="shared" si="34"/>
        <v>2015</v>
      </c>
      <c r="V400" s="10">
        <f>(J400/86400)+25569+(-5/24)</f>
        <v>42078.584791666661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tr">
        <f t="shared" si="30"/>
        <v>film &amp; video</v>
      </c>
      <c r="R401" t="str">
        <f t="shared" si="31"/>
        <v>documentary</v>
      </c>
      <c r="S401" s="10">
        <f t="shared" si="32"/>
        <v>42718.291666666664</v>
      </c>
      <c r="T401" s="9" t="str">
        <f t="shared" si="33"/>
        <v>Dec</v>
      </c>
      <c r="U401" s="9">
        <f t="shared" si="34"/>
        <v>2016</v>
      </c>
      <c r="V401" s="10">
        <f>(J401/86400)+25569+(-5/24)</f>
        <v>42687.667442129627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tr">
        <f t="shared" si="30"/>
        <v>film &amp; video</v>
      </c>
      <c r="R402" t="str">
        <f t="shared" si="31"/>
        <v>documentary</v>
      </c>
      <c r="S402" s="10">
        <f t="shared" si="32"/>
        <v>41775.9375</v>
      </c>
      <c r="T402" s="9" t="str">
        <f t="shared" si="33"/>
        <v>May</v>
      </c>
      <c r="U402" s="9">
        <f t="shared" si="34"/>
        <v>2014</v>
      </c>
      <c r="V402" s="10">
        <f>(J402/86400)+25569+(-5/24)</f>
        <v>41745.427627314813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tr">
        <f t="shared" si="30"/>
        <v>film &amp; video</v>
      </c>
      <c r="R403" t="str">
        <f t="shared" si="31"/>
        <v>documentary</v>
      </c>
      <c r="S403" s="10">
        <f t="shared" si="32"/>
        <v>40762.633912037032</v>
      </c>
      <c r="T403" s="9" t="str">
        <f t="shared" si="33"/>
        <v>Aug</v>
      </c>
      <c r="U403" s="9">
        <f t="shared" si="34"/>
        <v>2011</v>
      </c>
      <c r="V403" s="10">
        <f>(J403/86400)+25569+(-5/24)</f>
        <v>40732.633912037032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tr">
        <f t="shared" si="30"/>
        <v>film &amp; video</v>
      </c>
      <c r="R404" t="str">
        <f t="shared" si="31"/>
        <v>documentary</v>
      </c>
      <c r="S404" s="10">
        <f t="shared" si="32"/>
        <v>42313.372881944444</v>
      </c>
      <c r="T404" s="9" t="str">
        <f t="shared" si="33"/>
        <v>Nov</v>
      </c>
      <c r="U404" s="9">
        <f t="shared" si="34"/>
        <v>2015</v>
      </c>
      <c r="V404" s="10">
        <f>(J404/86400)+25569+(-5/24)</f>
        <v>42292.331215277773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tr">
        <f t="shared" si="30"/>
        <v>film &amp; video</v>
      </c>
      <c r="R405" t="str">
        <f t="shared" si="31"/>
        <v>documentary</v>
      </c>
      <c r="S405" s="10">
        <f t="shared" si="32"/>
        <v>40765.088888888888</v>
      </c>
      <c r="T405" s="9" t="str">
        <f t="shared" si="33"/>
        <v>Aug</v>
      </c>
      <c r="U405" s="9">
        <f t="shared" si="34"/>
        <v>2011</v>
      </c>
      <c r="V405" s="10">
        <f>(J405/86400)+25569+(-5/24)</f>
        <v>40718.102326388886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tr">
        <f t="shared" si="30"/>
        <v>film &amp; video</v>
      </c>
      <c r="R406" t="str">
        <f t="shared" si="31"/>
        <v>documentary</v>
      </c>
      <c r="S406" s="10">
        <f t="shared" si="32"/>
        <v>41675.75277777778</v>
      </c>
      <c r="T406" s="9" t="str">
        <f t="shared" si="33"/>
        <v>Feb</v>
      </c>
      <c r="U406" s="9">
        <f t="shared" si="34"/>
        <v>2014</v>
      </c>
      <c r="V406" s="10">
        <f>(J406/86400)+25569+(-5/24)</f>
        <v>41646.419699074067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tr">
        <f t="shared" si="30"/>
        <v>film &amp; video</v>
      </c>
      <c r="R407" t="str">
        <f t="shared" si="31"/>
        <v>documentary</v>
      </c>
      <c r="S407" s="10">
        <f t="shared" si="32"/>
        <v>41703.876608796294</v>
      </c>
      <c r="T407" s="9" t="str">
        <f t="shared" si="33"/>
        <v>Mar</v>
      </c>
      <c r="U407" s="9">
        <f t="shared" si="34"/>
        <v>2014</v>
      </c>
      <c r="V407" s="10">
        <f>(J407/86400)+25569+(-5/24)</f>
        <v>41673.876608796294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tr">
        <f t="shared" si="30"/>
        <v>film &amp; video</v>
      </c>
      <c r="R408" t="str">
        <f t="shared" si="31"/>
        <v>documentary</v>
      </c>
      <c r="S408" s="10">
        <f t="shared" si="32"/>
        <v>40672.040972222218</v>
      </c>
      <c r="T408" s="9" t="str">
        <f t="shared" si="33"/>
        <v>May</v>
      </c>
      <c r="U408" s="9">
        <f t="shared" si="34"/>
        <v>2011</v>
      </c>
      <c r="V408" s="10">
        <f>(J408/86400)+25569+(-5/24)</f>
        <v>40637.95413194444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tr">
        <f t="shared" si="30"/>
        <v>film &amp; video</v>
      </c>
      <c r="R409" t="str">
        <f t="shared" si="31"/>
        <v>documentary</v>
      </c>
      <c r="S409" s="10">
        <f t="shared" si="32"/>
        <v>40866.704282407409</v>
      </c>
      <c r="T409" s="9" t="str">
        <f t="shared" si="33"/>
        <v>Nov</v>
      </c>
      <c r="U409" s="9">
        <f t="shared" si="34"/>
        <v>2011</v>
      </c>
      <c r="V409" s="10">
        <f>(J409/86400)+25569+(-5/24)</f>
        <v>40806.662615740737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tr">
        <f t="shared" si="30"/>
        <v>film &amp; video</v>
      </c>
      <c r="R410" t="str">
        <f t="shared" si="31"/>
        <v>documentary</v>
      </c>
      <c r="S410" s="10">
        <f t="shared" si="32"/>
        <v>41583.569328703699</v>
      </c>
      <c r="T410" s="9" t="str">
        <f t="shared" si="33"/>
        <v>Nov</v>
      </c>
      <c r="U410" s="9">
        <f t="shared" si="34"/>
        <v>2013</v>
      </c>
      <c r="V410" s="10">
        <f>(J410/86400)+25569+(-5/24)</f>
        <v>41543.527662037035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tr">
        <f t="shared" si="30"/>
        <v>film &amp; video</v>
      </c>
      <c r="R411" t="str">
        <f t="shared" si="31"/>
        <v>documentary</v>
      </c>
      <c r="S411" s="10">
        <f t="shared" si="32"/>
        <v>42573.654444444437</v>
      </c>
      <c r="T411" s="9" t="str">
        <f t="shared" si="33"/>
        <v>Jul</v>
      </c>
      <c r="U411" s="9">
        <f t="shared" si="34"/>
        <v>2016</v>
      </c>
      <c r="V411" s="10">
        <f>(J411/86400)+25569+(-5/24)</f>
        <v>42543.654444444437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tr">
        <f t="shared" si="30"/>
        <v>film &amp; video</v>
      </c>
      <c r="R412" t="str">
        <f t="shared" si="31"/>
        <v>documentary</v>
      </c>
      <c r="S412" s="10">
        <f t="shared" si="32"/>
        <v>42173.773113425923</v>
      </c>
      <c r="T412" s="9" t="str">
        <f t="shared" si="33"/>
        <v>Jun</v>
      </c>
      <c r="U412" s="9">
        <f t="shared" si="34"/>
        <v>2015</v>
      </c>
      <c r="V412" s="10">
        <f>(J412/86400)+25569+(-5/24)</f>
        <v>42113.773113425923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tr">
        <f t="shared" si="30"/>
        <v>film &amp; video</v>
      </c>
      <c r="R413" t="str">
        <f t="shared" si="31"/>
        <v>documentary</v>
      </c>
      <c r="S413" s="10">
        <f t="shared" si="32"/>
        <v>41630</v>
      </c>
      <c r="T413" s="9" t="str">
        <f t="shared" si="33"/>
        <v>Dec</v>
      </c>
      <c r="U413" s="9">
        <f t="shared" si="34"/>
        <v>2013</v>
      </c>
      <c r="V413" s="10">
        <f>(J413/86400)+25569+(-5/24)</f>
        <v>41597.967638888884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tr">
        <f t="shared" si="30"/>
        <v>film &amp; video</v>
      </c>
      <c r="R414" t="str">
        <f t="shared" si="31"/>
        <v>documentary</v>
      </c>
      <c r="S414" s="10">
        <f t="shared" si="32"/>
        <v>41115.534467592588</v>
      </c>
      <c r="T414" s="9" t="str">
        <f t="shared" si="33"/>
        <v>Jul</v>
      </c>
      <c r="U414" s="9">
        <f t="shared" si="34"/>
        <v>2012</v>
      </c>
      <c r="V414" s="10">
        <f>(J414/86400)+25569+(-5/24)</f>
        <v>41099.534467592588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tr">
        <f t="shared" si="30"/>
        <v>film &amp; video</v>
      </c>
      <c r="R415" t="str">
        <f t="shared" si="31"/>
        <v>documentary</v>
      </c>
      <c r="S415" s="10">
        <f t="shared" si="32"/>
        <v>41109.66910879629</v>
      </c>
      <c r="T415" s="9" t="str">
        <f t="shared" si="33"/>
        <v>Jul</v>
      </c>
      <c r="U415" s="9">
        <f t="shared" si="34"/>
        <v>2012</v>
      </c>
      <c r="V415" s="10">
        <f>(J415/86400)+25569+(-5/24)</f>
        <v>41079.66910879629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tr">
        <f t="shared" si="30"/>
        <v>film &amp; video</v>
      </c>
      <c r="R416" t="str">
        <f t="shared" si="31"/>
        <v>documentary</v>
      </c>
      <c r="S416" s="10">
        <f t="shared" si="32"/>
        <v>41558.85491898148</v>
      </c>
      <c r="T416" s="9" t="str">
        <f t="shared" si="33"/>
        <v>Oct</v>
      </c>
      <c r="U416" s="9">
        <f t="shared" si="34"/>
        <v>2013</v>
      </c>
      <c r="V416" s="10">
        <f>(J416/86400)+25569+(-5/24)</f>
        <v>41528.85491898148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tr">
        <f t="shared" si="30"/>
        <v>film &amp; video</v>
      </c>
      <c r="R417" t="str">
        <f t="shared" si="31"/>
        <v>documentary</v>
      </c>
      <c r="S417" s="10">
        <f t="shared" si="32"/>
        <v>41929.291666666664</v>
      </c>
      <c r="T417" s="9" t="str">
        <f t="shared" si="33"/>
        <v>Oct</v>
      </c>
      <c r="U417" s="9">
        <f t="shared" si="34"/>
        <v>2014</v>
      </c>
      <c r="V417" s="10">
        <f>(J417/86400)+25569+(-5/24)</f>
        <v>41904.643541666665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tr">
        <f t="shared" si="30"/>
        <v>film &amp; video</v>
      </c>
      <c r="R418" t="str">
        <f t="shared" si="31"/>
        <v>documentary</v>
      </c>
      <c r="S418" s="10">
        <f t="shared" si="32"/>
        <v>41678.187858796293</v>
      </c>
      <c r="T418" s="9" t="str">
        <f t="shared" si="33"/>
        <v>Feb</v>
      </c>
      <c r="U418" s="9">
        <f t="shared" si="34"/>
        <v>2014</v>
      </c>
      <c r="V418" s="10">
        <f>(J418/86400)+25569+(-5/24)</f>
        <v>41648.187858796293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tr">
        <f t="shared" si="30"/>
        <v>film &amp; video</v>
      </c>
      <c r="R419" t="str">
        <f t="shared" si="31"/>
        <v>documentary</v>
      </c>
      <c r="S419" s="10">
        <f t="shared" si="32"/>
        <v>41371.981249999997</v>
      </c>
      <c r="T419" s="9" t="str">
        <f t="shared" si="33"/>
        <v>Apr</v>
      </c>
      <c r="U419" s="9">
        <f t="shared" si="34"/>
        <v>2013</v>
      </c>
      <c r="V419" s="10">
        <f>(J419/86400)+25569+(-5/24)</f>
        <v>41360.762268518512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tr">
        <f t="shared" si="30"/>
        <v>film &amp; video</v>
      </c>
      <c r="R420" t="str">
        <f t="shared" si="31"/>
        <v>documentary</v>
      </c>
      <c r="S420" s="10">
        <f t="shared" si="32"/>
        <v>42208.07403935185</v>
      </c>
      <c r="T420" s="9" t="str">
        <f t="shared" si="33"/>
        <v>Jul</v>
      </c>
      <c r="U420" s="9">
        <f t="shared" si="34"/>
        <v>2015</v>
      </c>
      <c r="V420" s="10">
        <f>(J420/86400)+25569+(-5/24)</f>
        <v>42178.07403935185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tr">
        <f t="shared" si="30"/>
        <v>film &amp; video</v>
      </c>
      <c r="R421" t="str">
        <f t="shared" si="31"/>
        <v>documentary</v>
      </c>
      <c r="S421" s="10">
        <f t="shared" si="32"/>
        <v>41454.634108796294</v>
      </c>
      <c r="T421" s="9" t="str">
        <f t="shared" si="33"/>
        <v>Jun</v>
      </c>
      <c r="U421" s="9">
        <f t="shared" si="34"/>
        <v>2013</v>
      </c>
      <c r="V421" s="10">
        <f>(J421/86400)+25569+(-5/24)</f>
        <v>41394.634108796294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tr">
        <f t="shared" si="30"/>
        <v>film &amp; video</v>
      </c>
      <c r="R422" t="str">
        <f t="shared" si="31"/>
        <v>animation</v>
      </c>
      <c r="S422" s="10">
        <f t="shared" si="32"/>
        <v>41711.986469907402</v>
      </c>
      <c r="T422" s="9" t="str">
        <f t="shared" si="33"/>
        <v>Mar</v>
      </c>
      <c r="U422" s="9">
        <f t="shared" si="34"/>
        <v>2014</v>
      </c>
      <c r="V422" s="10">
        <f>(J422/86400)+25569+(-5/24)</f>
        <v>41682.028136574074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tr">
        <f t="shared" si="30"/>
        <v>film &amp; video</v>
      </c>
      <c r="R423" t="str">
        <f t="shared" si="31"/>
        <v>animation</v>
      </c>
      <c r="S423" s="10">
        <f t="shared" si="32"/>
        <v>42237.283055555548</v>
      </c>
      <c r="T423" s="9" t="str">
        <f t="shared" si="33"/>
        <v>Aug</v>
      </c>
      <c r="U423" s="9">
        <f t="shared" si="34"/>
        <v>2015</v>
      </c>
      <c r="V423" s="10">
        <f>(J423/86400)+25569+(-5/24)</f>
        <v>42177.283055555548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tr">
        <f t="shared" si="30"/>
        <v>film &amp; video</v>
      </c>
      <c r="R424" t="str">
        <f t="shared" si="31"/>
        <v>animation</v>
      </c>
      <c r="S424" s="10">
        <f t="shared" si="32"/>
        <v>41893.052048611113</v>
      </c>
      <c r="T424" s="9" t="str">
        <f t="shared" si="33"/>
        <v>Sep</v>
      </c>
      <c r="U424" s="9">
        <f t="shared" si="34"/>
        <v>2014</v>
      </c>
      <c r="V424" s="10">
        <f>(J424/86400)+25569+(-5/24)</f>
        <v>41863.052048611113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tr">
        <f t="shared" si="30"/>
        <v>film &amp; video</v>
      </c>
      <c r="R425" t="str">
        <f t="shared" si="31"/>
        <v>animation</v>
      </c>
      <c r="S425" s="10">
        <f t="shared" si="32"/>
        <v>41430.717939814815</v>
      </c>
      <c r="T425" s="9" t="str">
        <f t="shared" si="33"/>
        <v>Jun</v>
      </c>
      <c r="U425" s="9">
        <f t="shared" si="34"/>
        <v>2013</v>
      </c>
      <c r="V425" s="10">
        <f>(J425/86400)+25569+(-5/24)</f>
        <v>41400.717939814815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tr">
        <f t="shared" si="30"/>
        <v>film &amp; video</v>
      </c>
      <c r="R426" t="str">
        <f t="shared" si="31"/>
        <v>animation</v>
      </c>
      <c r="S426" s="10">
        <f t="shared" si="32"/>
        <v>40994.126145833332</v>
      </c>
      <c r="T426" s="9" t="str">
        <f t="shared" si="33"/>
        <v>Mar</v>
      </c>
      <c r="U426" s="9">
        <f t="shared" si="34"/>
        <v>2012</v>
      </c>
      <c r="V426" s="10">
        <f>(J426/86400)+25569+(-5/24)</f>
        <v>40934.167812499996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tr">
        <f t="shared" si="30"/>
        <v>film &amp; video</v>
      </c>
      <c r="R427" t="str">
        <f t="shared" si="31"/>
        <v>animation</v>
      </c>
      <c r="S427" s="10">
        <f t="shared" si="32"/>
        <v>42335.694490740738</v>
      </c>
      <c r="T427" s="9" t="str">
        <f t="shared" si="33"/>
        <v>Nov</v>
      </c>
      <c r="U427" s="9">
        <f t="shared" si="34"/>
        <v>2015</v>
      </c>
      <c r="V427" s="10">
        <f>(J427/86400)+25569+(-5/24)</f>
        <v>42275.652824074066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tr">
        <f t="shared" si="30"/>
        <v>film &amp; video</v>
      </c>
      <c r="R428" t="str">
        <f t="shared" si="31"/>
        <v>animation</v>
      </c>
      <c r="S428" s="10">
        <f t="shared" si="32"/>
        <v>42430.503634259258</v>
      </c>
      <c r="T428" s="9" t="str">
        <f t="shared" si="33"/>
        <v>Mar</v>
      </c>
      <c r="U428" s="9">
        <f t="shared" si="34"/>
        <v>2016</v>
      </c>
      <c r="V428" s="10">
        <f>(J428/86400)+25569+(-5/24)</f>
        <v>42400.503634259258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tr">
        <f t="shared" si="30"/>
        <v>film &amp; video</v>
      </c>
      <c r="R429" t="str">
        <f t="shared" si="31"/>
        <v>animation</v>
      </c>
      <c r="S429" s="10">
        <f t="shared" si="32"/>
        <v>42299.582638888889</v>
      </c>
      <c r="T429" s="9" t="str">
        <f t="shared" si="33"/>
        <v>Oct</v>
      </c>
      <c r="U429" s="9">
        <f t="shared" si="34"/>
        <v>2015</v>
      </c>
      <c r="V429" s="10">
        <f>(J429/86400)+25569+(-5/24)</f>
        <v>42285.700694444444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tr">
        <f t="shared" si="30"/>
        <v>film &amp; video</v>
      </c>
      <c r="R430" t="str">
        <f t="shared" si="31"/>
        <v>animation</v>
      </c>
      <c r="S430" s="10">
        <f t="shared" si="32"/>
        <v>41806.708333333328</v>
      </c>
      <c r="T430" s="9" t="str">
        <f t="shared" si="33"/>
        <v>Jun</v>
      </c>
      <c r="U430" s="9">
        <f t="shared" si="34"/>
        <v>2014</v>
      </c>
      <c r="V430" s="10">
        <f>(J430/86400)+25569+(-5/24)</f>
        <v>41778.558391203704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tr">
        <f t="shared" si="30"/>
        <v>film &amp; video</v>
      </c>
      <c r="R431" t="str">
        <f t="shared" si="31"/>
        <v>animation</v>
      </c>
      <c r="S431" s="10">
        <f t="shared" si="32"/>
        <v>40143.999305555553</v>
      </c>
      <c r="T431" s="9" t="str">
        <f t="shared" si="33"/>
        <v>Nov</v>
      </c>
      <c r="U431" s="9">
        <f t="shared" si="34"/>
        <v>2009</v>
      </c>
      <c r="V431" s="10">
        <f>(J431/86400)+25569+(-5/24)</f>
        <v>40070.693078703705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tr">
        <f t="shared" si="30"/>
        <v>film &amp; video</v>
      </c>
      <c r="R432" t="str">
        <f t="shared" si="31"/>
        <v>animation</v>
      </c>
      <c r="S432" s="10">
        <f t="shared" si="32"/>
        <v>41527.898923611108</v>
      </c>
      <c r="T432" s="9" t="str">
        <f t="shared" si="33"/>
        <v>Sep</v>
      </c>
      <c r="U432" s="9">
        <f t="shared" si="34"/>
        <v>2013</v>
      </c>
      <c r="V432" s="10">
        <f>(J432/86400)+25569+(-5/24)</f>
        <v>41512.898923611108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tr">
        <f t="shared" si="30"/>
        <v>film &amp; video</v>
      </c>
      <c r="R433" t="str">
        <f t="shared" si="31"/>
        <v>animation</v>
      </c>
      <c r="S433" s="10">
        <f t="shared" si="32"/>
        <v>42556.662997685184</v>
      </c>
      <c r="T433" s="9" t="str">
        <f t="shared" si="33"/>
        <v>Jul</v>
      </c>
      <c r="U433" s="9">
        <f t="shared" si="34"/>
        <v>2016</v>
      </c>
      <c r="V433" s="10">
        <f>(J433/86400)+25569+(-5/24)</f>
        <v>42526.662997685184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tr">
        <f t="shared" si="30"/>
        <v>film &amp; video</v>
      </c>
      <c r="R434" t="str">
        <f t="shared" si="31"/>
        <v>animation</v>
      </c>
      <c r="S434" s="10">
        <f t="shared" si="32"/>
        <v>42298.51829861111</v>
      </c>
      <c r="T434" s="9" t="str">
        <f t="shared" si="33"/>
        <v>Oct</v>
      </c>
      <c r="U434" s="9">
        <f t="shared" si="34"/>
        <v>2015</v>
      </c>
      <c r="V434" s="10">
        <f>(J434/86400)+25569+(-5/24)</f>
        <v>42238.51829861111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tr">
        <f t="shared" si="30"/>
        <v>film &amp; video</v>
      </c>
      <c r="R435" t="str">
        <f t="shared" si="31"/>
        <v>animation</v>
      </c>
      <c r="S435" s="10">
        <f t="shared" si="32"/>
        <v>42288.421550925923</v>
      </c>
      <c r="T435" s="9" t="str">
        <f t="shared" si="33"/>
        <v>Oct</v>
      </c>
      <c r="U435" s="9">
        <f t="shared" si="34"/>
        <v>2015</v>
      </c>
      <c r="V435" s="10">
        <f>(J435/86400)+25569+(-5/24)</f>
        <v>42228.421550925923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tr">
        <f t="shared" si="30"/>
        <v>film &amp; video</v>
      </c>
      <c r="R436" t="str">
        <f t="shared" si="31"/>
        <v>animation</v>
      </c>
      <c r="S436" s="10">
        <f t="shared" si="32"/>
        <v>41609.667847222219</v>
      </c>
      <c r="T436" s="9" t="str">
        <f t="shared" si="33"/>
        <v>Dec</v>
      </c>
      <c r="U436" s="9">
        <f t="shared" si="34"/>
        <v>2013</v>
      </c>
      <c r="V436" s="10">
        <f>(J436/86400)+25569+(-5/24)</f>
        <v>41576.626180555555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tr">
        <f t="shared" si="30"/>
        <v>film &amp; video</v>
      </c>
      <c r="R437" t="str">
        <f t="shared" si="31"/>
        <v>animation</v>
      </c>
      <c r="S437" s="10">
        <f t="shared" si="32"/>
        <v>41530.539120370369</v>
      </c>
      <c r="T437" s="9" t="str">
        <f t="shared" si="33"/>
        <v>Sep</v>
      </c>
      <c r="U437" s="9">
        <f t="shared" si="34"/>
        <v>2013</v>
      </c>
      <c r="V437" s="10">
        <f>(J437/86400)+25569+(-5/24)</f>
        <v>41500.539120370369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tr">
        <f t="shared" si="30"/>
        <v>film &amp; video</v>
      </c>
      <c r="R438" t="str">
        <f t="shared" si="31"/>
        <v>animation</v>
      </c>
      <c r="S438" s="10">
        <f t="shared" si="32"/>
        <v>41486.154085648144</v>
      </c>
      <c r="T438" s="9" t="str">
        <f t="shared" si="33"/>
        <v>Jul</v>
      </c>
      <c r="U438" s="9">
        <f t="shared" si="34"/>
        <v>2013</v>
      </c>
      <c r="V438" s="10">
        <f>(J438/86400)+25569+(-5/24)</f>
        <v>41456.154085648144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tr">
        <f t="shared" si="30"/>
        <v>film &amp; video</v>
      </c>
      <c r="R439" t="str">
        <f t="shared" si="31"/>
        <v>animation</v>
      </c>
      <c r="S439" s="10">
        <f t="shared" si="32"/>
        <v>42651.110254629624</v>
      </c>
      <c r="T439" s="9" t="str">
        <f t="shared" si="33"/>
        <v>Oct</v>
      </c>
      <c r="U439" s="9">
        <f t="shared" si="34"/>
        <v>2016</v>
      </c>
      <c r="V439" s="10">
        <f>(J439/86400)+25569+(-5/24)</f>
        <v>42591.110254629624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tr">
        <f t="shared" si="30"/>
        <v>film &amp; video</v>
      </c>
      <c r="R440" t="str">
        <f t="shared" si="31"/>
        <v>animation</v>
      </c>
      <c r="S440" s="10">
        <f t="shared" si="32"/>
        <v>42326.094421296293</v>
      </c>
      <c r="T440" s="9" t="str">
        <f t="shared" si="33"/>
        <v>Nov</v>
      </c>
      <c r="U440" s="9">
        <f t="shared" si="34"/>
        <v>2015</v>
      </c>
      <c r="V440" s="10">
        <f>(J440/86400)+25569+(-5/24)</f>
        <v>42296.052754629629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tr">
        <f t="shared" si="30"/>
        <v>film &amp; video</v>
      </c>
      <c r="R441" t="str">
        <f t="shared" si="31"/>
        <v>animation</v>
      </c>
      <c r="S441" s="10">
        <f t="shared" si="32"/>
        <v>41929.553449074076</v>
      </c>
      <c r="T441" s="9" t="str">
        <f t="shared" si="33"/>
        <v>Oct</v>
      </c>
      <c r="U441" s="9">
        <f t="shared" si="34"/>
        <v>2014</v>
      </c>
      <c r="V441" s="10">
        <f>(J441/86400)+25569+(-5/24)</f>
        <v>41919.553449074076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tr">
        <f t="shared" si="30"/>
        <v>film &amp; video</v>
      </c>
      <c r="R442" t="str">
        <f t="shared" si="31"/>
        <v>animation</v>
      </c>
      <c r="S442" s="10">
        <f t="shared" si="32"/>
        <v>42453.735567129632</v>
      </c>
      <c r="T442" s="9" t="str">
        <f t="shared" si="33"/>
        <v>Mar</v>
      </c>
      <c r="U442" s="9">
        <f t="shared" si="34"/>
        <v>2016</v>
      </c>
      <c r="V442" s="10">
        <f>(J442/86400)+25569+(-5/24)</f>
        <v>42423.777233796289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tr">
        <f t="shared" si="30"/>
        <v>film &amp; video</v>
      </c>
      <c r="R443" t="str">
        <f t="shared" si="31"/>
        <v>animation</v>
      </c>
      <c r="S443" s="10">
        <f t="shared" si="32"/>
        <v>41580.585601851846</v>
      </c>
      <c r="T443" s="9" t="str">
        <f t="shared" si="33"/>
        <v>Nov</v>
      </c>
      <c r="U443" s="9">
        <f t="shared" si="34"/>
        <v>2013</v>
      </c>
      <c r="V443" s="10">
        <f>(J443/86400)+25569+(-5/24)</f>
        <v>41550.585601851846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tr">
        <f t="shared" si="30"/>
        <v>film &amp; video</v>
      </c>
      <c r="R444" t="str">
        <f t="shared" si="31"/>
        <v>animation</v>
      </c>
      <c r="S444" s="10">
        <f t="shared" si="32"/>
        <v>42054.680358796293</v>
      </c>
      <c r="T444" s="9" t="str">
        <f t="shared" si="33"/>
        <v>Feb</v>
      </c>
      <c r="U444" s="9">
        <f t="shared" si="34"/>
        <v>2015</v>
      </c>
      <c r="V444" s="10">
        <f>(J444/86400)+25569+(-5/24)</f>
        <v>42024.680358796293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tr">
        <f t="shared" si="30"/>
        <v>film &amp; video</v>
      </c>
      <c r="R445" t="str">
        <f t="shared" si="31"/>
        <v>animation</v>
      </c>
      <c r="S445" s="10">
        <f t="shared" si="32"/>
        <v>41679.806724537033</v>
      </c>
      <c r="T445" s="9" t="str">
        <f t="shared" si="33"/>
        <v>Feb</v>
      </c>
      <c r="U445" s="9">
        <f t="shared" si="34"/>
        <v>2014</v>
      </c>
      <c r="V445" s="10">
        <f>(J445/86400)+25569+(-5/24)</f>
        <v>41649.806724537033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tr">
        <f t="shared" si="30"/>
        <v>film &amp; video</v>
      </c>
      <c r="R446" t="str">
        <f t="shared" si="31"/>
        <v>animation</v>
      </c>
      <c r="S446" s="10">
        <f t="shared" si="32"/>
        <v>40954.69862268518</v>
      </c>
      <c r="T446" s="9" t="str">
        <f t="shared" si="33"/>
        <v>Feb</v>
      </c>
      <c r="U446" s="9">
        <f t="shared" si="34"/>
        <v>2012</v>
      </c>
      <c r="V446" s="10">
        <f>(J446/86400)+25569+(-5/24)</f>
        <v>40894.69862268518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tr">
        <f t="shared" si="30"/>
        <v>film &amp; video</v>
      </c>
      <c r="R447" t="str">
        <f t="shared" si="31"/>
        <v>animation</v>
      </c>
      <c r="S447" s="10">
        <f t="shared" si="32"/>
        <v>42145.127025462956</v>
      </c>
      <c r="T447" s="9" t="str">
        <f t="shared" si="33"/>
        <v>May</v>
      </c>
      <c r="U447" s="9">
        <f t="shared" si="34"/>
        <v>2015</v>
      </c>
      <c r="V447" s="10">
        <f>(J447/86400)+25569+(-5/24)</f>
        <v>42130.127025462956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tr">
        <f t="shared" si="30"/>
        <v>film &amp; video</v>
      </c>
      <c r="R448" t="str">
        <f t="shared" si="31"/>
        <v>animation</v>
      </c>
      <c r="S448" s="10">
        <f t="shared" si="32"/>
        <v>42066.875231481477</v>
      </c>
      <c r="T448" s="9" t="str">
        <f t="shared" si="33"/>
        <v>Mar</v>
      </c>
      <c r="U448" s="9">
        <f t="shared" si="34"/>
        <v>2015</v>
      </c>
      <c r="V448" s="10">
        <f>(J448/86400)+25569+(-5/24)</f>
        <v>42036.875231481477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tr">
        <f t="shared" si="30"/>
        <v>film &amp; video</v>
      </c>
      <c r="R449" t="str">
        <f t="shared" si="31"/>
        <v>animation</v>
      </c>
      <c r="S449" s="10">
        <f t="shared" si="32"/>
        <v>41356.305127314808</v>
      </c>
      <c r="T449" s="9" t="str">
        <f t="shared" si="33"/>
        <v>Mar</v>
      </c>
      <c r="U449" s="9">
        <f t="shared" si="34"/>
        <v>2013</v>
      </c>
      <c r="V449" s="10">
        <f>(J449/86400)+25569+(-5/24)</f>
        <v>41331.34679398148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tr">
        <f t="shared" si="30"/>
        <v>film &amp; video</v>
      </c>
      <c r="R450" t="str">
        <f t="shared" si="31"/>
        <v>animation</v>
      </c>
      <c r="S450" s="10">
        <f t="shared" si="32"/>
        <v>41773.549710648142</v>
      </c>
      <c r="T450" s="9" t="str">
        <f t="shared" si="33"/>
        <v>May</v>
      </c>
      <c r="U450" s="9">
        <f t="shared" si="34"/>
        <v>2014</v>
      </c>
      <c r="V450" s="10">
        <f>(J450/86400)+25569+(-5/24)</f>
        <v>41753.549710648142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tr">
        <f t="shared" ref="Q451:Q514" si="35">LEFT(N451,FIND("/",N451)-1)</f>
        <v>film &amp; video</v>
      </c>
      <c r="R451" t="str">
        <f t="shared" ref="R451:R514" si="36">RIGHT(N451,LEN(N451)-FIND("/",N451))</f>
        <v>animation</v>
      </c>
      <c r="S451" s="10">
        <f t="shared" ref="S451:S514" si="37">(I451/86400)+25569+(-5/24)</f>
        <v>41564.359780092593</v>
      </c>
      <c r="T451" s="9" t="str">
        <f t="shared" ref="T451:T514" si="38">IF(MONTH(S451)=1,"Jan",IF(MONTH(S451)=2,"Feb",IF(MONTH(S451)=3,"Mar",IF(MONTH(S451)=4,"Apr",IF(MONTH(S451)=5,"May",IF(MONTH(S451)=6,"Jun",IF(MONTH(S451)=7,"Jul",IF(MONTH(S451)=8,"Aug",IF(MONTH(S451)=9,"Sep",IF(MONTH(S451)=10,"Oct",IF(MONTH(S451)=11,"Nov",IF(MONTH(S451)=12,"Dec","N/A"))))))))))))</f>
        <v>Oct</v>
      </c>
      <c r="U451" s="9">
        <f t="shared" ref="U451:U514" si="39">YEAR(S451)</f>
        <v>2013</v>
      </c>
      <c r="V451" s="10">
        <f>(J451/86400)+25569+(-5/24)</f>
        <v>41534.359780092593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tr">
        <f t="shared" si="35"/>
        <v>film &amp; video</v>
      </c>
      <c r="R452" t="str">
        <f t="shared" si="36"/>
        <v>animation</v>
      </c>
      <c r="S452" s="10">
        <f t="shared" si="37"/>
        <v>41684.73842592592</v>
      </c>
      <c r="T452" s="9" t="str">
        <f t="shared" si="38"/>
        <v>Feb</v>
      </c>
      <c r="U452" s="9">
        <f t="shared" si="39"/>
        <v>2014</v>
      </c>
      <c r="V452" s="10">
        <f>(J452/86400)+25569+(-5/24)</f>
        <v>41654.73842592592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tr">
        <f t="shared" si="35"/>
        <v>film &amp; video</v>
      </c>
      <c r="R453" t="str">
        <f t="shared" si="36"/>
        <v>animation</v>
      </c>
      <c r="S453" s="10">
        <f t="shared" si="37"/>
        <v>41664.506840277776</v>
      </c>
      <c r="T453" s="9" t="str">
        <f t="shared" si="38"/>
        <v>Jan</v>
      </c>
      <c r="U453" s="9">
        <f t="shared" si="39"/>
        <v>2014</v>
      </c>
      <c r="V453" s="10">
        <f>(J453/86400)+25569+(-5/24)</f>
        <v>41634.506840277776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tr">
        <f t="shared" si="35"/>
        <v>film &amp; video</v>
      </c>
      <c r="R454" t="str">
        <f t="shared" si="36"/>
        <v>animation</v>
      </c>
      <c r="S454" s="10">
        <f t="shared" si="37"/>
        <v>42137.49554398148</v>
      </c>
      <c r="T454" s="9" t="str">
        <f t="shared" si="38"/>
        <v>May</v>
      </c>
      <c r="U454" s="9">
        <f t="shared" si="39"/>
        <v>2015</v>
      </c>
      <c r="V454" s="10">
        <f>(J454/86400)+25569+(-5/24)</f>
        <v>42107.49554398148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tr">
        <f t="shared" si="35"/>
        <v>film &amp; video</v>
      </c>
      <c r="R455" t="str">
        <f t="shared" si="36"/>
        <v>animation</v>
      </c>
      <c r="S455" s="10">
        <f t="shared" si="37"/>
        <v>42054.616655092592</v>
      </c>
      <c r="T455" s="9" t="str">
        <f t="shared" si="38"/>
        <v>Feb</v>
      </c>
      <c r="U455" s="9">
        <f t="shared" si="39"/>
        <v>2015</v>
      </c>
      <c r="V455" s="10">
        <f>(J455/86400)+25569+(-5/24)</f>
        <v>42038.616655092592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tr">
        <f t="shared" si="35"/>
        <v>film &amp; video</v>
      </c>
      <c r="R456" t="str">
        <f t="shared" si="36"/>
        <v>animation</v>
      </c>
      <c r="S456" s="10">
        <f t="shared" si="37"/>
        <v>41969.343055555553</v>
      </c>
      <c r="T456" s="9" t="str">
        <f t="shared" si="38"/>
        <v>Nov</v>
      </c>
      <c r="U456" s="9">
        <f t="shared" si="39"/>
        <v>2014</v>
      </c>
      <c r="V456" s="10">
        <f>(J456/86400)+25569+(-5/24)</f>
        <v>41938.508923611109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tr">
        <f t="shared" si="35"/>
        <v>film &amp; video</v>
      </c>
      <c r="R457" t="str">
        <f t="shared" si="36"/>
        <v>animation</v>
      </c>
      <c r="S457" s="10">
        <f t="shared" si="37"/>
        <v>41015.813194444439</v>
      </c>
      <c r="T457" s="9" t="str">
        <f t="shared" si="38"/>
        <v>Apr</v>
      </c>
      <c r="U457" s="9">
        <f t="shared" si="39"/>
        <v>2012</v>
      </c>
      <c r="V457" s="10">
        <f>(J457/86400)+25569+(-5/24)</f>
        <v>40970.794236111113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tr">
        <f t="shared" si="35"/>
        <v>film &amp; video</v>
      </c>
      <c r="R458" t="str">
        <f t="shared" si="36"/>
        <v>animation</v>
      </c>
      <c r="S458" s="10">
        <f t="shared" si="37"/>
        <v>41568.957638888889</v>
      </c>
      <c r="T458" s="9" t="str">
        <f t="shared" si="38"/>
        <v>Oct</v>
      </c>
      <c r="U458" s="9">
        <f t="shared" si="39"/>
        <v>2013</v>
      </c>
      <c r="V458" s="10">
        <f>(J458/86400)+25569+(-5/24)</f>
        <v>41547.486122685186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tr">
        <f t="shared" si="35"/>
        <v>film &amp; video</v>
      </c>
      <c r="R459" t="str">
        <f t="shared" si="36"/>
        <v>animation</v>
      </c>
      <c r="S459" s="10">
        <f t="shared" si="37"/>
        <v>41867.559166666666</v>
      </c>
      <c r="T459" s="9" t="str">
        <f t="shared" si="38"/>
        <v>Aug</v>
      </c>
      <c r="U459" s="9">
        <f t="shared" si="39"/>
        <v>2014</v>
      </c>
      <c r="V459" s="10">
        <f>(J459/86400)+25569+(-5/24)</f>
        <v>41837.559166666666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tr">
        <f t="shared" si="35"/>
        <v>film &amp; video</v>
      </c>
      <c r="R460" t="str">
        <f t="shared" si="36"/>
        <v>animation</v>
      </c>
      <c r="S460" s="10">
        <f t="shared" si="37"/>
        <v>41408.491435185184</v>
      </c>
      <c r="T460" s="9" t="str">
        <f t="shared" si="38"/>
        <v>May</v>
      </c>
      <c r="U460" s="9">
        <f t="shared" si="39"/>
        <v>2013</v>
      </c>
      <c r="V460" s="10">
        <f>(J460/86400)+25569+(-5/24)</f>
        <v>41378.491435185184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tr">
        <f t="shared" si="35"/>
        <v>film &amp; video</v>
      </c>
      <c r="R461" t="str">
        <f t="shared" si="36"/>
        <v>animation</v>
      </c>
      <c r="S461" s="10">
        <f t="shared" si="37"/>
        <v>40860.473692129628</v>
      </c>
      <c r="T461" s="9" t="str">
        <f t="shared" si="38"/>
        <v>Nov</v>
      </c>
      <c r="U461" s="9">
        <f t="shared" si="39"/>
        <v>2011</v>
      </c>
      <c r="V461" s="10">
        <f>(J461/86400)+25569+(-5/24)</f>
        <v>40800.432025462964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tr">
        <f t="shared" si="35"/>
        <v>film &amp; video</v>
      </c>
      <c r="R462" t="str">
        <f t="shared" si="36"/>
        <v>animation</v>
      </c>
      <c r="S462" s="10">
        <f t="shared" si="37"/>
        <v>41790.958333333328</v>
      </c>
      <c r="T462" s="9" t="str">
        <f t="shared" si="38"/>
        <v>May</v>
      </c>
      <c r="U462" s="9">
        <f t="shared" si="39"/>
        <v>2014</v>
      </c>
      <c r="V462" s="10">
        <f>(J462/86400)+25569+(-5/24)</f>
        <v>41759.334201388883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tr">
        <f t="shared" si="35"/>
        <v>film &amp; video</v>
      </c>
      <c r="R463" t="str">
        <f t="shared" si="36"/>
        <v>animation</v>
      </c>
      <c r="S463" s="10">
        <f t="shared" si="37"/>
        <v>41427.638506944444</v>
      </c>
      <c r="T463" s="9" t="str">
        <f t="shared" si="38"/>
        <v>Jun</v>
      </c>
      <c r="U463" s="9">
        <f t="shared" si="39"/>
        <v>2013</v>
      </c>
      <c r="V463" s="10">
        <f>(J463/86400)+25569+(-5/24)</f>
        <v>41407.638506944444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tr">
        <f t="shared" si="35"/>
        <v>film &amp; video</v>
      </c>
      <c r="R464" t="str">
        <f t="shared" si="36"/>
        <v>animation</v>
      </c>
      <c r="S464" s="10">
        <f t="shared" si="37"/>
        <v>40764.918298611105</v>
      </c>
      <c r="T464" s="9" t="str">
        <f t="shared" si="38"/>
        <v>Aug</v>
      </c>
      <c r="U464" s="9">
        <f t="shared" si="39"/>
        <v>2011</v>
      </c>
      <c r="V464" s="10">
        <f>(J464/86400)+25569+(-5/24)</f>
        <v>40704.918298611105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tr">
        <f t="shared" si="35"/>
        <v>film &amp; video</v>
      </c>
      <c r="R465" t="str">
        <f t="shared" si="36"/>
        <v>animation</v>
      </c>
      <c r="S465" s="10">
        <f t="shared" si="37"/>
        <v>40810.501770833333</v>
      </c>
      <c r="T465" s="9" t="str">
        <f t="shared" si="38"/>
        <v>Sep</v>
      </c>
      <c r="U465" s="9">
        <f t="shared" si="39"/>
        <v>2011</v>
      </c>
      <c r="V465" s="10">
        <f>(J465/86400)+25569+(-5/24)</f>
        <v>40750.501770833333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tr">
        <f t="shared" si="35"/>
        <v>film &amp; video</v>
      </c>
      <c r="R466" t="str">
        <f t="shared" si="36"/>
        <v>animation</v>
      </c>
      <c r="S466" s="10">
        <f t="shared" si="37"/>
        <v>42508.640451388885</v>
      </c>
      <c r="T466" s="9" t="str">
        <f t="shared" si="38"/>
        <v>May</v>
      </c>
      <c r="U466" s="9">
        <f t="shared" si="39"/>
        <v>2016</v>
      </c>
      <c r="V466" s="10">
        <f>(J466/86400)+25569+(-5/24)</f>
        <v>42488.640451388885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tr">
        <f t="shared" si="35"/>
        <v>film &amp; video</v>
      </c>
      <c r="R467" t="str">
        <f t="shared" si="36"/>
        <v>animation</v>
      </c>
      <c r="S467" s="10">
        <f t="shared" si="37"/>
        <v>41816.911736111106</v>
      </c>
      <c r="T467" s="9" t="str">
        <f t="shared" si="38"/>
        <v>Jun</v>
      </c>
      <c r="U467" s="9">
        <f t="shared" si="39"/>
        <v>2014</v>
      </c>
      <c r="V467" s="10">
        <f>(J467/86400)+25569+(-5/24)</f>
        <v>41800.911736111106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tr">
        <f t="shared" si="35"/>
        <v>film &amp; video</v>
      </c>
      <c r="R468" t="str">
        <f t="shared" si="36"/>
        <v>animation</v>
      </c>
      <c r="S468" s="10">
        <f t="shared" si="37"/>
        <v>41159.734537037039</v>
      </c>
      <c r="T468" s="9" t="str">
        <f t="shared" si="38"/>
        <v>Sep</v>
      </c>
      <c r="U468" s="9">
        <f t="shared" si="39"/>
        <v>2012</v>
      </c>
      <c r="V468" s="10">
        <f>(J468/86400)+25569+(-5/24)</f>
        <v>41129.734537037039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tr">
        <f t="shared" si="35"/>
        <v>film &amp; video</v>
      </c>
      <c r="R469" t="str">
        <f t="shared" si="36"/>
        <v>animation</v>
      </c>
      <c r="S469" s="10">
        <f t="shared" si="37"/>
        <v>41180.471458333333</v>
      </c>
      <c r="T469" s="9" t="str">
        <f t="shared" si="38"/>
        <v>Sep</v>
      </c>
      <c r="U469" s="9">
        <f t="shared" si="39"/>
        <v>2012</v>
      </c>
      <c r="V469" s="10">
        <f>(J469/86400)+25569+(-5/24)</f>
        <v>41135.471458333333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tr">
        <f t="shared" si="35"/>
        <v>film &amp; video</v>
      </c>
      <c r="R470" t="str">
        <f t="shared" si="36"/>
        <v>animation</v>
      </c>
      <c r="S470" s="10">
        <f t="shared" si="37"/>
        <v>41100.952141203699</v>
      </c>
      <c r="T470" s="9" t="str">
        <f t="shared" si="38"/>
        <v>Jul</v>
      </c>
      <c r="U470" s="9">
        <f t="shared" si="39"/>
        <v>2012</v>
      </c>
      <c r="V470" s="10">
        <f>(J470/86400)+25569+(-5/24)</f>
        <v>41040.959293981483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tr">
        <f t="shared" si="35"/>
        <v>film &amp; video</v>
      </c>
      <c r="R471" t="str">
        <f t="shared" si="36"/>
        <v>animation</v>
      </c>
      <c r="S471" s="10">
        <f t="shared" si="37"/>
        <v>41887.781527777777</v>
      </c>
      <c r="T471" s="9" t="str">
        <f t="shared" si="38"/>
        <v>Sep</v>
      </c>
      <c r="U471" s="9">
        <f t="shared" si="39"/>
        <v>2014</v>
      </c>
      <c r="V471" s="10">
        <f>(J471/86400)+25569+(-5/24)</f>
        <v>41827.781527777777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tr">
        <f t="shared" si="35"/>
        <v>film &amp; video</v>
      </c>
      <c r="R472" t="str">
        <f t="shared" si="36"/>
        <v>animation</v>
      </c>
      <c r="S472" s="10">
        <f t="shared" si="37"/>
        <v>41654.958333333328</v>
      </c>
      <c r="T472" s="9" t="str">
        <f t="shared" si="38"/>
        <v>Jan</v>
      </c>
      <c r="U472" s="9">
        <f t="shared" si="39"/>
        <v>2014</v>
      </c>
      <c r="V472" s="10">
        <f>(J472/86400)+25569+(-5/24)</f>
        <v>41604.959363425922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tr">
        <f t="shared" si="35"/>
        <v>film &amp; video</v>
      </c>
      <c r="R473" t="str">
        <f t="shared" si="36"/>
        <v>animation</v>
      </c>
      <c r="S473" s="10">
        <f t="shared" si="37"/>
        <v>41748.471979166665</v>
      </c>
      <c r="T473" s="9" t="str">
        <f t="shared" si="38"/>
        <v>Apr</v>
      </c>
      <c r="U473" s="9">
        <f t="shared" si="39"/>
        <v>2014</v>
      </c>
      <c r="V473" s="10">
        <f>(J473/86400)+25569+(-5/24)</f>
        <v>41703.513645833329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tr">
        <f t="shared" si="35"/>
        <v>film &amp; video</v>
      </c>
      <c r="R474" t="str">
        <f t="shared" si="36"/>
        <v>animation</v>
      </c>
      <c r="S474" s="10">
        <f t="shared" si="37"/>
        <v>41874.714328703703</v>
      </c>
      <c r="T474" s="9" t="str">
        <f t="shared" si="38"/>
        <v>Aug</v>
      </c>
      <c r="U474" s="9">
        <f t="shared" si="39"/>
        <v>2014</v>
      </c>
      <c r="V474" s="10">
        <f>(J474/86400)+25569+(-5/24)</f>
        <v>41844.714328703703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tr">
        <f t="shared" si="35"/>
        <v>film &amp; video</v>
      </c>
      <c r="R475" t="str">
        <f t="shared" si="36"/>
        <v>animation</v>
      </c>
      <c r="S475" s="10">
        <f t="shared" si="37"/>
        <v>41899.489803240736</v>
      </c>
      <c r="T475" s="9" t="str">
        <f t="shared" si="38"/>
        <v>Sep</v>
      </c>
      <c r="U475" s="9">
        <f t="shared" si="39"/>
        <v>2014</v>
      </c>
      <c r="V475" s="10">
        <f>(J475/86400)+25569+(-5/24)</f>
        <v>41869.489803240736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tr">
        <f t="shared" si="35"/>
        <v>film &amp; video</v>
      </c>
      <c r="R476" t="str">
        <f t="shared" si="36"/>
        <v>animation</v>
      </c>
      <c r="S476" s="10">
        <f t="shared" si="37"/>
        <v>42783.120706018519</v>
      </c>
      <c r="T476" s="9" t="str">
        <f t="shared" si="38"/>
        <v>Feb</v>
      </c>
      <c r="U476" s="9">
        <f t="shared" si="39"/>
        <v>2017</v>
      </c>
      <c r="V476" s="10">
        <f>(J476/86400)+25569+(-5/24)</f>
        <v>42753.120706018519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tr">
        <f t="shared" si="35"/>
        <v>film &amp; video</v>
      </c>
      <c r="R477" t="str">
        <f t="shared" si="36"/>
        <v>animation</v>
      </c>
      <c r="S477" s="10">
        <f t="shared" si="37"/>
        <v>42129.877812500003</v>
      </c>
      <c r="T477" s="9" t="str">
        <f t="shared" si="38"/>
        <v>May</v>
      </c>
      <c r="U477" s="9">
        <f t="shared" si="39"/>
        <v>2015</v>
      </c>
      <c r="V477" s="10">
        <f>(J477/86400)+25569+(-5/24)</f>
        <v>42099.877812500003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tr">
        <f t="shared" si="35"/>
        <v>film &amp; video</v>
      </c>
      <c r="R478" t="str">
        <f t="shared" si="36"/>
        <v>animation</v>
      </c>
      <c r="S478" s="10">
        <f t="shared" si="37"/>
        <v>41792.957638888889</v>
      </c>
      <c r="T478" s="9" t="str">
        <f t="shared" si="38"/>
        <v>Jun</v>
      </c>
      <c r="U478" s="9">
        <f t="shared" si="39"/>
        <v>2014</v>
      </c>
      <c r="V478" s="10">
        <f>(J478/86400)+25569+(-5/24)</f>
        <v>41757.76667824074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tr">
        <f t="shared" si="35"/>
        <v>film &amp; video</v>
      </c>
      <c r="R479" t="str">
        <f t="shared" si="36"/>
        <v>animation</v>
      </c>
      <c r="S479" s="10">
        <f t="shared" si="37"/>
        <v>41047.626550925925</v>
      </c>
      <c r="T479" s="9" t="str">
        <f t="shared" si="38"/>
        <v>May</v>
      </c>
      <c r="U479" s="9">
        <f t="shared" si="39"/>
        <v>2012</v>
      </c>
      <c r="V479" s="10">
        <f>(J479/86400)+25569+(-5/24)</f>
        <v>40987.626550925925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tr">
        <f t="shared" si="35"/>
        <v>film &amp; video</v>
      </c>
      <c r="R480" t="str">
        <f t="shared" si="36"/>
        <v>animation</v>
      </c>
      <c r="S480" s="10">
        <f t="shared" si="37"/>
        <v>42095.660983796297</v>
      </c>
      <c r="T480" s="9" t="str">
        <f t="shared" si="38"/>
        <v>Apr</v>
      </c>
      <c r="U480" s="9">
        <f t="shared" si="39"/>
        <v>2015</v>
      </c>
      <c r="V480" s="10">
        <f>(J480/86400)+25569+(-5/24)</f>
        <v>42065.702650462961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tr">
        <f t="shared" si="35"/>
        <v>film &amp; video</v>
      </c>
      <c r="R481" t="str">
        <f t="shared" si="36"/>
        <v>animation</v>
      </c>
      <c r="S481" s="10">
        <f t="shared" si="37"/>
        <v>41964.24114583333</v>
      </c>
      <c r="T481" s="9" t="str">
        <f t="shared" si="38"/>
        <v>Nov</v>
      </c>
      <c r="U481" s="9">
        <f t="shared" si="39"/>
        <v>2014</v>
      </c>
      <c r="V481" s="10">
        <f>(J481/86400)+25569+(-5/24)</f>
        <v>41904.199479166666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tr">
        <f t="shared" si="35"/>
        <v>film &amp; video</v>
      </c>
      <c r="R482" t="str">
        <f t="shared" si="36"/>
        <v>animation</v>
      </c>
      <c r="S482" s="10">
        <f t="shared" si="37"/>
        <v>41495.29184027778</v>
      </c>
      <c r="T482" s="9" t="str">
        <f t="shared" si="38"/>
        <v>Aug</v>
      </c>
      <c r="U482" s="9">
        <f t="shared" si="39"/>
        <v>2013</v>
      </c>
      <c r="V482" s="10">
        <f>(J482/86400)+25569+(-5/24)</f>
        <v>41465.29184027778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tr">
        <f t="shared" si="35"/>
        <v>film &amp; video</v>
      </c>
      <c r="R483" t="str">
        <f t="shared" si="36"/>
        <v>animation</v>
      </c>
      <c r="S483" s="10">
        <f t="shared" si="37"/>
        <v>41192.46399305555</v>
      </c>
      <c r="T483" s="9" t="str">
        <f t="shared" si="38"/>
        <v>Oct</v>
      </c>
      <c r="U483" s="9">
        <f t="shared" si="39"/>
        <v>2012</v>
      </c>
      <c r="V483" s="10">
        <f>(J483/86400)+25569+(-5/24)</f>
        <v>41162.46399305555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tr">
        <f t="shared" si="35"/>
        <v>film &amp; video</v>
      </c>
      <c r="R484" t="str">
        <f t="shared" si="36"/>
        <v>animation</v>
      </c>
      <c r="S484" s="10">
        <f t="shared" si="37"/>
        <v>42474.398611111108</v>
      </c>
      <c r="T484" s="9" t="str">
        <f t="shared" si="38"/>
        <v>Apr</v>
      </c>
      <c r="U484" s="9">
        <f t="shared" si="39"/>
        <v>2016</v>
      </c>
      <c r="V484" s="10">
        <f>(J484/86400)+25569+(-5/24)</f>
        <v>42447.688541666663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tr">
        <f t="shared" si="35"/>
        <v>film &amp; video</v>
      </c>
      <c r="R485" t="str">
        <f t="shared" si="36"/>
        <v>animation</v>
      </c>
      <c r="S485" s="10">
        <f t="shared" si="37"/>
        <v>41302.989259259259</v>
      </c>
      <c r="T485" s="9" t="str">
        <f t="shared" si="38"/>
        <v>Jan</v>
      </c>
      <c r="U485" s="9">
        <f t="shared" si="39"/>
        <v>2013</v>
      </c>
      <c r="V485" s="10">
        <f>(J485/86400)+25569+(-5/24)</f>
        <v>41242.989259259259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tr">
        <f t="shared" si="35"/>
        <v>film &amp; video</v>
      </c>
      <c r="R486" t="str">
        <f t="shared" si="36"/>
        <v>animation</v>
      </c>
      <c r="S486" s="10">
        <f t="shared" si="37"/>
        <v>42313.772824074076</v>
      </c>
      <c r="T486" s="9" t="str">
        <f t="shared" si="38"/>
        <v>Nov</v>
      </c>
      <c r="U486" s="9">
        <f t="shared" si="39"/>
        <v>2015</v>
      </c>
      <c r="V486" s="10">
        <f>(J486/86400)+25569+(-5/24)</f>
        <v>42272.731157407405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tr">
        <f t="shared" si="35"/>
        <v>film &amp; video</v>
      </c>
      <c r="R487" t="str">
        <f t="shared" si="36"/>
        <v>animation</v>
      </c>
      <c r="S487" s="10">
        <f t="shared" si="37"/>
        <v>41411.297442129631</v>
      </c>
      <c r="T487" s="9" t="str">
        <f t="shared" si="38"/>
        <v>May</v>
      </c>
      <c r="U487" s="9">
        <f t="shared" si="39"/>
        <v>2013</v>
      </c>
      <c r="V487" s="10">
        <f>(J487/86400)+25569+(-5/24)</f>
        <v>41381.297442129631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tr">
        <f t="shared" si="35"/>
        <v>film &amp; video</v>
      </c>
      <c r="R488" t="str">
        <f t="shared" si="36"/>
        <v>animation</v>
      </c>
      <c r="S488" s="10">
        <f t="shared" si="37"/>
        <v>41791.734247685185</v>
      </c>
      <c r="T488" s="9" t="str">
        <f t="shared" si="38"/>
        <v>Jun</v>
      </c>
      <c r="U488" s="9">
        <f t="shared" si="39"/>
        <v>2014</v>
      </c>
      <c r="V488" s="10">
        <f>(J488/86400)+25569+(-5/24)</f>
        <v>41761.734247685185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tr">
        <f t="shared" si="35"/>
        <v>film &amp; video</v>
      </c>
      <c r="R489" t="str">
        <f t="shared" si="36"/>
        <v>animation</v>
      </c>
      <c r="S489" s="10">
        <f t="shared" si="37"/>
        <v>42729.428171296291</v>
      </c>
      <c r="T489" s="9" t="str">
        <f t="shared" si="38"/>
        <v>Dec</v>
      </c>
      <c r="U489" s="9">
        <f t="shared" si="39"/>
        <v>2016</v>
      </c>
      <c r="V489" s="10">
        <f>(J489/86400)+25569+(-5/24)</f>
        <v>42669.386504629627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tr">
        <f t="shared" si="35"/>
        <v>film &amp; video</v>
      </c>
      <c r="R490" t="str">
        <f t="shared" si="36"/>
        <v>animation</v>
      </c>
      <c r="S490" s="10">
        <f t="shared" si="37"/>
        <v>42743.84606481481</v>
      </c>
      <c r="T490" s="9" t="str">
        <f t="shared" si="38"/>
        <v>Jan</v>
      </c>
      <c r="U490" s="9">
        <f t="shared" si="39"/>
        <v>2017</v>
      </c>
      <c r="V490" s="10">
        <f>(J490/86400)+25569+(-5/24)</f>
        <v>42713.84606481481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tr">
        <f t="shared" si="35"/>
        <v>film &amp; video</v>
      </c>
      <c r="R491" t="str">
        <f t="shared" si="36"/>
        <v>animation</v>
      </c>
      <c r="S491" s="10">
        <f t="shared" si="37"/>
        <v>40913.272916666661</v>
      </c>
      <c r="T491" s="9" t="str">
        <f t="shared" si="38"/>
        <v>Jan</v>
      </c>
      <c r="U491" s="9">
        <f t="shared" si="39"/>
        <v>2012</v>
      </c>
      <c r="V491" s="10">
        <f>(J491/86400)+25569+(-5/24)</f>
        <v>40882.273333333331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tr">
        <f t="shared" si="35"/>
        <v>film &amp; video</v>
      </c>
      <c r="R492" t="str">
        <f t="shared" si="36"/>
        <v>animation</v>
      </c>
      <c r="S492" s="10">
        <f t="shared" si="37"/>
        <v>41143.760243055549</v>
      </c>
      <c r="T492" s="9" t="str">
        <f t="shared" si="38"/>
        <v>Aug</v>
      </c>
      <c r="U492" s="9">
        <f t="shared" si="39"/>
        <v>2012</v>
      </c>
      <c r="V492" s="10">
        <f>(J492/86400)+25569+(-5/24)</f>
        <v>41113.760243055549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tr">
        <f t="shared" si="35"/>
        <v>film &amp; video</v>
      </c>
      <c r="R493" t="str">
        <f t="shared" si="36"/>
        <v>animation</v>
      </c>
      <c r="S493" s="10">
        <f t="shared" si="37"/>
        <v>42396.774293981478</v>
      </c>
      <c r="T493" s="9" t="str">
        <f t="shared" si="38"/>
        <v>Jan</v>
      </c>
      <c r="U493" s="9">
        <f t="shared" si="39"/>
        <v>2016</v>
      </c>
      <c r="V493" s="10">
        <f>(J493/86400)+25569+(-5/24)</f>
        <v>42366.774293981478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tr">
        <f t="shared" si="35"/>
        <v>film &amp; video</v>
      </c>
      <c r="R494" t="str">
        <f t="shared" si="36"/>
        <v>animation</v>
      </c>
      <c r="S494" s="10">
        <f t="shared" si="37"/>
        <v>42655.826736111114</v>
      </c>
      <c r="T494" s="9" t="str">
        <f t="shared" si="38"/>
        <v>Oct</v>
      </c>
      <c r="U494" s="9">
        <f t="shared" si="39"/>
        <v>2016</v>
      </c>
      <c r="V494" s="10">
        <f>(J494/86400)+25569+(-5/24)</f>
        <v>42595.826736111114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tr">
        <f t="shared" si="35"/>
        <v>film &amp; video</v>
      </c>
      <c r="R495" t="str">
        <f t="shared" si="36"/>
        <v>animation</v>
      </c>
      <c r="S495" s="10">
        <f t="shared" si="37"/>
        <v>42144.517800925925</v>
      </c>
      <c r="T495" s="9" t="str">
        <f t="shared" si="38"/>
        <v>May</v>
      </c>
      <c r="U495" s="9">
        <f t="shared" si="39"/>
        <v>2015</v>
      </c>
      <c r="V495" s="10">
        <f>(J495/86400)+25569+(-5/24)</f>
        <v>42114.517800925925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tr">
        <f t="shared" si="35"/>
        <v>film &amp; video</v>
      </c>
      <c r="R496" t="str">
        <f t="shared" si="36"/>
        <v>animation</v>
      </c>
      <c r="S496" s="10">
        <f t="shared" si="37"/>
        <v>41822.916666666664</v>
      </c>
      <c r="T496" s="9" t="str">
        <f t="shared" si="38"/>
        <v>Jul</v>
      </c>
      <c r="U496" s="9">
        <f t="shared" si="39"/>
        <v>2014</v>
      </c>
      <c r="V496" s="10">
        <f>(J496/86400)+25569+(-5/24)</f>
        <v>41799.62228009259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tr">
        <f t="shared" si="35"/>
        <v>film &amp; video</v>
      </c>
      <c r="R497" t="str">
        <f t="shared" si="36"/>
        <v>animation</v>
      </c>
      <c r="S497" s="10">
        <f t="shared" si="37"/>
        <v>42201.619270833333</v>
      </c>
      <c r="T497" s="9" t="str">
        <f t="shared" si="38"/>
        <v>Jul</v>
      </c>
      <c r="U497" s="9">
        <f t="shared" si="39"/>
        <v>2015</v>
      </c>
      <c r="V497" s="10">
        <f>(J497/86400)+25569+(-5/24)</f>
        <v>42171.619270833333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tr">
        <f t="shared" si="35"/>
        <v>film &amp; video</v>
      </c>
      <c r="R498" t="str">
        <f t="shared" si="36"/>
        <v>animation</v>
      </c>
      <c r="S498" s="10">
        <f t="shared" si="37"/>
        <v>41680.723078703704</v>
      </c>
      <c r="T498" s="9" t="str">
        <f t="shared" si="38"/>
        <v>Feb</v>
      </c>
      <c r="U498" s="9">
        <f t="shared" si="39"/>
        <v>2014</v>
      </c>
      <c r="V498" s="10">
        <f>(J498/86400)+25569+(-5/24)</f>
        <v>41620.723078703704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tr">
        <f t="shared" si="35"/>
        <v>film &amp; video</v>
      </c>
      <c r="R499" t="str">
        <f t="shared" si="36"/>
        <v>animation</v>
      </c>
      <c r="S499" s="10">
        <f t="shared" si="37"/>
        <v>41997.999999999993</v>
      </c>
      <c r="T499" s="9" t="str">
        <f t="shared" si="38"/>
        <v>Dec</v>
      </c>
      <c r="U499" s="9">
        <f t="shared" si="39"/>
        <v>2014</v>
      </c>
      <c r="V499" s="10">
        <f>(J499/86400)+25569+(-5/24)</f>
        <v>41944.829456018517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tr">
        <f t="shared" si="35"/>
        <v>film &amp; video</v>
      </c>
      <c r="R500" t="str">
        <f t="shared" si="36"/>
        <v>animation</v>
      </c>
      <c r="S500" s="10">
        <f t="shared" si="37"/>
        <v>40900.553807870368</v>
      </c>
      <c r="T500" s="9" t="str">
        <f t="shared" si="38"/>
        <v>Dec</v>
      </c>
      <c r="U500" s="9">
        <f t="shared" si="39"/>
        <v>2011</v>
      </c>
      <c r="V500" s="10">
        <f>(J500/86400)+25569+(-5/24)</f>
        <v>40858.553807870368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tr">
        <f t="shared" si="35"/>
        <v>film &amp; video</v>
      </c>
      <c r="R501" t="str">
        <f t="shared" si="36"/>
        <v>animation</v>
      </c>
      <c r="S501" s="10">
        <f t="shared" si="37"/>
        <v>40098.665972222218</v>
      </c>
      <c r="T501" s="9" t="str">
        <f t="shared" si="38"/>
        <v>Oct</v>
      </c>
      <c r="U501" s="9">
        <f t="shared" si="39"/>
        <v>2009</v>
      </c>
      <c r="V501" s="10">
        <f>(J501/86400)+25569+(-5/24)</f>
        <v>40043.687129629623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tr">
        <f t="shared" si="35"/>
        <v>film &amp; video</v>
      </c>
      <c r="R502" t="str">
        <f t="shared" si="36"/>
        <v>animation</v>
      </c>
      <c r="S502" s="10">
        <f t="shared" si="37"/>
        <v>40306.719444444439</v>
      </c>
      <c r="T502" s="9" t="str">
        <f t="shared" si="38"/>
        <v>May</v>
      </c>
      <c r="U502" s="9">
        <f t="shared" si="39"/>
        <v>2010</v>
      </c>
      <c r="V502" s="10">
        <f>(J502/86400)+25569+(-5/24)</f>
        <v>40247.677673611106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 t="shared" si="35"/>
        <v>film &amp; video</v>
      </c>
      <c r="R503" t="str">
        <f t="shared" si="36"/>
        <v>animation</v>
      </c>
      <c r="S503" s="10">
        <f t="shared" si="37"/>
        <v>40733.026053240741</v>
      </c>
      <c r="T503" s="9" t="str">
        <f t="shared" si="38"/>
        <v>Jul</v>
      </c>
      <c r="U503" s="9">
        <f t="shared" si="39"/>
        <v>2011</v>
      </c>
      <c r="V503" s="10">
        <f>(J503/86400)+25569+(-5/24)</f>
        <v>40703.026053240741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tr">
        <f t="shared" si="35"/>
        <v>film &amp; video</v>
      </c>
      <c r="R504" t="str">
        <f t="shared" si="36"/>
        <v>animation</v>
      </c>
      <c r="S504" s="10">
        <f t="shared" si="37"/>
        <v>40986.303530092591</v>
      </c>
      <c r="T504" s="9" t="str">
        <f t="shared" si="38"/>
        <v>Mar</v>
      </c>
      <c r="U504" s="9">
        <f t="shared" si="39"/>
        <v>2012</v>
      </c>
      <c r="V504" s="10">
        <f>(J504/86400)+25569+(-5/24)</f>
        <v>40956.345196759255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tr">
        <f t="shared" si="35"/>
        <v>film &amp; video</v>
      </c>
      <c r="R505" t="str">
        <f t="shared" si="36"/>
        <v>animation</v>
      </c>
      <c r="S505" s="10">
        <f t="shared" si="37"/>
        <v>42021.318321759252</v>
      </c>
      <c r="T505" s="9" t="str">
        <f t="shared" si="38"/>
        <v>Jan</v>
      </c>
      <c r="U505" s="9">
        <f t="shared" si="39"/>
        <v>2015</v>
      </c>
      <c r="V505" s="10">
        <f>(J505/86400)+25569+(-5/24)</f>
        <v>41991.318321759252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tr">
        <f t="shared" si="35"/>
        <v>film &amp; video</v>
      </c>
      <c r="R506" t="str">
        <f t="shared" si="36"/>
        <v>animation</v>
      </c>
      <c r="S506" s="10">
        <f t="shared" si="37"/>
        <v>41009.73364583333</v>
      </c>
      <c r="T506" s="9" t="str">
        <f t="shared" si="38"/>
        <v>Apr</v>
      </c>
      <c r="U506" s="9">
        <f t="shared" si="39"/>
        <v>2012</v>
      </c>
      <c r="V506" s="10">
        <f>(J506/86400)+25569+(-5/24)</f>
        <v>40949.775312499994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tr">
        <f t="shared" si="35"/>
        <v>film &amp; video</v>
      </c>
      <c r="R507" t="str">
        <f t="shared" si="36"/>
        <v>animation</v>
      </c>
      <c r="S507" s="10">
        <f t="shared" si="37"/>
        <v>42362.889884259253</v>
      </c>
      <c r="T507" s="9" t="str">
        <f t="shared" si="38"/>
        <v>Dec</v>
      </c>
      <c r="U507" s="9">
        <f t="shared" si="39"/>
        <v>2015</v>
      </c>
      <c r="V507" s="10">
        <f>(J507/86400)+25569+(-5/24)</f>
        <v>42317.889884259253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tr">
        <f t="shared" si="35"/>
        <v>film &amp; video</v>
      </c>
      <c r="R508" t="str">
        <f t="shared" si="36"/>
        <v>animation</v>
      </c>
      <c r="S508" s="10">
        <f t="shared" si="37"/>
        <v>41496.343981481477</v>
      </c>
      <c r="T508" s="9" t="str">
        <f t="shared" si="38"/>
        <v>Aug</v>
      </c>
      <c r="U508" s="9">
        <f t="shared" si="39"/>
        <v>2013</v>
      </c>
      <c r="V508" s="10">
        <f>(J508/86400)+25569+(-5/24)</f>
        <v>41466.343981481477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tr">
        <f t="shared" si="35"/>
        <v>film &amp; video</v>
      </c>
      <c r="R509" t="str">
        <f t="shared" si="36"/>
        <v>animation</v>
      </c>
      <c r="S509" s="10">
        <f t="shared" si="37"/>
        <v>41201.750659722216</v>
      </c>
      <c r="T509" s="9" t="str">
        <f t="shared" si="38"/>
        <v>Oct</v>
      </c>
      <c r="U509" s="9">
        <f t="shared" si="39"/>
        <v>2012</v>
      </c>
      <c r="V509" s="10">
        <f>(J509/86400)+25569+(-5/24)</f>
        <v>41156.750659722216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tr">
        <f t="shared" si="35"/>
        <v>film &amp; video</v>
      </c>
      <c r="R510" t="str">
        <f t="shared" si="36"/>
        <v>animation</v>
      </c>
      <c r="S510" s="10">
        <f t="shared" si="37"/>
        <v>41054.384722222218</v>
      </c>
      <c r="T510" s="9" t="str">
        <f t="shared" si="38"/>
        <v>May</v>
      </c>
      <c r="U510" s="9">
        <f t="shared" si="39"/>
        <v>2012</v>
      </c>
      <c r="V510" s="10">
        <f>(J510/86400)+25569+(-5/24)</f>
        <v>40994.815983796296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tr">
        <f t="shared" si="35"/>
        <v>film &amp; video</v>
      </c>
      <c r="R511" t="str">
        <f t="shared" si="36"/>
        <v>animation</v>
      </c>
      <c r="S511" s="10">
        <f t="shared" si="37"/>
        <v>42183.423263888886</v>
      </c>
      <c r="T511" s="9" t="str">
        <f t="shared" si="38"/>
        <v>Jun</v>
      </c>
      <c r="U511" s="9">
        <f t="shared" si="39"/>
        <v>2015</v>
      </c>
      <c r="V511" s="10">
        <f>(J511/86400)+25569+(-5/24)</f>
        <v>42153.423263888886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tr">
        <f t="shared" si="35"/>
        <v>film &amp; video</v>
      </c>
      <c r="R512" t="str">
        <f t="shared" si="36"/>
        <v>animation</v>
      </c>
      <c r="S512" s="10">
        <f t="shared" si="37"/>
        <v>42429.968043981477</v>
      </c>
      <c r="T512" s="9" t="str">
        <f t="shared" si="38"/>
        <v>Feb</v>
      </c>
      <c r="U512" s="9">
        <f t="shared" si="39"/>
        <v>2016</v>
      </c>
      <c r="V512" s="10">
        <f>(J512/86400)+25569+(-5/24)</f>
        <v>42399.968043981477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tr">
        <f t="shared" si="35"/>
        <v>film &amp; video</v>
      </c>
      <c r="R513" t="str">
        <f t="shared" si="36"/>
        <v>animation</v>
      </c>
      <c r="S513" s="10">
        <f t="shared" si="37"/>
        <v>41370.053032407406</v>
      </c>
      <c r="T513" s="9" t="str">
        <f t="shared" si="38"/>
        <v>Apr</v>
      </c>
      <c r="U513" s="9">
        <f t="shared" si="39"/>
        <v>2013</v>
      </c>
      <c r="V513" s="10">
        <f>(J513/86400)+25569+(-5/24)</f>
        <v>41340.09469907407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tr">
        <f t="shared" si="35"/>
        <v>film &amp; video</v>
      </c>
      <c r="R514" t="str">
        <f t="shared" si="36"/>
        <v>animation</v>
      </c>
      <c r="S514" s="10">
        <f t="shared" si="37"/>
        <v>42694.575543981475</v>
      </c>
      <c r="T514" s="9" t="str">
        <f t="shared" si="38"/>
        <v>Nov</v>
      </c>
      <c r="U514" s="9">
        <f t="shared" si="39"/>
        <v>2016</v>
      </c>
      <c r="V514" s="10">
        <f>(J514/86400)+25569+(-5/24)</f>
        <v>42649.533877314818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tr">
        <f t="shared" ref="Q515:Q578" si="40">LEFT(N515,FIND("/",N515)-1)</f>
        <v>film &amp; video</v>
      </c>
      <c r="R515" t="str">
        <f t="shared" ref="R515:R578" si="41">RIGHT(N515,LEN(N515)-FIND("/",N515))</f>
        <v>animation</v>
      </c>
      <c r="S515" s="10">
        <f t="shared" ref="S515:S578" si="42">(I515/86400)+25569+(-5/24)</f>
        <v>42597.083333333336</v>
      </c>
      <c r="T515" s="9" t="str">
        <f t="shared" ref="T515:T578" si="43">IF(MONTH(S515)=1,"Jan",IF(MONTH(S515)=2,"Feb",IF(MONTH(S515)=3,"Mar",IF(MONTH(S515)=4,"Apr",IF(MONTH(S515)=5,"May",IF(MONTH(S515)=6,"Jun",IF(MONTH(S515)=7,"Jul",IF(MONTH(S515)=8,"Aug",IF(MONTH(S515)=9,"Sep",IF(MONTH(S515)=10,"Oct",IF(MONTH(S515)=11,"Nov",IF(MONTH(S515)=12,"Dec","N/A"))))))))))))</f>
        <v>Aug</v>
      </c>
      <c r="U515" s="9">
        <f t="shared" ref="U515:U578" si="44">YEAR(S515)</f>
        <v>2016</v>
      </c>
      <c r="V515" s="10">
        <f>(J515/86400)+25569+(-5/24)</f>
        <v>42552.445659722223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tr">
        <f t="shared" si="40"/>
        <v>film &amp; video</v>
      </c>
      <c r="R516" t="str">
        <f t="shared" si="41"/>
        <v>animation</v>
      </c>
      <c r="S516" s="10">
        <f t="shared" si="42"/>
        <v>41860.405636574069</v>
      </c>
      <c r="T516" s="9" t="str">
        <f t="shared" si="43"/>
        <v>Aug</v>
      </c>
      <c r="U516" s="9">
        <f t="shared" si="44"/>
        <v>2014</v>
      </c>
      <c r="V516" s="10">
        <f>(J516/86400)+25569+(-5/24)</f>
        <v>41830.405636574069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tr">
        <f t="shared" si="40"/>
        <v>film &amp; video</v>
      </c>
      <c r="R517" t="str">
        <f t="shared" si="41"/>
        <v>animation</v>
      </c>
      <c r="S517" s="10">
        <f t="shared" si="42"/>
        <v>42367.282418981478</v>
      </c>
      <c r="T517" s="9" t="str">
        <f t="shared" si="43"/>
        <v>Dec</v>
      </c>
      <c r="U517" s="9">
        <f t="shared" si="44"/>
        <v>2015</v>
      </c>
      <c r="V517" s="10">
        <f>(J517/86400)+25569+(-5/24)</f>
        <v>42327.282418981478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tr">
        <f t="shared" si="40"/>
        <v>film &amp; video</v>
      </c>
      <c r="R518" t="str">
        <f t="shared" si="41"/>
        <v>animation</v>
      </c>
      <c r="S518" s="10">
        <f t="shared" si="42"/>
        <v>42151.570370370369</v>
      </c>
      <c r="T518" s="9" t="str">
        <f t="shared" si="43"/>
        <v>May</v>
      </c>
      <c r="U518" s="9">
        <f t="shared" si="44"/>
        <v>2015</v>
      </c>
      <c r="V518" s="10">
        <f>(J518/86400)+25569+(-5/24)</f>
        <v>42091.570370370369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tr">
        <f t="shared" si="40"/>
        <v>film &amp; video</v>
      </c>
      <c r="R519" t="str">
        <f t="shared" si="41"/>
        <v>animation</v>
      </c>
      <c r="S519" s="10">
        <f t="shared" si="42"/>
        <v>42768.406956018516</v>
      </c>
      <c r="T519" s="9" t="str">
        <f t="shared" si="43"/>
        <v>Feb</v>
      </c>
      <c r="U519" s="9">
        <f t="shared" si="44"/>
        <v>2017</v>
      </c>
      <c r="V519" s="10">
        <f>(J519/86400)+25569+(-5/24)</f>
        <v>42738.406956018516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tr">
        <f t="shared" si="40"/>
        <v>film &amp; video</v>
      </c>
      <c r="R520" t="str">
        <f t="shared" si="41"/>
        <v>animation</v>
      </c>
      <c r="S520" s="10">
        <f t="shared" si="42"/>
        <v>42253.406944444439</v>
      </c>
      <c r="T520" s="9" t="str">
        <f t="shared" si="43"/>
        <v>Sep</v>
      </c>
      <c r="U520" s="9">
        <f t="shared" si="44"/>
        <v>2015</v>
      </c>
      <c r="V520" s="10">
        <f>(J520/86400)+25569+(-5/24)</f>
        <v>42223.407685185179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tr">
        <f t="shared" si="40"/>
        <v>film &amp; video</v>
      </c>
      <c r="R521" t="str">
        <f t="shared" si="41"/>
        <v>animation</v>
      </c>
      <c r="S521" s="10">
        <f t="shared" si="42"/>
        <v>41248.183113425919</v>
      </c>
      <c r="T521" s="9" t="str">
        <f t="shared" si="43"/>
        <v>Dec</v>
      </c>
      <c r="U521" s="9">
        <f t="shared" si="44"/>
        <v>2012</v>
      </c>
      <c r="V521" s="10">
        <f>(J521/86400)+25569+(-5/24)</f>
        <v>41218.183113425919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tr">
        <f t="shared" si="40"/>
        <v>theater</v>
      </c>
      <c r="R522" t="str">
        <f t="shared" si="41"/>
        <v>plays</v>
      </c>
      <c r="S522" s="10">
        <f t="shared" si="42"/>
        <v>42348.493761574071</v>
      </c>
      <c r="T522" s="9" t="str">
        <f t="shared" si="43"/>
        <v>Dec</v>
      </c>
      <c r="U522" s="9">
        <f t="shared" si="44"/>
        <v>2015</v>
      </c>
      <c r="V522" s="10">
        <f>(J522/86400)+25569+(-5/24)</f>
        <v>42318.493761574071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tr">
        <f t="shared" si="40"/>
        <v>theater</v>
      </c>
      <c r="R523" t="str">
        <f t="shared" si="41"/>
        <v>plays</v>
      </c>
      <c r="S523" s="10">
        <f t="shared" si="42"/>
        <v>42674.999305555553</v>
      </c>
      <c r="T523" s="9" t="str">
        <f t="shared" si="43"/>
        <v>Oct</v>
      </c>
      <c r="U523" s="9">
        <f t="shared" si="44"/>
        <v>2016</v>
      </c>
      <c r="V523" s="10">
        <f>(J523/86400)+25569+(-5/24)</f>
        <v>42645.884479166663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tr">
        <f t="shared" si="40"/>
        <v>theater</v>
      </c>
      <c r="R524" t="str">
        <f t="shared" si="41"/>
        <v>plays</v>
      </c>
      <c r="S524" s="10">
        <f t="shared" si="42"/>
        <v>42449.790798611109</v>
      </c>
      <c r="T524" s="9" t="str">
        <f t="shared" si="43"/>
        <v>Mar</v>
      </c>
      <c r="U524" s="9">
        <f t="shared" si="44"/>
        <v>2016</v>
      </c>
      <c r="V524" s="10">
        <f>(J524/86400)+25569+(-5/24)</f>
        <v>42429.832465277774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tr">
        <f t="shared" si="40"/>
        <v>theater</v>
      </c>
      <c r="R525" t="str">
        <f t="shared" si="41"/>
        <v>plays</v>
      </c>
      <c r="S525" s="10">
        <f t="shared" si="42"/>
        <v>42267.924490740734</v>
      </c>
      <c r="T525" s="9" t="str">
        <f t="shared" si="43"/>
        <v>Sep</v>
      </c>
      <c r="U525" s="9">
        <f t="shared" si="44"/>
        <v>2015</v>
      </c>
      <c r="V525" s="10">
        <f>(J525/86400)+25569+(-5/24)</f>
        <v>42237.924490740734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tr">
        <f t="shared" si="40"/>
        <v>theater</v>
      </c>
      <c r="R526" t="str">
        <f t="shared" si="41"/>
        <v>plays</v>
      </c>
      <c r="S526" s="10">
        <f t="shared" si="42"/>
        <v>42522.508900462963</v>
      </c>
      <c r="T526" s="9" t="str">
        <f t="shared" si="43"/>
        <v>Jun</v>
      </c>
      <c r="U526" s="9">
        <f t="shared" si="44"/>
        <v>2016</v>
      </c>
      <c r="V526" s="10">
        <f>(J526/86400)+25569+(-5/24)</f>
        <v>42492.508900462963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tr">
        <f t="shared" si="40"/>
        <v>theater</v>
      </c>
      <c r="R527" t="str">
        <f t="shared" si="41"/>
        <v>plays</v>
      </c>
      <c r="S527" s="10">
        <f t="shared" si="42"/>
        <v>41895.192604166667</v>
      </c>
      <c r="T527" s="9" t="str">
        <f t="shared" si="43"/>
        <v>Sep</v>
      </c>
      <c r="U527" s="9">
        <f t="shared" si="44"/>
        <v>2014</v>
      </c>
      <c r="V527" s="10">
        <f>(J527/86400)+25569+(-5/24)</f>
        <v>41850.192604166667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tr">
        <f t="shared" si="40"/>
        <v>theater</v>
      </c>
      <c r="R528" t="str">
        <f t="shared" si="41"/>
        <v>plays</v>
      </c>
      <c r="S528" s="10">
        <f t="shared" si="42"/>
        <v>42223.499999999993</v>
      </c>
      <c r="T528" s="9" t="str">
        <f t="shared" si="43"/>
        <v>Aug</v>
      </c>
      <c r="U528" s="9">
        <f t="shared" si="44"/>
        <v>2015</v>
      </c>
      <c r="V528" s="10">
        <f>(J528/86400)+25569+(-5/24)</f>
        <v>42192.383611111109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tr">
        <f t="shared" si="40"/>
        <v>theater</v>
      </c>
      <c r="R529" t="str">
        <f t="shared" si="41"/>
        <v>plays</v>
      </c>
      <c r="S529" s="10">
        <f t="shared" si="42"/>
        <v>42783.461805555555</v>
      </c>
      <c r="T529" s="9" t="str">
        <f t="shared" si="43"/>
        <v>Feb</v>
      </c>
      <c r="U529" s="9">
        <f t="shared" si="44"/>
        <v>2017</v>
      </c>
      <c r="V529" s="10">
        <f>(J529/86400)+25569+(-5/24)</f>
        <v>42752.997291666667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tr">
        <f t="shared" si="40"/>
        <v>theater</v>
      </c>
      <c r="R530" t="str">
        <f t="shared" si="41"/>
        <v>plays</v>
      </c>
      <c r="S530" s="10">
        <f t="shared" si="42"/>
        <v>42176.680555555555</v>
      </c>
      <c r="T530" s="9" t="str">
        <f t="shared" si="43"/>
        <v>Jun</v>
      </c>
      <c r="U530" s="9">
        <f t="shared" si="44"/>
        <v>2015</v>
      </c>
      <c r="V530" s="10">
        <f>(J530/86400)+25569+(-5/24)</f>
        <v>42155.71188657407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tr">
        <f t="shared" si="40"/>
        <v>theater</v>
      </c>
      <c r="R531" t="str">
        <f t="shared" si="41"/>
        <v>plays</v>
      </c>
      <c r="S531" s="10">
        <f t="shared" si="42"/>
        <v>42745.999999999993</v>
      </c>
      <c r="T531" s="9" t="str">
        <f t="shared" si="43"/>
        <v>Jan</v>
      </c>
      <c r="U531" s="9">
        <f t="shared" si="44"/>
        <v>2017</v>
      </c>
      <c r="V531" s="10">
        <f>(J531/86400)+25569+(-5/24)</f>
        <v>42724.822847222218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tr">
        <f t="shared" si="40"/>
        <v>theater</v>
      </c>
      <c r="R532" t="str">
        <f t="shared" si="41"/>
        <v>plays</v>
      </c>
      <c r="S532" s="10">
        <f t="shared" si="42"/>
        <v>42178.874999999993</v>
      </c>
      <c r="T532" s="9" t="str">
        <f t="shared" si="43"/>
        <v>Jun</v>
      </c>
      <c r="U532" s="9">
        <f t="shared" si="44"/>
        <v>2015</v>
      </c>
      <c r="V532" s="10">
        <f>(J532/86400)+25569+(-5/24)</f>
        <v>42157.382731481477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tr">
        <f t="shared" si="40"/>
        <v>theater</v>
      </c>
      <c r="R533" t="str">
        <f t="shared" si="41"/>
        <v>plays</v>
      </c>
      <c r="S533" s="10">
        <f t="shared" si="42"/>
        <v>42721.082638888889</v>
      </c>
      <c r="T533" s="9" t="str">
        <f t="shared" si="43"/>
        <v>Dec</v>
      </c>
      <c r="U533" s="9">
        <f t="shared" si="44"/>
        <v>2016</v>
      </c>
      <c r="V533" s="10">
        <f>(J533/86400)+25569+(-5/24)</f>
        <v>42675.856817129628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tr">
        <f t="shared" si="40"/>
        <v>theater</v>
      </c>
      <c r="R534" t="str">
        <f t="shared" si="41"/>
        <v>plays</v>
      </c>
      <c r="S534" s="10">
        <f t="shared" si="42"/>
        <v>42502.798703703702</v>
      </c>
      <c r="T534" s="9" t="str">
        <f t="shared" si="43"/>
        <v>May</v>
      </c>
      <c r="U534" s="9">
        <f t="shared" si="44"/>
        <v>2016</v>
      </c>
      <c r="V534" s="10">
        <f>(J534/86400)+25569+(-5/24)</f>
        <v>42472.798703703702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tr">
        <f t="shared" si="40"/>
        <v>theater</v>
      </c>
      <c r="R535" t="str">
        <f t="shared" si="41"/>
        <v>plays</v>
      </c>
      <c r="S535" s="10">
        <f t="shared" si="42"/>
        <v>42506.226446759254</v>
      </c>
      <c r="T535" s="9" t="str">
        <f t="shared" si="43"/>
        <v>May</v>
      </c>
      <c r="U535" s="9">
        <f t="shared" si="44"/>
        <v>2016</v>
      </c>
      <c r="V535" s="10">
        <f>(J535/86400)+25569+(-5/24)</f>
        <v>42482.226446759254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tr">
        <f t="shared" si="40"/>
        <v>theater</v>
      </c>
      <c r="R536" t="str">
        <f t="shared" si="41"/>
        <v>plays</v>
      </c>
      <c r="S536" s="10">
        <f t="shared" si="42"/>
        <v>42309.749999999993</v>
      </c>
      <c r="T536" s="9" t="str">
        <f t="shared" si="43"/>
        <v>Nov</v>
      </c>
      <c r="U536" s="9">
        <f t="shared" si="44"/>
        <v>2015</v>
      </c>
      <c r="V536" s="10">
        <f>(J536/86400)+25569+(-5/24)</f>
        <v>42270.602662037032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tr">
        <f t="shared" si="40"/>
        <v>theater</v>
      </c>
      <c r="R537" t="str">
        <f t="shared" si="41"/>
        <v>plays</v>
      </c>
      <c r="S537" s="10">
        <f t="shared" si="42"/>
        <v>42741.336863425924</v>
      </c>
      <c r="T537" s="9" t="str">
        <f t="shared" si="43"/>
        <v>Jan</v>
      </c>
      <c r="U537" s="9">
        <f t="shared" si="44"/>
        <v>2017</v>
      </c>
      <c r="V537" s="10">
        <f>(J537/86400)+25569+(-5/24)</f>
        <v>42711.336863425924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tr">
        <f t="shared" si="40"/>
        <v>theater</v>
      </c>
      <c r="R538" t="str">
        <f t="shared" si="41"/>
        <v>plays</v>
      </c>
      <c r="S538" s="10">
        <f t="shared" si="42"/>
        <v>42219.541666666664</v>
      </c>
      <c r="T538" s="9" t="str">
        <f t="shared" si="43"/>
        <v>Aug</v>
      </c>
      <c r="U538" s="9">
        <f t="shared" si="44"/>
        <v>2015</v>
      </c>
      <c r="V538" s="10">
        <f>(J538/86400)+25569+(-5/24)</f>
        <v>42179.136655092589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tr">
        <f t="shared" si="40"/>
        <v>theater</v>
      </c>
      <c r="R539" t="str">
        <f t="shared" si="41"/>
        <v>plays</v>
      </c>
      <c r="S539" s="10">
        <f t="shared" si="42"/>
        <v>42312.601747685178</v>
      </c>
      <c r="T539" s="9" t="str">
        <f t="shared" si="43"/>
        <v>Nov</v>
      </c>
      <c r="U539" s="9">
        <f t="shared" si="44"/>
        <v>2015</v>
      </c>
      <c r="V539" s="10">
        <f>(J539/86400)+25569+(-5/24)</f>
        <v>42282.560081018521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tr">
        <f t="shared" si="40"/>
        <v>theater</v>
      </c>
      <c r="R540" t="str">
        <f t="shared" si="41"/>
        <v>plays</v>
      </c>
      <c r="S540" s="10">
        <f t="shared" si="42"/>
        <v>42503.586377314808</v>
      </c>
      <c r="T540" s="9" t="str">
        <f t="shared" si="43"/>
        <v>May</v>
      </c>
      <c r="U540" s="9">
        <f t="shared" si="44"/>
        <v>2016</v>
      </c>
      <c r="V540" s="10">
        <f>(J540/86400)+25569+(-5/24)</f>
        <v>42473.586377314808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tr">
        <f t="shared" si="40"/>
        <v>theater</v>
      </c>
      <c r="R541" t="str">
        <f t="shared" si="41"/>
        <v>plays</v>
      </c>
      <c r="S541" s="10">
        <f t="shared" si="42"/>
        <v>42555.841516203705</v>
      </c>
      <c r="T541" s="9" t="str">
        <f t="shared" si="43"/>
        <v>Jul</v>
      </c>
      <c r="U541" s="9">
        <f t="shared" si="44"/>
        <v>2016</v>
      </c>
      <c r="V541" s="10">
        <f>(J541/86400)+25569+(-5/24)</f>
        <v>42534.841516203705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tr">
        <f t="shared" si="40"/>
        <v>technology</v>
      </c>
      <c r="R542" t="str">
        <f t="shared" si="41"/>
        <v>web</v>
      </c>
      <c r="S542" s="10">
        <f t="shared" si="42"/>
        <v>42039.608865740738</v>
      </c>
      <c r="T542" s="9" t="str">
        <f t="shared" si="43"/>
        <v>Feb</v>
      </c>
      <c r="U542" s="9">
        <f t="shared" si="44"/>
        <v>2015</v>
      </c>
      <c r="V542" s="10">
        <f>(J542/86400)+25569+(-5/24)</f>
        <v>42009.608865740738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tr">
        <f t="shared" si="40"/>
        <v>technology</v>
      </c>
      <c r="R543" t="str">
        <f t="shared" si="41"/>
        <v>web</v>
      </c>
      <c r="S543" s="10">
        <f t="shared" si="42"/>
        <v>42305.838356481479</v>
      </c>
      <c r="T543" s="9" t="str">
        <f t="shared" si="43"/>
        <v>Oct</v>
      </c>
      <c r="U543" s="9">
        <f t="shared" si="44"/>
        <v>2015</v>
      </c>
      <c r="V543" s="10">
        <f>(J543/86400)+25569+(-5/24)</f>
        <v>42275.838356481479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tr">
        <f t="shared" si="40"/>
        <v>technology</v>
      </c>
      <c r="R544" t="str">
        <f t="shared" si="41"/>
        <v>web</v>
      </c>
      <c r="S544" s="10">
        <f t="shared" si="42"/>
        <v>42493.487453703703</v>
      </c>
      <c r="T544" s="9" t="str">
        <f t="shared" si="43"/>
        <v>May</v>
      </c>
      <c r="U544" s="9">
        <f t="shared" si="44"/>
        <v>2016</v>
      </c>
      <c r="V544" s="10">
        <f>(J544/86400)+25569+(-5/24)</f>
        <v>42433.529120370367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tr">
        <f t="shared" si="40"/>
        <v>technology</v>
      </c>
      <c r="R545" t="str">
        <f t="shared" si="41"/>
        <v>web</v>
      </c>
      <c r="S545" s="10">
        <f t="shared" si="42"/>
        <v>41943.88381944444</v>
      </c>
      <c r="T545" s="9" t="str">
        <f t="shared" si="43"/>
        <v>Oct</v>
      </c>
      <c r="U545" s="9">
        <f t="shared" si="44"/>
        <v>2014</v>
      </c>
      <c r="V545" s="10">
        <f>(J545/86400)+25569+(-5/24)</f>
        <v>41913.88381944444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tr">
        <f t="shared" si="40"/>
        <v>technology</v>
      </c>
      <c r="R546" t="str">
        <f t="shared" si="41"/>
        <v>web</v>
      </c>
      <c r="S546" s="10">
        <f t="shared" si="42"/>
        <v>42555.448611111111</v>
      </c>
      <c r="T546" s="9" t="str">
        <f t="shared" si="43"/>
        <v>Jul</v>
      </c>
      <c r="U546" s="9">
        <f t="shared" si="44"/>
        <v>2016</v>
      </c>
      <c r="V546" s="10">
        <f>(J546/86400)+25569+(-5/24)</f>
        <v>42525.448611111111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tr">
        <f t="shared" si="40"/>
        <v>technology</v>
      </c>
      <c r="R547" t="str">
        <f t="shared" si="41"/>
        <v>web</v>
      </c>
      <c r="S547" s="10">
        <f t="shared" si="42"/>
        <v>42323.425798611112</v>
      </c>
      <c r="T547" s="9" t="str">
        <f t="shared" si="43"/>
        <v>Nov</v>
      </c>
      <c r="U547" s="9">
        <f t="shared" si="44"/>
        <v>2015</v>
      </c>
      <c r="V547" s="10">
        <f>(J547/86400)+25569+(-5/24)</f>
        <v>42283.38413194444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tr">
        <f t="shared" si="40"/>
        <v>technology</v>
      </c>
      <c r="R548" t="str">
        <f t="shared" si="41"/>
        <v>web</v>
      </c>
      <c r="S548" s="10">
        <f t="shared" si="42"/>
        <v>42294.459664351853</v>
      </c>
      <c r="T548" s="9" t="str">
        <f t="shared" si="43"/>
        <v>Oct</v>
      </c>
      <c r="U548" s="9">
        <f t="shared" si="44"/>
        <v>2015</v>
      </c>
      <c r="V548" s="10">
        <f>(J548/86400)+25569+(-5/24)</f>
        <v>42249.459664351853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tr">
        <f t="shared" si="40"/>
        <v>technology</v>
      </c>
      <c r="R549" t="str">
        <f t="shared" si="41"/>
        <v>web</v>
      </c>
      <c r="S549" s="10">
        <f t="shared" si="42"/>
        <v>42410.488009259258</v>
      </c>
      <c r="T549" s="9" t="str">
        <f t="shared" si="43"/>
        <v>Feb</v>
      </c>
      <c r="U549" s="9">
        <f t="shared" si="44"/>
        <v>2016</v>
      </c>
      <c r="V549" s="10">
        <f>(J549/86400)+25569+(-5/24)</f>
        <v>42380.488009259258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tr">
        <f t="shared" si="40"/>
        <v>technology</v>
      </c>
      <c r="R550" t="str">
        <f t="shared" si="41"/>
        <v>web</v>
      </c>
      <c r="S550" s="10">
        <f t="shared" si="42"/>
        <v>42306.695</v>
      </c>
      <c r="T550" s="9" t="str">
        <f t="shared" si="43"/>
        <v>Oct</v>
      </c>
      <c r="U550" s="9">
        <f t="shared" si="44"/>
        <v>2015</v>
      </c>
      <c r="V550" s="10">
        <f>(J550/86400)+25569+(-5/24)</f>
        <v>42276.695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tr">
        <f t="shared" si="40"/>
        <v>technology</v>
      </c>
      <c r="R551" t="str">
        <f t="shared" si="41"/>
        <v>web</v>
      </c>
      <c r="S551" s="10">
        <f t="shared" si="42"/>
        <v>42193.428495370368</v>
      </c>
      <c r="T551" s="9" t="str">
        <f t="shared" si="43"/>
        <v>Jul</v>
      </c>
      <c r="U551" s="9">
        <f t="shared" si="44"/>
        <v>2015</v>
      </c>
      <c r="V551" s="10">
        <f>(J551/86400)+25569+(-5/24)</f>
        <v>42163.428495370368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tr">
        <f t="shared" si="40"/>
        <v>technology</v>
      </c>
      <c r="R552" t="str">
        <f t="shared" si="41"/>
        <v>web</v>
      </c>
      <c r="S552" s="10">
        <f t="shared" si="42"/>
        <v>42765.999999999993</v>
      </c>
      <c r="T552" s="9" t="str">
        <f t="shared" si="43"/>
        <v>Jan</v>
      </c>
      <c r="U552" s="9">
        <f t="shared" si="44"/>
        <v>2017</v>
      </c>
      <c r="V552" s="10">
        <f>(J552/86400)+25569+(-5/24)</f>
        <v>42753.47042824074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tr">
        <f t="shared" si="40"/>
        <v>technology</v>
      </c>
      <c r="R553" t="str">
        <f t="shared" si="41"/>
        <v>web</v>
      </c>
      <c r="S553" s="10">
        <f t="shared" si="42"/>
        <v>42217.536805555552</v>
      </c>
      <c r="T553" s="9" t="str">
        <f t="shared" si="43"/>
        <v>Aug</v>
      </c>
      <c r="U553" s="9">
        <f t="shared" si="44"/>
        <v>2015</v>
      </c>
      <c r="V553" s="10">
        <f>(J553/86400)+25569+(-5/24)</f>
        <v>42173.067407407405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tr">
        <f t="shared" si="40"/>
        <v>technology</v>
      </c>
      <c r="R554" t="str">
        <f t="shared" si="41"/>
        <v>web</v>
      </c>
      <c r="S554" s="10">
        <f t="shared" si="42"/>
        <v>42378.408518518518</v>
      </c>
      <c r="T554" s="9" t="str">
        <f t="shared" si="43"/>
        <v>Jan</v>
      </c>
      <c r="U554" s="9">
        <f t="shared" si="44"/>
        <v>2016</v>
      </c>
      <c r="V554" s="10">
        <f>(J554/86400)+25569+(-5/24)</f>
        <v>42318.408518518518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tr">
        <f t="shared" si="40"/>
        <v>technology</v>
      </c>
      <c r="R555" t="str">
        <f t="shared" si="41"/>
        <v>web</v>
      </c>
      <c r="S555" s="10">
        <f t="shared" si="42"/>
        <v>41957.553136574068</v>
      </c>
      <c r="T555" s="9" t="str">
        <f t="shared" si="43"/>
        <v>Nov</v>
      </c>
      <c r="U555" s="9">
        <f t="shared" si="44"/>
        <v>2014</v>
      </c>
      <c r="V555" s="10">
        <f>(J555/86400)+25569+(-5/24)</f>
        <v>41927.511469907404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tr">
        <f t="shared" si="40"/>
        <v>technology</v>
      </c>
      <c r="R556" t="str">
        <f t="shared" si="41"/>
        <v>web</v>
      </c>
      <c r="S556" s="10">
        <f t="shared" si="42"/>
        <v>41931.476527777777</v>
      </c>
      <c r="T556" s="9" t="str">
        <f t="shared" si="43"/>
        <v>Oct</v>
      </c>
      <c r="U556" s="9">
        <f t="shared" si="44"/>
        <v>2014</v>
      </c>
      <c r="V556" s="10">
        <f>(J556/86400)+25569+(-5/24)</f>
        <v>41901.476527777777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tr">
        <f t="shared" si="40"/>
        <v>technology</v>
      </c>
      <c r="R557" t="str">
        <f t="shared" si="41"/>
        <v>web</v>
      </c>
      <c r="S557" s="10">
        <f t="shared" si="42"/>
        <v>42533.145173611112</v>
      </c>
      <c r="T557" s="9" t="str">
        <f t="shared" si="43"/>
        <v>Jun</v>
      </c>
      <c r="U557" s="9">
        <f t="shared" si="44"/>
        <v>2016</v>
      </c>
      <c r="V557" s="10">
        <f>(J557/86400)+25569+(-5/24)</f>
        <v>42503.145173611112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tr">
        <f t="shared" si="40"/>
        <v>technology</v>
      </c>
      <c r="R558" t="str">
        <f t="shared" si="41"/>
        <v>web</v>
      </c>
      <c r="S558" s="10">
        <f t="shared" si="42"/>
        <v>42375.651817129627</v>
      </c>
      <c r="T558" s="9" t="str">
        <f t="shared" si="43"/>
        <v>Jan</v>
      </c>
      <c r="U558" s="9">
        <f t="shared" si="44"/>
        <v>2016</v>
      </c>
      <c r="V558" s="10">
        <f>(J558/86400)+25569+(-5/24)</f>
        <v>42345.651817129627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tr">
        <f t="shared" si="40"/>
        <v>technology</v>
      </c>
      <c r="R559" t="str">
        <f t="shared" si="41"/>
        <v>web</v>
      </c>
      <c r="S559" s="10">
        <f t="shared" si="42"/>
        <v>42706.775497685179</v>
      </c>
      <c r="T559" s="9" t="str">
        <f t="shared" si="43"/>
        <v>Dec</v>
      </c>
      <c r="U559" s="9">
        <f t="shared" si="44"/>
        <v>2016</v>
      </c>
      <c r="V559" s="10">
        <f>(J559/86400)+25569+(-5/24)</f>
        <v>42676.733831018515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tr">
        <f t="shared" si="40"/>
        <v>technology</v>
      </c>
      <c r="R560" t="str">
        <f t="shared" si="41"/>
        <v>web</v>
      </c>
      <c r="S560" s="10">
        <f t="shared" si="42"/>
        <v>42087.633159722223</v>
      </c>
      <c r="T560" s="9" t="str">
        <f t="shared" si="43"/>
        <v>Mar</v>
      </c>
      <c r="U560" s="9">
        <f t="shared" si="44"/>
        <v>2015</v>
      </c>
      <c r="V560" s="10">
        <f>(J560/86400)+25569+(-5/24)</f>
        <v>42057.674826388888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tr">
        <f t="shared" si="40"/>
        <v>technology</v>
      </c>
      <c r="R561" t="str">
        <f t="shared" si="41"/>
        <v>web</v>
      </c>
      <c r="S561" s="10">
        <f t="shared" si="42"/>
        <v>42351.074768518512</v>
      </c>
      <c r="T561" s="9" t="str">
        <f t="shared" si="43"/>
        <v>Dec</v>
      </c>
      <c r="U561" s="9">
        <f t="shared" si="44"/>
        <v>2015</v>
      </c>
      <c r="V561" s="10">
        <f>(J561/86400)+25569+(-5/24)</f>
        <v>42321.074768518512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tr">
        <f t="shared" si="40"/>
        <v>technology</v>
      </c>
      <c r="R562" t="str">
        <f t="shared" si="41"/>
        <v>web</v>
      </c>
      <c r="S562" s="10">
        <f t="shared" si="42"/>
        <v>41990.563020833331</v>
      </c>
      <c r="T562" s="9" t="str">
        <f t="shared" si="43"/>
        <v>Dec</v>
      </c>
      <c r="U562" s="9">
        <f t="shared" si="44"/>
        <v>2014</v>
      </c>
      <c r="V562" s="10">
        <f>(J562/86400)+25569+(-5/24)</f>
        <v>41960.563020833331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tr">
        <f t="shared" si="40"/>
        <v>technology</v>
      </c>
      <c r="R563" t="str">
        <f t="shared" si="41"/>
        <v>web</v>
      </c>
      <c r="S563" s="10">
        <f t="shared" si="42"/>
        <v>42303.450381944444</v>
      </c>
      <c r="T563" s="9" t="str">
        <f t="shared" si="43"/>
        <v>Oct</v>
      </c>
      <c r="U563" s="9">
        <f t="shared" si="44"/>
        <v>2015</v>
      </c>
      <c r="V563" s="10">
        <f>(J563/86400)+25569+(-5/24)</f>
        <v>42268.450381944444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tr">
        <f t="shared" si="40"/>
        <v>technology</v>
      </c>
      <c r="R564" t="str">
        <f t="shared" si="41"/>
        <v>web</v>
      </c>
      <c r="S564" s="10">
        <f t="shared" si="42"/>
        <v>42722.180729166663</v>
      </c>
      <c r="T564" s="9" t="str">
        <f t="shared" si="43"/>
        <v>Dec</v>
      </c>
      <c r="U564" s="9">
        <f t="shared" si="44"/>
        <v>2016</v>
      </c>
      <c r="V564" s="10">
        <f>(J564/86400)+25569+(-5/24)</f>
        <v>42692.180729166663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tr">
        <f t="shared" si="40"/>
        <v>technology</v>
      </c>
      <c r="R565" t="str">
        <f t="shared" si="41"/>
        <v>web</v>
      </c>
      <c r="S565" s="10">
        <f t="shared" si="42"/>
        <v>42051.861655092587</v>
      </c>
      <c r="T565" s="9" t="str">
        <f t="shared" si="43"/>
        <v>Feb</v>
      </c>
      <c r="U565" s="9">
        <f t="shared" si="44"/>
        <v>2015</v>
      </c>
      <c r="V565" s="10">
        <f>(J565/86400)+25569+(-5/24)</f>
        <v>42021.861655092587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tr">
        <f t="shared" si="40"/>
        <v>technology</v>
      </c>
      <c r="R566" t="str">
        <f t="shared" si="41"/>
        <v>web</v>
      </c>
      <c r="S566" s="10">
        <f t="shared" si="42"/>
        <v>42441.734664351847</v>
      </c>
      <c r="T566" s="9" t="str">
        <f t="shared" si="43"/>
        <v>Mar</v>
      </c>
      <c r="U566" s="9">
        <f t="shared" si="44"/>
        <v>2016</v>
      </c>
      <c r="V566" s="10">
        <f>(J566/86400)+25569+(-5/24)</f>
        <v>42411.734664351847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tr">
        <f t="shared" si="40"/>
        <v>technology</v>
      </c>
      <c r="R567" t="str">
        <f t="shared" si="41"/>
        <v>web</v>
      </c>
      <c r="S567" s="10">
        <f t="shared" si="42"/>
        <v>42195.576956018514</v>
      </c>
      <c r="T567" s="9" t="str">
        <f t="shared" si="43"/>
        <v>Jul</v>
      </c>
      <c r="U567" s="9">
        <f t="shared" si="44"/>
        <v>2015</v>
      </c>
      <c r="V567" s="10">
        <f>(J567/86400)+25569+(-5/24)</f>
        <v>42165.576956018514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tr">
        <f t="shared" si="40"/>
        <v>technology</v>
      </c>
      <c r="R568" t="str">
        <f t="shared" si="41"/>
        <v>web</v>
      </c>
      <c r="S568" s="10">
        <f t="shared" si="42"/>
        <v>42565.476076388884</v>
      </c>
      <c r="T568" s="9" t="str">
        <f t="shared" si="43"/>
        <v>Jul</v>
      </c>
      <c r="U568" s="9">
        <f t="shared" si="44"/>
        <v>2016</v>
      </c>
      <c r="V568" s="10">
        <f>(J568/86400)+25569+(-5/24)</f>
        <v>42535.476076388884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tr">
        <f t="shared" si="40"/>
        <v>technology</v>
      </c>
      <c r="R569" t="str">
        <f t="shared" si="41"/>
        <v>web</v>
      </c>
      <c r="S569" s="10">
        <f t="shared" si="42"/>
        <v>42005.634189814817</v>
      </c>
      <c r="T569" s="9" t="str">
        <f t="shared" si="43"/>
        <v>Jan</v>
      </c>
      <c r="U569" s="9">
        <f t="shared" si="44"/>
        <v>2015</v>
      </c>
      <c r="V569" s="10">
        <f>(J569/86400)+25569+(-5/24)</f>
        <v>41975.634189814817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tr">
        <f t="shared" si="40"/>
        <v>technology</v>
      </c>
      <c r="R570" t="str">
        <f t="shared" si="41"/>
        <v>web</v>
      </c>
      <c r="S570" s="10">
        <f t="shared" si="42"/>
        <v>42385.249999999993</v>
      </c>
      <c r="T570" s="9" t="str">
        <f t="shared" si="43"/>
        <v>Jan</v>
      </c>
      <c r="U570" s="9">
        <f t="shared" si="44"/>
        <v>2016</v>
      </c>
      <c r="V570" s="10">
        <f>(J570/86400)+25569+(-5/24)</f>
        <v>42348.713229166664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tr">
        <f t="shared" si="40"/>
        <v>technology</v>
      </c>
      <c r="R571" t="str">
        <f t="shared" si="41"/>
        <v>web</v>
      </c>
      <c r="S571" s="10">
        <f t="shared" si="42"/>
        <v>42370.639027777775</v>
      </c>
      <c r="T571" s="9" t="str">
        <f t="shared" si="43"/>
        <v>Jan</v>
      </c>
      <c r="U571" s="9">
        <f t="shared" si="44"/>
        <v>2016</v>
      </c>
      <c r="V571" s="10">
        <f>(J571/86400)+25569+(-5/24)</f>
        <v>42340.639027777775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tr">
        <f t="shared" si="40"/>
        <v>technology</v>
      </c>
      <c r="R572" t="str">
        <f t="shared" si="41"/>
        <v>web</v>
      </c>
      <c r="S572" s="10">
        <f t="shared" si="42"/>
        <v>42418.589918981474</v>
      </c>
      <c r="T572" s="9" t="str">
        <f t="shared" si="43"/>
        <v>Feb</v>
      </c>
      <c r="U572" s="9">
        <f t="shared" si="44"/>
        <v>2016</v>
      </c>
      <c r="V572" s="10">
        <f>(J572/86400)+25569+(-5/24)</f>
        <v>42388.589918981474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tr">
        <f t="shared" si="40"/>
        <v>technology</v>
      </c>
      <c r="R573" t="str">
        <f t="shared" si="41"/>
        <v>web</v>
      </c>
      <c r="S573" s="10">
        <f t="shared" si="42"/>
        <v>42211.957638888889</v>
      </c>
      <c r="T573" s="9" t="str">
        <f t="shared" si="43"/>
        <v>Jul</v>
      </c>
      <c r="U573" s="9">
        <f t="shared" si="44"/>
        <v>2015</v>
      </c>
      <c r="V573" s="10">
        <f>(J573/86400)+25569+(-5/24)</f>
        <v>42192.607905092591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tr">
        <f t="shared" si="40"/>
        <v>technology</v>
      </c>
      <c r="R574" t="str">
        <f t="shared" si="41"/>
        <v>web</v>
      </c>
      <c r="S574" s="10">
        <f t="shared" si="42"/>
        <v>42312.549629629626</v>
      </c>
      <c r="T574" s="9" t="str">
        <f t="shared" si="43"/>
        <v>Nov</v>
      </c>
      <c r="U574" s="9">
        <f t="shared" si="44"/>
        <v>2015</v>
      </c>
      <c r="V574" s="10">
        <f>(J574/86400)+25569+(-5/24)</f>
        <v>42282.507962962962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tr">
        <f t="shared" si="40"/>
        <v>technology</v>
      </c>
      <c r="R575" t="str">
        <f t="shared" si="41"/>
        <v>web</v>
      </c>
      <c r="S575" s="10">
        <f t="shared" si="42"/>
        <v>42021.841666666667</v>
      </c>
      <c r="T575" s="9" t="str">
        <f t="shared" si="43"/>
        <v>Jan</v>
      </c>
      <c r="U575" s="9">
        <f t="shared" si="44"/>
        <v>2015</v>
      </c>
      <c r="V575" s="10">
        <f>(J575/86400)+25569+(-5/24)</f>
        <v>41962.841793981475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tr">
        <f t="shared" si="40"/>
        <v>technology</v>
      </c>
      <c r="R576" t="str">
        <f t="shared" si="41"/>
        <v>web</v>
      </c>
      <c r="S576" s="10">
        <f t="shared" si="42"/>
        <v>42662.235034722216</v>
      </c>
      <c r="T576" s="9" t="str">
        <f t="shared" si="43"/>
        <v>Oct</v>
      </c>
      <c r="U576" s="9">
        <f t="shared" si="44"/>
        <v>2016</v>
      </c>
      <c r="V576" s="10">
        <f>(J576/86400)+25569+(-5/24)</f>
        <v>42632.235034722216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tr">
        <f t="shared" si="40"/>
        <v>technology</v>
      </c>
      <c r="R577" t="str">
        <f t="shared" si="41"/>
        <v>web</v>
      </c>
      <c r="S577" s="10">
        <f t="shared" si="42"/>
        <v>42168.484293981477</v>
      </c>
      <c r="T577" s="9" t="str">
        <f t="shared" si="43"/>
        <v>Jun</v>
      </c>
      <c r="U577" s="9">
        <f t="shared" si="44"/>
        <v>2015</v>
      </c>
      <c r="V577" s="10">
        <f>(J577/86400)+25569+(-5/24)</f>
        <v>42138.484293981477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tr">
        <f t="shared" si="40"/>
        <v>technology</v>
      </c>
      <c r="R578" t="str">
        <f t="shared" si="41"/>
        <v>web</v>
      </c>
      <c r="S578" s="10">
        <f t="shared" si="42"/>
        <v>42091.221666666665</v>
      </c>
      <c r="T578" s="9" t="str">
        <f t="shared" si="43"/>
        <v>Mar</v>
      </c>
      <c r="U578" s="9">
        <f t="shared" si="44"/>
        <v>2015</v>
      </c>
      <c r="V578" s="10">
        <f>(J578/86400)+25569+(-5/24)</f>
        <v>42031.263333333329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tr">
        <f t="shared" ref="Q579:Q642" si="45">LEFT(N579,FIND("/",N579)-1)</f>
        <v>technology</v>
      </c>
      <c r="R579" t="str">
        <f t="shared" ref="R579:R642" si="46">RIGHT(N579,LEN(N579)-FIND("/",N579))</f>
        <v>web</v>
      </c>
      <c r="S579" s="10">
        <f t="shared" ref="S579:S642" si="47">(I579/86400)+25569+(-5/24)</f>
        <v>42510.380810185183</v>
      </c>
      <c r="T579" s="9" t="str">
        <f t="shared" ref="T579:T642" si="48">IF(MONTH(S579)=1,"Jan",IF(MONTH(S579)=2,"Feb",IF(MONTH(S579)=3,"Mar",IF(MONTH(S579)=4,"Apr",IF(MONTH(S579)=5,"May",IF(MONTH(S579)=6,"Jun",IF(MONTH(S579)=7,"Jul",IF(MONTH(S579)=8,"Aug",IF(MONTH(S579)=9,"Sep",IF(MONTH(S579)=10,"Oct",IF(MONTH(S579)=11,"Nov",IF(MONTH(S579)=12,"Dec","N/A"))))))))))))</f>
        <v>May</v>
      </c>
      <c r="U579" s="9">
        <f t="shared" ref="U579:U642" si="49">YEAR(S579)</f>
        <v>2016</v>
      </c>
      <c r="V579" s="10">
        <f>(J579/86400)+25569+(-5/24)</f>
        <v>42450.380810185183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tr">
        <f t="shared" si="45"/>
        <v>technology</v>
      </c>
      <c r="R580" t="str">
        <f t="shared" si="46"/>
        <v>web</v>
      </c>
      <c r="S580" s="10">
        <f t="shared" si="47"/>
        <v>42254.370289351849</v>
      </c>
      <c r="T580" s="9" t="str">
        <f t="shared" si="48"/>
        <v>Sep</v>
      </c>
      <c r="U580" s="9">
        <f t="shared" si="49"/>
        <v>2015</v>
      </c>
      <c r="V580" s="10">
        <f>(J580/86400)+25569+(-5/24)</f>
        <v>42230.370289351849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tr">
        <f t="shared" si="45"/>
        <v>technology</v>
      </c>
      <c r="R581" t="str">
        <f t="shared" si="46"/>
        <v>web</v>
      </c>
      <c r="S581" s="10">
        <f t="shared" si="47"/>
        <v>41998.643784722219</v>
      </c>
      <c r="T581" s="9" t="str">
        <f t="shared" si="48"/>
        <v>Dec</v>
      </c>
      <c r="U581" s="9">
        <f t="shared" si="49"/>
        <v>2014</v>
      </c>
      <c r="V581" s="10">
        <f>(J581/86400)+25569+(-5/24)</f>
        <v>41968.643784722219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tr">
        <f t="shared" si="45"/>
        <v>technology</v>
      </c>
      <c r="R582" t="str">
        <f t="shared" si="46"/>
        <v>web</v>
      </c>
      <c r="S582" s="10">
        <f t="shared" si="47"/>
        <v>42635.699849537035</v>
      </c>
      <c r="T582" s="9" t="str">
        <f t="shared" si="48"/>
        <v>Sep</v>
      </c>
      <c r="U582" s="9">
        <f t="shared" si="49"/>
        <v>2016</v>
      </c>
      <c r="V582" s="10">
        <f>(J582/86400)+25569+(-5/24)</f>
        <v>42605.699849537035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tr">
        <f t="shared" si="45"/>
        <v>technology</v>
      </c>
      <c r="R583" t="str">
        <f t="shared" si="46"/>
        <v>web</v>
      </c>
      <c r="S583" s="10">
        <f t="shared" si="47"/>
        <v>42217.804444444446</v>
      </c>
      <c r="T583" s="9" t="str">
        <f t="shared" si="48"/>
        <v>Aug</v>
      </c>
      <c r="U583" s="9">
        <f t="shared" si="49"/>
        <v>2015</v>
      </c>
      <c r="V583" s="10">
        <f>(J583/86400)+25569+(-5/24)</f>
        <v>42187.804444444446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tr">
        <f t="shared" si="45"/>
        <v>technology</v>
      </c>
      <c r="R584" t="str">
        <f t="shared" si="46"/>
        <v>web</v>
      </c>
      <c r="S584" s="10">
        <f t="shared" si="47"/>
        <v>42078.541666666664</v>
      </c>
      <c r="T584" s="9" t="str">
        <f t="shared" si="48"/>
        <v>Mar</v>
      </c>
      <c r="U584" s="9">
        <f t="shared" si="49"/>
        <v>2015</v>
      </c>
      <c r="V584" s="10">
        <f>(J584/86400)+25569+(-5/24)</f>
        <v>42055.531469907401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tr">
        <f t="shared" si="45"/>
        <v>technology</v>
      </c>
      <c r="R585" t="str">
        <f t="shared" si="46"/>
        <v>web</v>
      </c>
      <c r="S585" s="10">
        <f t="shared" si="47"/>
        <v>42082.688506944447</v>
      </c>
      <c r="T585" s="9" t="str">
        <f t="shared" si="48"/>
        <v>Mar</v>
      </c>
      <c r="U585" s="9">
        <f t="shared" si="49"/>
        <v>2015</v>
      </c>
      <c r="V585" s="10">
        <f>(J585/86400)+25569+(-5/24)</f>
        <v>42052.730173611104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tr">
        <f t="shared" si="45"/>
        <v>technology</v>
      </c>
      <c r="R586" t="str">
        <f t="shared" si="46"/>
        <v>web</v>
      </c>
      <c r="S586" s="10">
        <f t="shared" si="47"/>
        <v>42079.466620370367</v>
      </c>
      <c r="T586" s="9" t="str">
        <f t="shared" si="48"/>
        <v>Mar</v>
      </c>
      <c r="U586" s="9">
        <f t="shared" si="49"/>
        <v>2015</v>
      </c>
      <c r="V586" s="10">
        <f>(J586/86400)+25569+(-5/24)</f>
        <v>42049.508287037032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tr">
        <f t="shared" si="45"/>
        <v>technology</v>
      </c>
      <c r="R587" t="str">
        <f t="shared" si="46"/>
        <v>web</v>
      </c>
      <c r="S587" s="10">
        <f t="shared" si="47"/>
        <v>42338.791666666664</v>
      </c>
      <c r="T587" s="9" t="str">
        <f t="shared" si="48"/>
        <v>Nov</v>
      </c>
      <c r="U587" s="9">
        <f t="shared" si="49"/>
        <v>2015</v>
      </c>
      <c r="V587" s="10">
        <f>(J587/86400)+25569+(-5/24)</f>
        <v>42283.182604166665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tr">
        <f t="shared" si="45"/>
        <v>technology</v>
      </c>
      <c r="R588" t="str">
        <f t="shared" si="46"/>
        <v>web</v>
      </c>
      <c r="S588" s="10">
        <f t="shared" si="47"/>
        <v>42050.645914351851</v>
      </c>
      <c r="T588" s="9" t="str">
        <f t="shared" si="48"/>
        <v>Feb</v>
      </c>
      <c r="U588" s="9">
        <f t="shared" si="49"/>
        <v>2015</v>
      </c>
      <c r="V588" s="10">
        <f>(J588/86400)+25569+(-5/24)</f>
        <v>42020.645914351851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tr">
        <f t="shared" si="45"/>
        <v>technology</v>
      </c>
      <c r="R589" t="str">
        <f t="shared" si="46"/>
        <v>web</v>
      </c>
      <c r="S589" s="10">
        <f t="shared" si="47"/>
        <v>42110.548993055556</v>
      </c>
      <c r="T589" s="9" t="str">
        <f t="shared" si="48"/>
        <v>Apr</v>
      </c>
      <c r="U589" s="9">
        <f t="shared" si="49"/>
        <v>2015</v>
      </c>
      <c r="V589" s="10">
        <f>(J589/86400)+25569+(-5/24)</f>
        <v>42080.548993055556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tr">
        <f t="shared" si="45"/>
        <v>technology</v>
      </c>
      <c r="R590" t="str">
        <f t="shared" si="46"/>
        <v>web</v>
      </c>
      <c r="S590" s="10">
        <f t="shared" si="47"/>
        <v>42691.602847222217</v>
      </c>
      <c r="T590" s="9" t="str">
        <f t="shared" si="48"/>
        <v>Nov</v>
      </c>
      <c r="U590" s="9">
        <f t="shared" si="49"/>
        <v>2016</v>
      </c>
      <c r="V590" s="10">
        <f>(J590/86400)+25569+(-5/24)</f>
        <v>42631.561180555553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tr">
        <f t="shared" si="45"/>
        <v>technology</v>
      </c>
      <c r="R591" t="str">
        <f t="shared" si="46"/>
        <v>web</v>
      </c>
      <c r="S591" s="10">
        <f t="shared" si="47"/>
        <v>42193.406238425923</v>
      </c>
      <c r="T591" s="9" t="str">
        <f t="shared" si="48"/>
        <v>Jul</v>
      </c>
      <c r="U591" s="9">
        <f t="shared" si="49"/>
        <v>2015</v>
      </c>
      <c r="V591" s="10">
        <f>(J591/86400)+25569+(-5/24)</f>
        <v>42178.406238425923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tr">
        <f t="shared" si="45"/>
        <v>technology</v>
      </c>
      <c r="R592" t="str">
        <f t="shared" si="46"/>
        <v>web</v>
      </c>
      <c r="S592" s="10">
        <f t="shared" si="47"/>
        <v>42408.334027777775</v>
      </c>
      <c r="T592" s="9" t="str">
        <f t="shared" si="48"/>
        <v>Feb</v>
      </c>
      <c r="U592" s="9">
        <f t="shared" si="49"/>
        <v>2016</v>
      </c>
      <c r="V592" s="10">
        <f>(J592/86400)+25569+(-5/24)</f>
        <v>42377.34642361111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tr">
        <f t="shared" si="45"/>
        <v>technology</v>
      </c>
      <c r="R593" t="str">
        <f t="shared" si="46"/>
        <v>web</v>
      </c>
      <c r="S593" s="10">
        <f t="shared" si="47"/>
        <v>42207.334837962961</v>
      </c>
      <c r="T593" s="9" t="str">
        <f t="shared" si="48"/>
        <v>Jul</v>
      </c>
      <c r="U593" s="9">
        <f t="shared" si="49"/>
        <v>2015</v>
      </c>
      <c r="V593" s="10">
        <f>(J593/86400)+25569+(-5/24)</f>
        <v>42177.334837962961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tr">
        <f t="shared" si="45"/>
        <v>technology</v>
      </c>
      <c r="R594" t="str">
        <f t="shared" si="46"/>
        <v>web</v>
      </c>
      <c r="S594" s="10">
        <f t="shared" si="47"/>
        <v>41976.023842592585</v>
      </c>
      <c r="T594" s="9" t="str">
        <f t="shared" si="48"/>
        <v>Dec</v>
      </c>
      <c r="U594" s="9">
        <f t="shared" si="49"/>
        <v>2014</v>
      </c>
      <c r="V594" s="10">
        <f>(J594/86400)+25569+(-5/24)</f>
        <v>41946.023842592593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tr">
        <f t="shared" si="45"/>
        <v>technology</v>
      </c>
      <c r="R595" t="str">
        <f t="shared" si="46"/>
        <v>web</v>
      </c>
      <c r="S595" s="10">
        <f t="shared" si="47"/>
        <v>42100.427604166667</v>
      </c>
      <c r="T595" s="9" t="str">
        <f t="shared" si="48"/>
        <v>Apr</v>
      </c>
      <c r="U595" s="9">
        <f t="shared" si="49"/>
        <v>2015</v>
      </c>
      <c r="V595" s="10">
        <f>(J595/86400)+25569+(-5/24)</f>
        <v>42070.469270833331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tr">
        <f t="shared" si="45"/>
        <v>technology</v>
      </c>
      <c r="R596" t="str">
        <f t="shared" si="46"/>
        <v>web</v>
      </c>
      <c r="S596" s="10">
        <f t="shared" si="47"/>
        <v>42476.571828703702</v>
      </c>
      <c r="T596" s="9" t="str">
        <f t="shared" si="48"/>
        <v>Apr</v>
      </c>
      <c r="U596" s="9">
        <f t="shared" si="49"/>
        <v>2016</v>
      </c>
      <c r="V596" s="10">
        <f>(J596/86400)+25569+(-5/24)</f>
        <v>42446.571828703702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tr">
        <f t="shared" si="45"/>
        <v>technology</v>
      </c>
      <c r="R597" t="str">
        <f t="shared" si="46"/>
        <v>web</v>
      </c>
      <c r="S597" s="10">
        <f t="shared" si="47"/>
        <v>42127.861550925925</v>
      </c>
      <c r="T597" s="9" t="str">
        <f t="shared" si="48"/>
        <v>May</v>
      </c>
      <c r="U597" s="9">
        <f t="shared" si="49"/>
        <v>2015</v>
      </c>
      <c r="V597" s="10">
        <f>(J597/86400)+25569+(-5/24)</f>
        <v>42082.861550925925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tr">
        <f t="shared" si="45"/>
        <v>technology</v>
      </c>
      <c r="R598" t="str">
        <f t="shared" si="46"/>
        <v>web</v>
      </c>
      <c r="S598" s="10">
        <f t="shared" si="47"/>
        <v>42676.688564814809</v>
      </c>
      <c r="T598" s="9" t="str">
        <f t="shared" si="48"/>
        <v>Nov</v>
      </c>
      <c r="U598" s="9">
        <f t="shared" si="49"/>
        <v>2016</v>
      </c>
      <c r="V598" s="10">
        <f>(J598/86400)+25569+(-5/24)</f>
        <v>42646.688564814809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tr">
        <f t="shared" si="45"/>
        <v>technology</v>
      </c>
      <c r="R599" t="str">
        <f t="shared" si="46"/>
        <v>web</v>
      </c>
      <c r="S599" s="10">
        <f t="shared" si="47"/>
        <v>42582.458333333336</v>
      </c>
      <c r="T599" s="9" t="str">
        <f t="shared" si="48"/>
        <v>Jul</v>
      </c>
      <c r="U599" s="9">
        <f t="shared" si="49"/>
        <v>2016</v>
      </c>
      <c r="V599" s="10">
        <f>(J599/86400)+25569+(-5/24)</f>
        <v>42545.496932870366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tr">
        <f t="shared" si="45"/>
        <v>technology</v>
      </c>
      <c r="R600" t="str">
        <f t="shared" si="46"/>
        <v>web</v>
      </c>
      <c r="S600" s="10">
        <f t="shared" si="47"/>
        <v>41977.793761574074</v>
      </c>
      <c r="T600" s="9" t="str">
        <f t="shared" si="48"/>
        <v>Dec</v>
      </c>
      <c r="U600" s="9">
        <f t="shared" si="49"/>
        <v>2014</v>
      </c>
      <c r="V600" s="10">
        <f>(J600/86400)+25569+(-5/24)</f>
        <v>41947.793761574074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tr">
        <f t="shared" si="45"/>
        <v>technology</v>
      </c>
      <c r="R601" t="str">
        <f t="shared" si="46"/>
        <v>web</v>
      </c>
      <c r="S601" s="10">
        <f t="shared" si="47"/>
        <v>42071.427777777775</v>
      </c>
      <c r="T601" s="9" t="str">
        <f t="shared" si="48"/>
        <v>Mar</v>
      </c>
      <c r="U601" s="9">
        <f t="shared" si="49"/>
        <v>2015</v>
      </c>
      <c r="V601" s="10">
        <f>(J601/86400)+25569+(-5/24)</f>
        <v>42047.604189814818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tr">
        <f t="shared" si="45"/>
        <v>technology</v>
      </c>
      <c r="R602" t="str">
        <f t="shared" si="46"/>
        <v>web</v>
      </c>
      <c r="S602" s="10">
        <f t="shared" si="47"/>
        <v>42133.589837962958</v>
      </c>
      <c r="T602" s="9" t="str">
        <f t="shared" si="48"/>
        <v>May</v>
      </c>
      <c r="U602" s="9">
        <f t="shared" si="49"/>
        <v>2015</v>
      </c>
      <c r="V602" s="10">
        <f>(J602/86400)+25569+(-5/24)</f>
        <v>42073.589837962958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tr">
        <f t="shared" si="45"/>
        <v>technology</v>
      </c>
      <c r="R603" t="str">
        <f t="shared" si="46"/>
        <v>web</v>
      </c>
      <c r="S603" s="10">
        <f t="shared" si="47"/>
        <v>41999.64975694444</v>
      </c>
      <c r="T603" s="9" t="str">
        <f t="shared" si="48"/>
        <v>Dec</v>
      </c>
      <c r="U603" s="9">
        <f t="shared" si="49"/>
        <v>2014</v>
      </c>
      <c r="V603" s="10">
        <f>(J603/86400)+25569+(-5/24)</f>
        <v>41969.64975694444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tr">
        <f t="shared" si="45"/>
        <v>technology</v>
      </c>
      <c r="R604" t="str">
        <f t="shared" si="46"/>
        <v>web</v>
      </c>
      <c r="S604" s="10">
        <f t="shared" si="47"/>
        <v>42173.585821759254</v>
      </c>
      <c r="T604" s="9" t="str">
        <f t="shared" si="48"/>
        <v>Jun</v>
      </c>
      <c r="U604" s="9">
        <f t="shared" si="49"/>
        <v>2015</v>
      </c>
      <c r="V604" s="10">
        <f>(J604/86400)+25569+(-5/24)</f>
        <v>42143.585821759254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tr">
        <f t="shared" si="45"/>
        <v>technology</v>
      </c>
      <c r="R605" t="str">
        <f t="shared" si="46"/>
        <v>web</v>
      </c>
      <c r="S605" s="10">
        <f t="shared" si="47"/>
        <v>41865.430821759255</v>
      </c>
      <c r="T605" s="9" t="str">
        <f t="shared" si="48"/>
        <v>Aug</v>
      </c>
      <c r="U605" s="9">
        <f t="shared" si="49"/>
        <v>2014</v>
      </c>
      <c r="V605" s="10">
        <f>(J605/86400)+25569+(-5/24)</f>
        <v>41835.430821759255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tr">
        <f t="shared" si="45"/>
        <v>technology</v>
      </c>
      <c r="R606" t="str">
        <f t="shared" si="46"/>
        <v>web</v>
      </c>
      <c r="S606" s="10">
        <f t="shared" si="47"/>
        <v>41878.827037037037</v>
      </c>
      <c r="T606" s="9" t="str">
        <f t="shared" si="48"/>
        <v>Aug</v>
      </c>
      <c r="U606" s="9">
        <f t="shared" si="49"/>
        <v>2014</v>
      </c>
      <c r="V606" s="10">
        <f>(J606/86400)+25569+(-5/24)</f>
        <v>41848.827037037037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tr">
        <f t="shared" si="45"/>
        <v>technology</v>
      </c>
      <c r="R607" t="str">
        <f t="shared" si="46"/>
        <v>web</v>
      </c>
      <c r="S607" s="10">
        <f t="shared" si="47"/>
        <v>42239.149398148147</v>
      </c>
      <c r="T607" s="9" t="str">
        <f t="shared" si="48"/>
        <v>Aug</v>
      </c>
      <c r="U607" s="9">
        <f t="shared" si="49"/>
        <v>2015</v>
      </c>
      <c r="V607" s="10">
        <f>(J607/86400)+25569+(-5/24)</f>
        <v>42194.149398148147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tr">
        <f t="shared" si="45"/>
        <v>technology</v>
      </c>
      <c r="R608" t="str">
        <f t="shared" si="46"/>
        <v>web</v>
      </c>
      <c r="S608" s="10">
        <f t="shared" si="47"/>
        <v>42148.416666666664</v>
      </c>
      <c r="T608" s="9" t="str">
        <f t="shared" si="48"/>
        <v>May</v>
      </c>
      <c r="U608" s="9">
        <f t="shared" si="49"/>
        <v>2015</v>
      </c>
      <c r="V608" s="10">
        <f>(J608/86400)+25569+(-5/24)</f>
        <v>42102.442233796297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tr">
        <f t="shared" si="45"/>
        <v>technology</v>
      </c>
      <c r="R609" t="str">
        <f t="shared" si="46"/>
        <v>web</v>
      </c>
      <c r="S609" s="10">
        <f t="shared" si="47"/>
        <v>42330.65898148148</v>
      </c>
      <c r="T609" s="9" t="str">
        <f t="shared" si="48"/>
        <v>Nov</v>
      </c>
      <c r="U609" s="9">
        <f t="shared" si="49"/>
        <v>2015</v>
      </c>
      <c r="V609" s="10">
        <f>(J609/86400)+25569+(-5/24)</f>
        <v>42300.617314814815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tr">
        <f t="shared" si="45"/>
        <v>technology</v>
      </c>
      <c r="R610" t="str">
        <f t="shared" si="46"/>
        <v>web</v>
      </c>
      <c r="S610" s="10">
        <f t="shared" si="47"/>
        <v>42170.712731481479</v>
      </c>
      <c r="T610" s="9" t="str">
        <f t="shared" si="48"/>
        <v>Jun</v>
      </c>
      <c r="U610" s="9">
        <f t="shared" si="49"/>
        <v>2015</v>
      </c>
      <c r="V610" s="10">
        <f>(J610/86400)+25569+(-5/24)</f>
        <v>42140.712731481479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tr">
        <f t="shared" si="45"/>
        <v>technology</v>
      </c>
      <c r="R611" t="str">
        <f t="shared" si="46"/>
        <v>web</v>
      </c>
      <c r="S611" s="10">
        <f t="shared" si="47"/>
        <v>42336.867407407401</v>
      </c>
      <c r="T611" s="9" t="str">
        <f t="shared" si="48"/>
        <v>Nov</v>
      </c>
      <c r="U611" s="9">
        <f t="shared" si="49"/>
        <v>2015</v>
      </c>
      <c r="V611" s="10">
        <f>(J611/86400)+25569+(-5/24)</f>
        <v>42306.825740740744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tr">
        <f t="shared" si="45"/>
        <v>technology</v>
      </c>
      <c r="R612" t="str">
        <f t="shared" si="46"/>
        <v>web</v>
      </c>
      <c r="S612" s="10">
        <f t="shared" si="47"/>
        <v>42116.622523148144</v>
      </c>
      <c r="T612" s="9" t="str">
        <f t="shared" si="48"/>
        <v>Apr</v>
      </c>
      <c r="U612" s="9">
        <f t="shared" si="49"/>
        <v>2015</v>
      </c>
      <c r="V612" s="10">
        <f>(J612/86400)+25569+(-5/24)</f>
        <v>42086.622523148144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tr">
        <f t="shared" si="45"/>
        <v>technology</v>
      </c>
      <c r="R613" t="str">
        <f t="shared" si="46"/>
        <v>web</v>
      </c>
      <c r="S613" s="10">
        <f t="shared" si="47"/>
        <v>42388.352280092593</v>
      </c>
      <c r="T613" s="9" t="str">
        <f t="shared" si="48"/>
        <v>Jan</v>
      </c>
      <c r="U613" s="9">
        <f t="shared" si="49"/>
        <v>2016</v>
      </c>
      <c r="V613" s="10">
        <f>(J613/86400)+25569+(-5/24)</f>
        <v>42328.352280092593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tr">
        <f t="shared" si="45"/>
        <v>technology</v>
      </c>
      <c r="R614" t="str">
        <f t="shared" si="46"/>
        <v>web</v>
      </c>
      <c r="S614" s="10">
        <f t="shared" si="47"/>
        <v>42614.823449074072</v>
      </c>
      <c r="T614" s="9" t="str">
        <f t="shared" si="48"/>
        <v>Sep</v>
      </c>
      <c r="U614" s="9">
        <f t="shared" si="49"/>
        <v>2016</v>
      </c>
      <c r="V614" s="10">
        <f>(J614/86400)+25569+(-5/24)</f>
        <v>42584.823449074072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tr">
        <f t="shared" si="45"/>
        <v>technology</v>
      </c>
      <c r="R615" t="str">
        <f t="shared" si="46"/>
        <v>web</v>
      </c>
      <c r="S615" s="10">
        <f t="shared" si="47"/>
        <v>42277.999305555553</v>
      </c>
      <c r="T615" s="9" t="str">
        <f t="shared" si="48"/>
        <v>Sep</v>
      </c>
      <c r="U615" s="9">
        <f t="shared" si="49"/>
        <v>2015</v>
      </c>
      <c r="V615" s="10">
        <f>(J615/86400)+25569+(-5/24)</f>
        <v>42247.288425925923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tr">
        <f t="shared" si="45"/>
        <v>technology</v>
      </c>
      <c r="R616" t="str">
        <f t="shared" si="46"/>
        <v>web</v>
      </c>
      <c r="S616" s="10">
        <f t="shared" si="47"/>
        <v>42544.853472222218</v>
      </c>
      <c r="T616" s="9" t="str">
        <f t="shared" si="48"/>
        <v>Jun</v>
      </c>
      <c r="U616" s="9">
        <f t="shared" si="49"/>
        <v>2016</v>
      </c>
      <c r="V616" s="10">
        <f>(J616/86400)+25569+(-5/24)</f>
        <v>42514.853472222218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tr">
        <f t="shared" si="45"/>
        <v>technology</v>
      </c>
      <c r="R617" t="str">
        <f t="shared" si="46"/>
        <v>web</v>
      </c>
      <c r="S617" s="10">
        <f t="shared" si="47"/>
        <v>42271.913877314808</v>
      </c>
      <c r="T617" s="9" t="str">
        <f t="shared" si="48"/>
        <v>Sep</v>
      </c>
      <c r="U617" s="9">
        <f t="shared" si="49"/>
        <v>2015</v>
      </c>
      <c r="V617" s="10">
        <f>(J617/86400)+25569+(-5/24)</f>
        <v>42241.913877314808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tr">
        <f t="shared" si="45"/>
        <v>technology</v>
      </c>
      <c r="R618" t="str">
        <f t="shared" si="46"/>
        <v>web</v>
      </c>
      <c r="S618" s="10">
        <f t="shared" si="47"/>
        <v>42791.167905092589</v>
      </c>
      <c r="T618" s="9" t="str">
        <f t="shared" si="48"/>
        <v>Feb</v>
      </c>
      <c r="U618" s="9">
        <f t="shared" si="49"/>
        <v>2017</v>
      </c>
      <c r="V618" s="10">
        <f>(J618/86400)+25569+(-5/24)</f>
        <v>42761.167905092589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tr">
        <f t="shared" si="45"/>
        <v>technology</v>
      </c>
      <c r="R619" t="str">
        <f t="shared" si="46"/>
        <v>web</v>
      </c>
      <c r="S619" s="10">
        <f t="shared" si="47"/>
        <v>42132.134756944441</v>
      </c>
      <c r="T619" s="9" t="str">
        <f t="shared" si="48"/>
        <v>May</v>
      </c>
      <c r="U619" s="9">
        <f t="shared" si="49"/>
        <v>2015</v>
      </c>
      <c r="V619" s="10">
        <f>(J619/86400)+25569+(-5/24)</f>
        <v>42087.134756944441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tr">
        <f t="shared" si="45"/>
        <v>technology</v>
      </c>
      <c r="R620" t="str">
        <f t="shared" si="46"/>
        <v>web</v>
      </c>
      <c r="S620" s="10">
        <f t="shared" si="47"/>
        <v>42347.60188657407</v>
      </c>
      <c r="T620" s="9" t="str">
        <f t="shared" si="48"/>
        <v>Dec</v>
      </c>
      <c r="U620" s="9">
        <f t="shared" si="49"/>
        <v>2015</v>
      </c>
      <c r="V620" s="10">
        <f>(J620/86400)+25569+(-5/24)</f>
        <v>42317.60188657407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tr">
        <f t="shared" si="45"/>
        <v>technology</v>
      </c>
      <c r="R621" t="str">
        <f t="shared" si="46"/>
        <v>web</v>
      </c>
      <c r="S621" s="10">
        <f t="shared" si="47"/>
        <v>41968.483680555553</v>
      </c>
      <c r="T621" s="9" t="str">
        <f t="shared" si="48"/>
        <v>Nov</v>
      </c>
      <c r="U621" s="9">
        <f t="shared" si="49"/>
        <v>2014</v>
      </c>
      <c r="V621" s="10">
        <f>(J621/86400)+25569+(-5/24)</f>
        <v>41908.442013888889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tr">
        <f t="shared" si="45"/>
        <v>technology</v>
      </c>
      <c r="R622" t="str">
        <f t="shared" si="46"/>
        <v>web</v>
      </c>
      <c r="S622" s="10">
        <f t="shared" si="47"/>
        <v>41876.508541666662</v>
      </c>
      <c r="T622" s="9" t="str">
        <f t="shared" si="48"/>
        <v>Aug</v>
      </c>
      <c r="U622" s="9">
        <f t="shared" si="49"/>
        <v>2014</v>
      </c>
      <c r="V622" s="10">
        <f>(J622/86400)+25569+(-5/24)</f>
        <v>41831.508541666662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tr">
        <f t="shared" si="45"/>
        <v>technology</v>
      </c>
      <c r="R623" t="str">
        <f t="shared" si="46"/>
        <v>web</v>
      </c>
      <c r="S623" s="10">
        <f t="shared" si="47"/>
        <v>42558.779363425921</v>
      </c>
      <c r="T623" s="9" t="str">
        <f t="shared" si="48"/>
        <v>Jul</v>
      </c>
      <c r="U623" s="9">
        <f t="shared" si="49"/>
        <v>2016</v>
      </c>
      <c r="V623" s="10">
        <f>(J623/86400)+25569+(-5/24)</f>
        <v>42528.779363425921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tr">
        <f t="shared" si="45"/>
        <v>technology</v>
      </c>
      <c r="R624" t="str">
        <f t="shared" si="46"/>
        <v>web</v>
      </c>
      <c r="S624" s="10">
        <f t="shared" si="47"/>
        <v>42552.566412037035</v>
      </c>
      <c r="T624" s="9" t="str">
        <f t="shared" si="48"/>
        <v>Jul</v>
      </c>
      <c r="U624" s="9">
        <f t="shared" si="49"/>
        <v>2016</v>
      </c>
      <c r="V624" s="10">
        <f>(J624/86400)+25569+(-5/24)</f>
        <v>42532.566412037035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tr">
        <f t="shared" si="45"/>
        <v>technology</v>
      </c>
      <c r="R625" t="str">
        <f t="shared" si="46"/>
        <v>web</v>
      </c>
      <c r="S625" s="10">
        <f t="shared" si="47"/>
        <v>42151.800891203697</v>
      </c>
      <c r="T625" s="9" t="str">
        <f t="shared" si="48"/>
        <v>May</v>
      </c>
      <c r="U625" s="9">
        <f t="shared" si="49"/>
        <v>2015</v>
      </c>
      <c r="V625" s="10">
        <f>(J625/86400)+25569+(-5/24)</f>
        <v>42121.800891203697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tr">
        <f t="shared" si="45"/>
        <v>technology</v>
      </c>
      <c r="R626" t="str">
        <f t="shared" si="46"/>
        <v>web</v>
      </c>
      <c r="S626" s="10">
        <f t="shared" si="47"/>
        <v>42138.78056712963</v>
      </c>
      <c r="T626" s="9" t="str">
        <f t="shared" si="48"/>
        <v>May</v>
      </c>
      <c r="U626" s="9">
        <f t="shared" si="49"/>
        <v>2015</v>
      </c>
      <c r="V626" s="10">
        <f>(J626/86400)+25569+(-5/24)</f>
        <v>42108.78056712963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tr">
        <f t="shared" si="45"/>
        <v>technology</v>
      </c>
      <c r="R627" t="str">
        <f t="shared" si="46"/>
        <v>web</v>
      </c>
      <c r="S627" s="10">
        <f t="shared" si="47"/>
        <v>42820.645567129628</v>
      </c>
      <c r="T627" s="9" t="str">
        <f t="shared" si="48"/>
        <v>Mar</v>
      </c>
      <c r="U627" s="9">
        <f t="shared" si="49"/>
        <v>2017</v>
      </c>
      <c r="V627" s="10">
        <f>(J627/86400)+25569+(-5/24)</f>
        <v>42790.687233796292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tr">
        <f t="shared" si="45"/>
        <v>technology</v>
      </c>
      <c r="R628" t="str">
        <f t="shared" si="46"/>
        <v>web</v>
      </c>
      <c r="S628" s="10">
        <f t="shared" si="47"/>
        <v>42231.348611111105</v>
      </c>
      <c r="T628" s="9" t="str">
        <f t="shared" si="48"/>
        <v>Aug</v>
      </c>
      <c r="U628" s="9">
        <f t="shared" si="49"/>
        <v>2015</v>
      </c>
      <c r="V628" s="10">
        <f>(J628/86400)+25569+(-5/24)</f>
        <v>42198.351145833331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tr">
        <f t="shared" si="45"/>
        <v>technology</v>
      </c>
      <c r="R629" t="str">
        <f t="shared" si="46"/>
        <v>web</v>
      </c>
      <c r="S629" s="10">
        <f t="shared" si="47"/>
        <v>42443.749999999993</v>
      </c>
      <c r="T629" s="9" t="str">
        <f t="shared" si="48"/>
        <v>Mar</v>
      </c>
      <c r="U629" s="9">
        <f t="shared" si="49"/>
        <v>2016</v>
      </c>
      <c r="V629" s="10">
        <f>(J629/86400)+25569+(-5/24)</f>
        <v>42384.098506944443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tr">
        <f t="shared" si="45"/>
        <v>technology</v>
      </c>
      <c r="R630" t="str">
        <f t="shared" si="46"/>
        <v>web</v>
      </c>
      <c r="S630" s="10">
        <f t="shared" si="47"/>
        <v>41833.484456018516</v>
      </c>
      <c r="T630" s="9" t="str">
        <f t="shared" si="48"/>
        <v>Jul</v>
      </c>
      <c r="U630" s="9">
        <f t="shared" si="49"/>
        <v>2014</v>
      </c>
      <c r="V630" s="10">
        <f>(J630/86400)+25569+(-5/24)</f>
        <v>41803.484456018516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tr">
        <f t="shared" si="45"/>
        <v>technology</v>
      </c>
      <c r="R631" t="str">
        <f t="shared" si="46"/>
        <v>web</v>
      </c>
      <c r="S631" s="10">
        <f t="shared" si="47"/>
        <v>42504.429490740738</v>
      </c>
      <c r="T631" s="9" t="str">
        <f t="shared" si="48"/>
        <v>May</v>
      </c>
      <c r="U631" s="9">
        <f t="shared" si="49"/>
        <v>2016</v>
      </c>
      <c r="V631" s="10">
        <f>(J631/86400)+25569+(-5/24)</f>
        <v>42474.429490740738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tr">
        <f t="shared" si="45"/>
        <v>technology</v>
      </c>
      <c r="R632" t="str">
        <f t="shared" si="46"/>
        <v>web</v>
      </c>
      <c r="S632" s="10">
        <f t="shared" si="47"/>
        <v>42253.006944444445</v>
      </c>
      <c r="T632" s="9" t="str">
        <f t="shared" si="48"/>
        <v>Sep</v>
      </c>
      <c r="U632" s="9">
        <f t="shared" si="49"/>
        <v>2015</v>
      </c>
      <c r="V632" s="10">
        <f>(J632/86400)+25569+(-5/24)</f>
        <v>42223.411122685182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tr">
        <f t="shared" si="45"/>
        <v>technology</v>
      </c>
      <c r="R633" t="str">
        <f t="shared" si="46"/>
        <v>web</v>
      </c>
      <c r="S633" s="10">
        <f t="shared" si="47"/>
        <v>42518.563993055555</v>
      </c>
      <c r="T633" s="9" t="str">
        <f t="shared" si="48"/>
        <v>May</v>
      </c>
      <c r="U633" s="9">
        <f t="shared" si="49"/>
        <v>2016</v>
      </c>
      <c r="V633" s="10">
        <f>(J633/86400)+25569+(-5/24)</f>
        <v>42489.563993055555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tr">
        <f t="shared" si="45"/>
        <v>technology</v>
      </c>
      <c r="R634" t="str">
        <f t="shared" si="46"/>
        <v>web</v>
      </c>
      <c r="S634" s="10">
        <f t="shared" si="47"/>
        <v>42333.492650462962</v>
      </c>
      <c r="T634" s="9" t="str">
        <f t="shared" si="48"/>
        <v>Nov</v>
      </c>
      <c r="U634" s="9">
        <f t="shared" si="49"/>
        <v>2015</v>
      </c>
      <c r="V634" s="10">
        <f>(J634/86400)+25569+(-5/24)</f>
        <v>42303.450983796291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tr">
        <f t="shared" si="45"/>
        <v>technology</v>
      </c>
      <c r="R635" t="str">
        <f t="shared" si="46"/>
        <v>web</v>
      </c>
      <c r="S635" s="10">
        <f t="shared" si="47"/>
        <v>42538.749999999993</v>
      </c>
      <c r="T635" s="9" t="str">
        <f t="shared" si="48"/>
        <v>Jun</v>
      </c>
      <c r="U635" s="9">
        <f t="shared" si="49"/>
        <v>2016</v>
      </c>
      <c r="V635" s="10">
        <f>(J635/86400)+25569+(-5/24)</f>
        <v>42507.090995370367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tr">
        <f t="shared" si="45"/>
        <v>technology</v>
      </c>
      <c r="R636" t="str">
        <f t="shared" si="46"/>
        <v>web</v>
      </c>
      <c r="S636" s="10">
        <f t="shared" si="47"/>
        <v>42061.720243055555</v>
      </c>
      <c r="T636" s="9" t="str">
        <f t="shared" si="48"/>
        <v>Feb</v>
      </c>
      <c r="U636" s="9">
        <f t="shared" si="49"/>
        <v>2015</v>
      </c>
      <c r="V636" s="10">
        <f>(J636/86400)+25569+(-5/24)</f>
        <v>42031.720243055555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tr">
        <f t="shared" si="45"/>
        <v>technology</v>
      </c>
      <c r="R637" t="str">
        <f t="shared" si="46"/>
        <v>web</v>
      </c>
      <c r="S637" s="10">
        <f t="shared" si="47"/>
        <v>42105.883819444447</v>
      </c>
      <c r="T637" s="9" t="str">
        <f t="shared" si="48"/>
        <v>Apr</v>
      </c>
      <c r="U637" s="9">
        <f t="shared" si="49"/>
        <v>2015</v>
      </c>
      <c r="V637" s="10">
        <f>(J637/86400)+25569+(-5/24)</f>
        <v>42075.883819444447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tr">
        <f t="shared" si="45"/>
        <v>technology</v>
      </c>
      <c r="R638" t="str">
        <f t="shared" si="46"/>
        <v>web</v>
      </c>
      <c r="S638" s="10">
        <f t="shared" si="47"/>
        <v>42161.240972222215</v>
      </c>
      <c r="T638" s="9" t="str">
        <f t="shared" si="48"/>
        <v>Jun</v>
      </c>
      <c r="U638" s="9">
        <f t="shared" si="49"/>
        <v>2015</v>
      </c>
      <c r="V638" s="10">
        <f>(J638/86400)+25569+(-5/24)</f>
        <v>42131.247106481482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tr">
        <f t="shared" si="45"/>
        <v>technology</v>
      </c>
      <c r="R639" t="str">
        <f t="shared" si="46"/>
        <v>web</v>
      </c>
      <c r="S639" s="10">
        <f t="shared" si="47"/>
        <v>42791.75277777778</v>
      </c>
      <c r="T639" s="9" t="str">
        <f t="shared" si="48"/>
        <v>Feb</v>
      </c>
      <c r="U639" s="9">
        <f t="shared" si="49"/>
        <v>2017</v>
      </c>
      <c r="V639" s="10">
        <f>(J639/86400)+25569+(-5/24)</f>
        <v>42762.75368055555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tr">
        <f t="shared" si="45"/>
        <v>technology</v>
      </c>
      <c r="R640" t="str">
        <f t="shared" si="46"/>
        <v>web</v>
      </c>
      <c r="S640" s="10">
        <f t="shared" si="47"/>
        <v>42819.343310185184</v>
      </c>
      <c r="T640" s="9" t="str">
        <f t="shared" si="48"/>
        <v>Mar</v>
      </c>
      <c r="U640" s="9">
        <f t="shared" si="49"/>
        <v>2017</v>
      </c>
      <c r="V640" s="10">
        <f>(J640/86400)+25569+(-5/24)</f>
        <v>42759.384976851848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tr">
        <f t="shared" si="45"/>
        <v>technology</v>
      </c>
      <c r="R641" t="str">
        <f t="shared" si="46"/>
        <v>web</v>
      </c>
      <c r="S641" s="10">
        <f t="shared" si="47"/>
        <v>41925.374942129631</v>
      </c>
      <c r="T641" s="9" t="str">
        <f t="shared" si="48"/>
        <v>Oct</v>
      </c>
      <c r="U641" s="9">
        <f t="shared" si="49"/>
        <v>2014</v>
      </c>
      <c r="V641" s="10">
        <f>(J641/86400)+25569+(-5/24)</f>
        <v>41865.374942129631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tr">
        <f t="shared" si="45"/>
        <v>technology</v>
      </c>
      <c r="R642" t="str">
        <f t="shared" si="46"/>
        <v>wearables</v>
      </c>
      <c r="S642" s="10">
        <f t="shared" si="47"/>
        <v>42698.749999999993</v>
      </c>
      <c r="T642" s="9" t="str">
        <f t="shared" si="48"/>
        <v>Nov</v>
      </c>
      <c r="U642" s="9">
        <f t="shared" si="49"/>
        <v>2016</v>
      </c>
      <c r="V642" s="10">
        <f>(J642/86400)+25569+(-5/24)</f>
        <v>42683.211979166663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tr">
        <f t="shared" ref="Q643:Q706" si="50">LEFT(N643,FIND("/",N643)-1)</f>
        <v>technology</v>
      </c>
      <c r="R643" t="str">
        <f t="shared" ref="R643:R706" si="51">RIGHT(N643,LEN(N643)-FIND("/",N643))</f>
        <v>wearables</v>
      </c>
      <c r="S643" s="10">
        <f t="shared" ref="S643:S706" si="52">(I643/86400)+25569+(-5/24)</f>
        <v>42229.361666666664</v>
      </c>
      <c r="T643" s="9" t="str">
        <f t="shared" ref="T643:T706" si="53">IF(MONTH(S643)=1,"Jan",IF(MONTH(S643)=2,"Feb",IF(MONTH(S643)=3,"Mar",IF(MONTH(S643)=4,"Apr",IF(MONTH(S643)=5,"May",IF(MONTH(S643)=6,"Jun",IF(MONTH(S643)=7,"Jul",IF(MONTH(S643)=8,"Aug",IF(MONTH(S643)=9,"Sep",IF(MONTH(S643)=10,"Oct",IF(MONTH(S643)=11,"Nov",IF(MONTH(S643)=12,"Dec","N/A"))))))))))))</f>
        <v>Aug</v>
      </c>
      <c r="U643" s="9">
        <f t="shared" ref="U643:U706" si="54">YEAR(S643)</f>
        <v>2015</v>
      </c>
      <c r="V643" s="10">
        <f>(J643/86400)+25569+(-5/24)</f>
        <v>42199.361666666664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tr">
        <f t="shared" si="50"/>
        <v>technology</v>
      </c>
      <c r="R644" t="str">
        <f t="shared" si="51"/>
        <v>wearables</v>
      </c>
      <c r="S644" s="10">
        <f t="shared" si="52"/>
        <v>42235.442986111106</v>
      </c>
      <c r="T644" s="9" t="str">
        <f t="shared" si="53"/>
        <v>Aug</v>
      </c>
      <c r="U644" s="9">
        <f t="shared" si="54"/>
        <v>2015</v>
      </c>
      <c r="V644" s="10">
        <f>(J644/86400)+25569+(-5/24)</f>
        <v>42199.442986111106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tr">
        <f t="shared" si="50"/>
        <v>technology</v>
      </c>
      <c r="R645" t="str">
        <f t="shared" si="51"/>
        <v>wearables</v>
      </c>
      <c r="S645" s="10">
        <f t="shared" si="52"/>
        <v>42155.43373842592</v>
      </c>
      <c r="T645" s="9" t="str">
        <f t="shared" si="53"/>
        <v>May</v>
      </c>
      <c r="U645" s="9">
        <f t="shared" si="54"/>
        <v>2015</v>
      </c>
      <c r="V645" s="10">
        <f>(J645/86400)+25569+(-5/24)</f>
        <v>42100.43373842592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tr">
        <f t="shared" si="50"/>
        <v>technology</v>
      </c>
      <c r="R646" t="str">
        <f t="shared" si="51"/>
        <v>wearables</v>
      </c>
      <c r="S646" s="10">
        <f t="shared" si="52"/>
        <v>41940.833333333328</v>
      </c>
      <c r="T646" s="9" t="str">
        <f t="shared" si="53"/>
        <v>Oct</v>
      </c>
      <c r="U646" s="9">
        <f t="shared" si="54"/>
        <v>2014</v>
      </c>
      <c r="V646" s="10">
        <f>(J646/86400)+25569+(-5/24)</f>
        <v>41898.457627314812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tr">
        <f t="shared" si="50"/>
        <v>technology</v>
      </c>
      <c r="R647" t="str">
        <f t="shared" si="51"/>
        <v>wearables</v>
      </c>
      <c r="S647" s="10">
        <f t="shared" si="52"/>
        <v>42593.817986111106</v>
      </c>
      <c r="T647" s="9" t="str">
        <f t="shared" si="53"/>
        <v>Aug</v>
      </c>
      <c r="U647" s="9">
        <f t="shared" si="54"/>
        <v>2016</v>
      </c>
      <c r="V647" s="10">
        <f>(J647/86400)+25569+(-5/24)</f>
        <v>42563.817986111106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tr">
        <f t="shared" si="50"/>
        <v>technology</v>
      </c>
      <c r="R648" t="str">
        <f t="shared" si="51"/>
        <v>wearables</v>
      </c>
      <c r="S648" s="10">
        <f t="shared" si="52"/>
        <v>41862.644293981481</v>
      </c>
      <c r="T648" s="9" t="str">
        <f t="shared" si="53"/>
        <v>Aug</v>
      </c>
      <c r="U648" s="9">
        <f t="shared" si="54"/>
        <v>2014</v>
      </c>
      <c r="V648" s="10">
        <f>(J648/86400)+25569+(-5/24)</f>
        <v>41832.644293981481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tr">
        <f t="shared" si="50"/>
        <v>technology</v>
      </c>
      <c r="R649" t="str">
        <f t="shared" si="51"/>
        <v>wearables</v>
      </c>
      <c r="S649" s="10">
        <f t="shared" si="52"/>
        <v>42446.517928240741</v>
      </c>
      <c r="T649" s="9" t="str">
        <f t="shared" si="53"/>
        <v>Mar</v>
      </c>
      <c r="U649" s="9">
        <f t="shared" si="54"/>
        <v>2016</v>
      </c>
      <c r="V649" s="10">
        <f>(J649/86400)+25569+(-5/24)</f>
        <v>42416.559594907405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tr">
        <f t="shared" si="50"/>
        <v>technology</v>
      </c>
      <c r="R650" t="str">
        <f t="shared" si="51"/>
        <v>wearables</v>
      </c>
      <c r="S650" s="10">
        <f t="shared" si="52"/>
        <v>41926.485046296293</v>
      </c>
      <c r="T650" s="9" t="str">
        <f t="shared" si="53"/>
        <v>Oct</v>
      </c>
      <c r="U650" s="9">
        <f t="shared" si="54"/>
        <v>2014</v>
      </c>
      <c r="V650" s="10">
        <f>(J650/86400)+25569+(-5/24)</f>
        <v>41891.485046296293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tr">
        <f t="shared" si="50"/>
        <v>technology</v>
      </c>
      <c r="R651" t="str">
        <f t="shared" si="51"/>
        <v>wearables</v>
      </c>
      <c r="S651" s="10">
        <f t="shared" si="52"/>
        <v>41898.703854166662</v>
      </c>
      <c r="T651" s="9" t="str">
        <f t="shared" si="53"/>
        <v>Sep</v>
      </c>
      <c r="U651" s="9">
        <f t="shared" si="54"/>
        <v>2014</v>
      </c>
      <c r="V651" s="10">
        <f>(J651/86400)+25569+(-5/24)</f>
        <v>41877.703854166662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tr">
        <f t="shared" si="50"/>
        <v>technology</v>
      </c>
      <c r="R652" t="str">
        <f t="shared" si="51"/>
        <v>wearables</v>
      </c>
      <c r="S652" s="10">
        <f t="shared" si="52"/>
        <v>41991.870185185187</v>
      </c>
      <c r="T652" s="9" t="str">
        <f t="shared" si="53"/>
        <v>Dec</v>
      </c>
      <c r="U652" s="9">
        <f t="shared" si="54"/>
        <v>2014</v>
      </c>
      <c r="V652" s="10">
        <f>(J652/86400)+25569+(-5/24)</f>
        <v>41931.828518518516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tr">
        <f t="shared" si="50"/>
        <v>technology</v>
      </c>
      <c r="R653" t="str">
        <f t="shared" si="51"/>
        <v>wearables</v>
      </c>
      <c r="S653" s="10">
        <f t="shared" si="52"/>
        <v>41985.809155092589</v>
      </c>
      <c r="T653" s="9" t="str">
        <f t="shared" si="53"/>
        <v>Dec</v>
      </c>
      <c r="U653" s="9">
        <f t="shared" si="54"/>
        <v>2014</v>
      </c>
      <c r="V653" s="10">
        <f>(J653/86400)+25569+(-5/24)</f>
        <v>41955.809155092589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tr">
        <f t="shared" si="50"/>
        <v>technology</v>
      </c>
      <c r="R654" t="str">
        <f t="shared" si="51"/>
        <v>wearables</v>
      </c>
      <c r="S654" s="10">
        <f t="shared" si="52"/>
        <v>42705.523726851847</v>
      </c>
      <c r="T654" s="9" t="str">
        <f t="shared" si="53"/>
        <v>Dec</v>
      </c>
      <c r="U654" s="9">
        <f t="shared" si="54"/>
        <v>2016</v>
      </c>
      <c r="V654" s="10">
        <f>(J654/86400)+25569+(-5/24)</f>
        <v>42675.482060185182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tr">
        <f t="shared" si="50"/>
        <v>technology</v>
      </c>
      <c r="R655" t="str">
        <f t="shared" si="51"/>
        <v>wearables</v>
      </c>
      <c r="S655" s="10">
        <f t="shared" si="52"/>
        <v>42236.410185185181</v>
      </c>
      <c r="T655" s="9" t="str">
        <f t="shared" si="53"/>
        <v>Aug</v>
      </c>
      <c r="U655" s="9">
        <f t="shared" si="54"/>
        <v>2015</v>
      </c>
      <c r="V655" s="10">
        <f>(J655/86400)+25569+(-5/24)</f>
        <v>42199.410185185181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tr">
        <f t="shared" si="50"/>
        <v>technology</v>
      </c>
      <c r="R656" t="str">
        <f t="shared" si="51"/>
        <v>wearables</v>
      </c>
      <c r="S656" s="10">
        <f t="shared" si="52"/>
        <v>42193.748993055553</v>
      </c>
      <c r="T656" s="9" t="str">
        <f t="shared" si="53"/>
        <v>Jul</v>
      </c>
      <c r="U656" s="9">
        <f t="shared" si="54"/>
        <v>2015</v>
      </c>
      <c r="V656" s="10">
        <f>(J656/86400)+25569+(-5/24)</f>
        <v>42163.748993055553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tr">
        <f t="shared" si="50"/>
        <v>technology</v>
      </c>
      <c r="R657" t="str">
        <f t="shared" si="51"/>
        <v>wearables</v>
      </c>
      <c r="S657" s="10">
        <f t="shared" si="52"/>
        <v>42075.707314814812</v>
      </c>
      <c r="T657" s="9" t="str">
        <f t="shared" si="53"/>
        <v>Mar</v>
      </c>
      <c r="U657" s="9">
        <f t="shared" si="54"/>
        <v>2015</v>
      </c>
      <c r="V657" s="10">
        <f>(J657/86400)+25569+(-5/24)</f>
        <v>42045.748981481483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tr">
        <f t="shared" si="50"/>
        <v>technology</v>
      </c>
      <c r="R658" t="str">
        <f t="shared" si="51"/>
        <v>wearables</v>
      </c>
      <c r="S658" s="10">
        <f t="shared" si="52"/>
        <v>42477.554618055554</v>
      </c>
      <c r="T658" s="9" t="str">
        <f t="shared" si="53"/>
        <v>Apr</v>
      </c>
      <c r="U658" s="9">
        <f t="shared" si="54"/>
        <v>2016</v>
      </c>
      <c r="V658" s="10">
        <f>(J658/86400)+25569+(-5/24)</f>
        <v>42417.596284722218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tr">
        <f t="shared" si="50"/>
        <v>technology</v>
      </c>
      <c r="R659" t="str">
        <f t="shared" si="51"/>
        <v>wearables</v>
      </c>
      <c r="S659" s="10">
        <f t="shared" si="52"/>
        <v>42361.637407407405</v>
      </c>
      <c r="T659" s="9" t="str">
        <f t="shared" si="53"/>
        <v>Dec</v>
      </c>
      <c r="U659" s="9">
        <f t="shared" si="54"/>
        <v>2015</v>
      </c>
      <c r="V659" s="10">
        <f>(J659/86400)+25569+(-5/24)</f>
        <v>42331.637407407405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tr">
        <f t="shared" si="50"/>
        <v>technology</v>
      </c>
      <c r="R660" t="str">
        <f t="shared" si="51"/>
        <v>wearables</v>
      </c>
      <c r="S660" s="10">
        <f t="shared" si="52"/>
        <v>42211.541666666664</v>
      </c>
      <c r="T660" s="9" t="str">
        <f t="shared" si="53"/>
        <v>Jul</v>
      </c>
      <c r="U660" s="9">
        <f t="shared" si="54"/>
        <v>2015</v>
      </c>
      <c r="V660" s="10">
        <f>(J660/86400)+25569+(-5/24)</f>
        <v>42178.952418981477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tr">
        <f t="shared" si="50"/>
        <v>technology</v>
      </c>
      <c r="R661" t="str">
        <f t="shared" si="51"/>
        <v>wearables</v>
      </c>
      <c r="S661" s="10">
        <f t="shared" si="52"/>
        <v>42239.385358796295</v>
      </c>
      <c r="T661" s="9" t="str">
        <f t="shared" si="53"/>
        <v>Aug</v>
      </c>
      <c r="U661" s="9">
        <f t="shared" si="54"/>
        <v>2015</v>
      </c>
      <c r="V661" s="10">
        <f>(J661/86400)+25569+(-5/24)</f>
        <v>42209.385358796295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tr">
        <f t="shared" si="50"/>
        <v>technology</v>
      </c>
      <c r="R662" t="str">
        <f t="shared" si="51"/>
        <v>wearables</v>
      </c>
      <c r="S662" s="10">
        <f t="shared" si="52"/>
        <v>41952.57498842592</v>
      </c>
      <c r="T662" s="9" t="str">
        <f t="shared" si="53"/>
        <v>Nov</v>
      </c>
      <c r="U662" s="9">
        <f t="shared" si="54"/>
        <v>2014</v>
      </c>
      <c r="V662" s="10">
        <f>(J662/86400)+25569+(-5/24)</f>
        <v>41922.533321759256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tr">
        <f t="shared" si="50"/>
        <v>technology</v>
      </c>
      <c r="R663" t="str">
        <f t="shared" si="51"/>
        <v>wearables</v>
      </c>
      <c r="S663" s="10">
        <f t="shared" si="52"/>
        <v>42666.437025462961</v>
      </c>
      <c r="T663" s="9" t="str">
        <f t="shared" si="53"/>
        <v>Oct</v>
      </c>
      <c r="U663" s="9">
        <f t="shared" si="54"/>
        <v>2016</v>
      </c>
      <c r="V663" s="10">
        <f>(J663/86400)+25569+(-5/24)</f>
        <v>42636.437025462961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tr">
        <f t="shared" si="50"/>
        <v>technology</v>
      </c>
      <c r="R664" t="str">
        <f t="shared" si="51"/>
        <v>wearables</v>
      </c>
      <c r="S664" s="10">
        <f t="shared" si="52"/>
        <v>42020.229710648149</v>
      </c>
      <c r="T664" s="9" t="str">
        <f t="shared" si="53"/>
        <v>Jan</v>
      </c>
      <c r="U664" s="9">
        <f t="shared" si="54"/>
        <v>2015</v>
      </c>
      <c r="V664" s="10">
        <f>(J664/86400)+25569+(-5/24)</f>
        <v>41990.229710648149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tr">
        <f t="shared" si="50"/>
        <v>technology</v>
      </c>
      <c r="R665" t="str">
        <f t="shared" si="51"/>
        <v>wearables</v>
      </c>
      <c r="S665" s="10">
        <f t="shared" si="52"/>
        <v>42203.634907407402</v>
      </c>
      <c r="T665" s="9" t="str">
        <f t="shared" si="53"/>
        <v>Jul</v>
      </c>
      <c r="U665" s="9">
        <f t="shared" si="54"/>
        <v>2015</v>
      </c>
      <c r="V665" s="10">
        <f>(J665/86400)+25569+(-5/24)</f>
        <v>42173.634907407402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tr">
        <f t="shared" si="50"/>
        <v>technology</v>
      </c>
      <c r="R666" t="str">
        <f t="shared" si="51"/>
        <v>wearables</v>
      </c>
      <c r="S666" s="10">
        <f t="shared" si="52"/>
        <v>42107.458043981482</v>
      </c>
      <c r="T666" s="9" t="str">
        <f t="shared" si="53"/>
        <v>Apr</v>
      </c>
      <c r="U666" s="9">
        <f t="shared" si="54"/>
        <v>2015</v>
      </c>
      <c r="V666" s="10">
        <f>(J666/86400)+25569+(-5/24)</f>
        <v>42077.458043981482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tr">
        <f t="shared" si="50"/>
        <v>technology</v>
      </c>
      <c r="R667" t="str">
        <f t="shared" si="51"/>
        <v>wearables</v>
      </c>
      <c r="S667" s="10">
        <f t="shared" si="52"/>
        <v>42748.503020833326</v>
      </c>
      <c r="T667" s="9" t="str">
        <f t="shared" si="53"/>
        <v>Jan</v>
      </c>
      <c r="U667" s="9">
        <f t="shared" si="54"/>
        <v>2017</v>
      </c>
      <c r="V667" s="10">
        <f>(J667/86400)+25569+(-5/24)</f>
        <v>42688.503020833326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tr">
        <f t="shared" si="50"/>
        <v>technology</v>
      </c>
      <c r="R668" t="str">
        <f t="shared" si="51"/>
        <v>wearables</v>
      </c>
      <c r="S668" s="10">
        <f t="shared" si="52"/>
        <v>41868.623819444438</v>
      </c>
      <c r="T668" s="9" t="str">
        <f t="shared" si="53"/>
        <v>Aug</v>
      </c>
      <c r="U668" s="9">
        <f t="shared" si="54"/>
        <v>2014</v>
      </c>
      <c r="V668" s="10">
        <f>(J668/86400)+25569+(-5/24)</f>
        <v>41838.623819444438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tr">
        <f t="shared" si="50"/>
        <v>technology</v>
      </c>
      <c r="R669" t="str">
        <f t="shared" si="51"/>
        <v>wearables</v>
      </c>
      <c r="S669" s="10">
        <f t="shared" si="52"/>
        <v>42672.165081018517</v>
      </c>
      <c r="T669" s="9" t="str">
        <f t="shared" si="53"/>
        <v>Oct</v>
      </c>
      <c r="U669" s="9">
        <f t="shared" si="54"/>
        <v>2016</v>
      </c>
      <c r="V669" s="10">
        <f>(J669/86400)+25569+(-5/24)</f>
        <v>42632.165081018517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tr">
        <f t="shared" si="50"/>
        <v>technology</v>
      </c>
      <c r="R670" t="str">
        <f t="shared" si="51"/>
        <v>wearables</v>
      </c>
      <c r="S670" s="10">
        <f t="shared" si="52"/>
        <v>42135.622939814813</v>
      </c>
      <c r="T670" s="9" t="str">
        <f t="shared" si="53"/>
        <v>May</v>
      </c>
      <c r="U670" s="9">
        <f t="shared" si="54"/>
        <v>2015</v>
      </c>
      <c r="V670" s="10">
        <f>(J670/86400)+25569+(-5/24)</f>
        <v>42090.622939814813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tr">
        <f t="shared" si="50"/>
        <v>technology</v>
      </c>
      <c r="R671" t="str">
        <f t="shared" si="51"/>
        <v>wearables</v>
      </c>
      <c r="S671" s="10">
        <f t="shared" si="52"/>
        <v>42557.417337962957</v>
      </c>
      <c r="T671" s="9" t="str">
        <f t="shared" si="53"/>
        <v>Jul</v>
      </c>
      <c r="U671" s="9">
        <f t="shared" si="54"/>
        <v>2016</v>
      </c>
      <c r="V671" s="10">
        <f>(J671/86400)+25569+(-5/24)</f>
        <v>42527.417337962957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tr">
        <f t="shared" si="50"/>
        <v>technology</v>
      </c>
      <c r="R672" t="str">
        <f t="shared" si="51"/>
        <v>wearables</v>
      </c>
      <c r="S672" s="10">
        <f t="shared" si="52"/>
        <v>42540.131944444445</v>
      </c>
      <c r="T672" s="9" t="str">
        <f t="shared" si="53"/>
        <v>Jun</v>
      </c>
      <c r="U672" s="9">
        <f t="shared" si="54"/>
        <v>2016</v>
      </c>
      <c r="V672" s="10">
        <f>(J672/86400)+25569+(-5/24)</f>
        <v>42506.501388888886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tr">
        <f t="shared" si="50"/>
        <v>technology</v>
      </c>
      <c r="R673" t="str">
        <f t="shared" si="51"/>
        <v>wearables</v>
      </c>
      <c r="S673" s="10">
        <f t="shared" si="52"/>
        <v>42017.958333333336</v>
      </c>
      <c r="T673" s="9" t="str">
        <f t="shared" si="53"/>
        <v>Jan</v>
      </c>
      <c r="U673" s="9">
        <f t="shared" si="54"/>
        <v>2015</v>
      </c>
      <c r="V673" s="10">
        <f>(J673/86400)+25569+(-5/24)</f>
        <v>41984.484398148146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tr">
        <f t="shared" si="50"/>
        <v>technology</v>
      </c>
      <c r="R674" t="str">
        <f t="shared" si="51"/>
        <v>wearables</v>
      </c>
      <c r="S674" s="10">
        <f t="shared" si="52"/>
        <v>42004.999305555553</v>
      </c>
      <c r="T674" s="9" t="str">
        <f t="shared" si="53"/>
        <v>Dec</v>
      </c>
      <c r="U674" s="9">
        <f t="shared" si="54"/>
        <v>2014</v>
      </c>
      <c r="V674" s="10">
        <f>(J674/86400)+25569+(-5/24)</f>
        <v>41974.011157407404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tr">
        <f t="shared" si="50"/>
        <v>technology</v>
      </c>
      <c r="R675" t="str">
        <f t="shared" si="51"/>
        <v>wearables</v>
      </c>
      <c r="S675" s="10">
        <f t="shared" si="52"/>
        <v>41883.6321412037</v>
      </c>
      <c r="T675" s="9" t="str">
        <f t="shared" si="53"/>
        <v>Sep</v>
      </c>
      <c r="U675" s="9">
        <f t="shared" si="54"/>
        <v>2014</v>
      </c>
      <c r="V675" s="10">
        <f>(J675/86400)+25569+(-5/24)</f>
        <v>41838.6321412037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tr">
        <f t="shared" si="50"/>
        <v>technology</v>
      </c>
      <c r="R676" t="str">
        <f t="shared" si="51"/>
        <v>wearables</v>
      </c>
      <c r="S676" s="10">
        <f t="shared" si="52"/>
        <v>41862.907719907402</v>
      </c>
      <c r="T676" s="9" t="str">
        <f t="shared" si="53"/>
        <v>Aug</v>
      </c>
      <c r="U676" s="9">
        <f t="shared" si="54"/>
        <v>2014</v>
      </c>
      <c r="V676" s="10">
        <f>(J676/86400)+25569+(-5/24)</f>
        <v>41802.907719907402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tr">
        <f t="shared" si="50"/>
        <v>technology</v>
      </c>
      <c r="R677" t="str">
        <f t="shared" si="51"/>
        <v>wearables</v>
      </c>
      <c r="S677" s="10">
        <f t="shared" si="52"/>
        <v>42005.082638888889</v>
      </c>
      <c r="T677" s="9" t="str">
        <f t="shared" si="53"/>
        <v>Jan</v>
      </c>
      <c r="U677" s="9">
        <f t="shared" si="54"/>
        <v>2015</v>
      </c>
      <c r="V677" s="10">
        <f>(J677/86400)+25569+(-5/24)</f>
        <v>41975.722268518519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tr">
        <f t="shared" si="50"/>
        <v>technology</v>
      </c>
      <c r="R678" t="str">
        <f t="shared" si="51"/>
        <v>wearables</v>
      </c>
      <c r="S678" s="10">
        <f t="shared" si="52"/>
        <v>42042.559965277775</v>
      </c>
      <c r="T678" s="9" t="str">
        <f t="shared" si="53"/>
        <v>Feb</v>
      </c>
      <c r="U678" s="9">
        <f t="shared" si="54"/>
        <v>2015</v>
      </c>
      <c r="V678" s="10">
        <f>(J678/86400)+25569+(-5/24)</f>
        <v>42012.559965277775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tr">
        <f t="shared" si="50"/>
        <v>technology</v>
      </c>
      <c r="R679" t="str">
        <f t="shared" si="51"/>
        <v>wearables</v>
      </c>
      <c r="S679" s="10">
        <f t="shared" si="52"/>
        <v>42549.195543981477</v>
      </c>
      <c r="T679" s="9" t="str">
        <f t="shared" si="53"/>
        <v>Jun</v>
      </c>
      <c r="U679" s="9">
        <f t="shared" si="54"/>
        <v>2016</v>
      </c>
      <c r="V679" s="10">
        <f>(J679/86400)+25569+(-5/24)</f>
        <v>42504.195543981477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tr">
        <f t="shared" si="50"/>
        <v>technology</v>
      </c>
      <c r="R680" t="str">
        <f t="shared" si="51"/>
        <v>wearables</v>
      </c>
      <c r="S680" s="10">
        <f t="shared" si="52"/>
        <v>42511.168263888881</v>
      </c>
      <c r="T680" s="9" t="str">
        <f t="shared" si="53"/>
        <v>May</v>
      </c>
      <c r="U680" s="9">
        <f t="shared" si="54"/>
        <v>2016</v>
      </c>
      <c r="V680" s="10">
        <f>(J680/86400)+25569+(-5/24)</f>
        <v>42481.168263888881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tr">
        <f t="shared" si="50"/>
        <v>technology</v>
      </c>
      <c r="R681" t="str">
        <f t="shared" si="51"/>
        <v>wearables</v>
      </c>
      <c r="S681" s="10">
        <f t="shared" si="52"/>
        <v>42616.487372685187</v>
      </c>
      <c r="T681" s="9" t="str">
        <f t="shared" si="53"/>
        <v>Sep</v>
      </c>
      <c r="U681" s="9">
        <f t="shared" si="54"/>
        <v>2016</v>
      </c>
      <c r="V681" s="10">
        <f>(J681/86400)+25569+(-5/24)</f>
        <v>42556.487372685187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tr">
        <f t="shared" si="50"/>
        <v>technology</v>
      </c>
      <c r="R682" t="str">
        <f t="shared" si="51"/>
        <v>wearables</v>
      </c>
      <c r="S682" s="10">
        <f t="shared" si="52"/>
        <v>41899.293182870366</v>
      </c>
      <c r="T682" s="9" t="str">
        <f t="shared" si="53"/>
        <v>Sep</v>
      </c>
      <c r="U682" s="9">
        <f t="shared" si="54"/>
        <v>2014</v>
      </c>
      <c r="V682" s="10">
        <f>(J682/86400)+25569+(-5/24)</f>
        <v>41864.293182870366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tr">
        <f t="shared" si="50"/>
        <v>technology</v>
      </c>
      <c r="R683" t="str">
        <f t="shared" si="51"/>
        <v>wearables</v>
      </c>
      <c r="S683" s="10">
        <f t="shared" si="52"/>
        <v>42669.597268518519</v>
      </c>
      <c r="T683" s="9" t="str">
        <f t="shared" si="53"/>
        <v>Oct</v>
      </c>
      <c r="U683" s="9">
        <f t="shared" si="54"/>
        <v>2016</v>
      </c>
      <c r="V683" s="10">
        <f>(J683/86400)+25569+(-5/24)</f>
        <v>42639.597268518519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tr">
        <f t="shared" si="50"/>
        <v>technology</v>
      </c>
      <c r="R684" t="str">
        <f t="shared" si="51"/>
        <v>wearables</v>
      </c>
      <c r="S684" s="10">
        <f t="shared" si="52"/>
        <v>42808.515300925923</v>
      </c>
      <c r="T684" s="9" t="str">
        <f t="shared" si="53"/>
        <v>Mar</v>
      </c>
      <c r="U684" s="9">
        <f t="shared" si="54"/>
        <v>2017</v>
      </c>
      <c r="V684" s="10">
        <f>(J684/86400)+25569+(-5/24)</f>
        <v>42778.556967592587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tr">
        <f t="shared" si="50"/>
        <v>technology</v>
      </c>
      <c r="R685" t="str">
        <f t="shared" si="51"/>
        <v>wearables</v>
      </c>
      <c r="S685" s="10">
        <f t="shared" si="52"/>
        <v>42674.691712962966</v>
      </c>
      <c r="T685" s="9" t="str">
        <f t="shared" si="53"/>
        <v>Oct</v>
      </c>
      <c r="U685" s="9">
        <f t="shared" si="54"/>
        <v>2016</v>
      </c>
      <c r="V685" s="10">
        <f>(J685/86400)+25569+(-5/24)</f>
        <v>42634.691712962966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tr">
        <f t="shared" si="50"/>
        <v>technology</v>
      </c>
      <c r="R686" t="str">
        <f t="shared" si="51"/>
        <v>wearables</v>
      </c>
      <c r="S686" s="10">
        <f t="shared" si="52"/>
        <v>41844.916666666664</v>
      </c>
      <c r="T686" s="9" t="str">
        <f t="shared" si="53"/>
        <v>Jul</v>
      </c>
      <c r="U686" s="9">
        <f t="shared" si="54"/>
        <v>2014</v>
      </c>
      <c r="V686" s="10">
        <f>(J686/86400)+25569+(-5/24)</f>
        <v>41809.26494212963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tr">
        <f t="shared" si="50"/>
        <v>technology</v>
      </c>
      <c r="R687" t="str">
        <f t="shared" si="51"/>
        <v>wearables</v>
      </c>
      <c r="S687" s="10">
        <f t="shared" si="52"/>
        <v>42016.658240740733</v>
      </c>
      <c r="T687" s="9" t="str">
        <f t="shared" si="53"/>
        <v>Jan</v>
      </c>
      <c r="U687" s="9">
        <f t="shared" si="54"/>
        <v>2015</v>
      </c>
      <c r="V687" s="10">
        <f>(J687/86400)+25569+(-5/24)</f>
        <v>41971.658240740733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tr">
        <f t="shared" si="50"/>
        <v>technology</v>
      </c>
      <c r="R688" t="str">
        <f t="shared" si="51"/>
        <v>wearables</v>
      </c>
      <c r="S688" s="10">
        <f t="shared" si="52"/>
        <v>42219.464930555558</v>
      </c>
      <c r="T688" s="9" t="str">
        <f t="shared" si="53"/>
        <v>Aug</v>
      </c>
      <c r="U688" s="9">
        <f t="shared" si="54"/>
        <v>2015</v>
      </c>
      <c r="V688" s="10">
        <f>(J688/86400)+25569+(-5/24)</f>
        <v>42189.464930555558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tr">
        <f t="shared" si="50"/>
        <v>technology</v>
      </c>
      <c r="R689" t="str">
        <f t="shared" si="51"/>
        <v>wearables</v>
      </c>
      <c r="S689" s="10">
        <f t="shared" si="52"/>
        <v>42771.542280092595</v>
      </c>
      <c r="T689" s="9" t="str">
        <f t="shared" si="53"/>
        <v>Feb</v>
      </c>
      <c r="U689" s="9">
        <f t="shared" si="54"/>
        <v>2017</v>
      </c>
      <c r="V689" s="10">
        <f>(J689/86400)+25569+(-5/24)</f>
        <v>42711.542280092595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tr">
        <f t="shared" si="50"/>
        <v>technology</v>
      </c>
      <c r="R690" t="str">
        <f t="shared" si="51"/>
        <v>wearables</v>
      </c>
      <c r="S690" s="10">
        <f t="shared" si="52"/>
        <v>42291.896446759252</v>
      </c>
      <c r="T690" s="9" t="str">
        <f t="shared" si="53"/>
        <v>Oct</v>
      </c>
      <c r="U690" s="9">
        <f t="shared" si="54"/>
        <v>2015</v>
      </c>
      <c r="V690" s="10">
        <f>(J690/86400)+25569+(-5/24)</f>
        <v>42261.896446759252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tr">
        <f t="shared" si="50"/>
        <v>technology</v>
      </c>
      <c r="R691" t="str">
        <f t="shared" si="51"/>
        <v>wearables</v>
      </c>
      <c r="S691" s="10">
        <f t="shared" si="52"/>
        <v>42711.999305555553</v>
      </c>
      <c r="T691" s="9" t="str">
        <f t="shared" si="53"/>
        <v>Dec</v>
      </c>
      <c r="U691" s="9">
        <f t="shared" si="54"/>
        <v>2016</v>
      </c>
      <c r="V691" s="10">
        <f>(J691/86400)+25569+(-5/24)</f>
        <v>42675.459456018514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tr">
        <f t="shared" si="50"/>
        <v>technology</v>
      </c>
      <c r="R692" t="str">
        <f t="shared" si="51"/>
        <v>wearables</v>
      </c>
      <c r="S692" s="10">
        <f t="shared" si="52"/>
        <v>42622.041666666664</v>
      </c>
      <c r="T692" s="9" t="str">
        <f t="shared" si="53"/>
        <v>Sep</v>
      </c>
      <c r="U692" s="9">
        <f t="shared" si="54"/>
        <v>2016</v>
      </c>
      <c r="V692" s="10">
        <f>(J692/86400)+25569+(-5/24)</f>
        <v>42579.426400462959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tr">
        <f t="shared" si="50"/>
        <v>technology</v>
      </c>
      <c r="R693" t="str">
        <f t="shared" si="51"/>
        <v>wearables</v>
      </c>
      <c r="S693" s="10">
        <f t="shared" si="52"/>
        <v>42185.819976851846</v>
      </c>
      <c r="T693" s="9" t="str">
        <f t="shared" si="53"/>
        <v>Jun</v>
      </c>
      <c r="U693" s="9">
        <f t="shared" si="54"/>
        <v>2015</v>
      </c>
      <c r="V693" s="10">
        <f>(J693/86400)+25569+(-5/24)</f>
        <v>42157.819976851846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tr">
        <f t="shared" si="50"/>
        <v>technology</v>
      </c>
      <c r="R694" t="str">
        <f t="shared" si="51"/>
        <v>wearables</v>
      </c>
      <c r="S694" s="10">
        <f t="shared" si="52"/>
        <v>42726.167395833334</v>
      </c>
      <c r="T694" s="9" t="str">
        <f t="shared" si="53"/>
        <v>Dec</v>
      </c>
      <c r="U694" s="9">
        <f t="shared" si="54"/>
        <v>2016</v>
      </c>
      <c r="V694" s="10">
        <f>(J694/86400)+25569+(-5/24)</f>
        <v>42696.167395833334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tr">
        <f t="shared" si="50"/>
        <v>technology</v>
      </c>
      <c r="R695" t="str">
        <f t="shared" si="51"/>
        <v>wearables</v>
      </c>
      <c r="S695" s="10">
        <f t="shared" si="52"/>
        <v>42124.599849537037</v>
      </c>
      <c r="T695" s="9" t="str">
        <f t="shared" si="53"/>
        <v>Apr</v>
      </c>
      <c r="U695" s="9">
        <f t="shared" si="54"/>
        <v>2015</v>
      </c>
      <c r="V695" s="10">
        <f>(J695/86400)+25569+(-5/24)</f>
        <v>42094.599849537037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tr">
        <f t="shared" si="50"/>
        <v>technology</v>
      </c>
      <c r="R696" t="str">
        <f t="shared" si="51"/>
        <v>wearables</v>
      </c>
      <c r="S696" s="10">
        <f t="shared" si="52"/>
        <v>42767.455543981479</v>
      </c>
      <c r="T696" s="9" t="str">
        <f t="shared" si="53"/>
        <v>Feb</v>
      </c>
      <c r="U696" s="9">
        <f t="shared" si="54"/>
        <v>2017</v>
      </c>
      <c r="V696" s="10">
        <f>(J696/86400)+25569+(-5/24)</f>
        <v>42737.455543981479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tr">
        <f t="shared" si="50"/>
        <v>technology</v>
      </c>
      <c r="R697" t="str">
        <f t="shared" si="51"/>
        <v>wearables</v>
      </c>
      <c r="S697" s="10">
        <f t="shared" si="52"/>
        <v>41943.312731481477</v>
      </c>
      <c r="T697" s="9" t="str">
        <f t="shared" si="53"/>
        <v>Oct</v>
      </c>
      <c r="U697" s="9">
        <f t="shared" si="54"/>
        <v>2014</v>
      </c>
      <c r="V697" s="10">
        <f>(J697/86400)+25569+(-5/24)</f>
        <v>41913.312731481477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tr">
        <f t="shared" si="50"/>
        <v>technology</v>
      </c>
      <c r="R698" t="str">
        <f t="shared" si="51"/>
        <v>wearables</v>
      </c>
      <c r="S698" s="10">
        <f t="shared" si="52"/>
        <v>41845.718773148146</v>
      </c>
      <c r="T698" s="9" t="str">
        <f t="shared" si="53"/>
        <v>Jul</v>
      </c>
      <c r="U698" s="9">
        <f t="shared" si="54"/>
        <v>2014</v>
      </c>
      <c r="V698" s="10">
        <f>(J698/86400)+25569+(-5/24)</f>
        <v>41815.718773148146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tr">
        <f t="shared" si="50"/>
        <v>technology</v>
      </c>
      <c r="R699" t="str">
        <f t="shared" si="51"/>
        <v>wearables</v>
      </c>
      <c r="S699" s="10">
        <f t="shared" si="52"/>
        <v>42403.314687500002</v>
      </c>
      <c r="T699" s="9" t="str">
        <f t="shared" si="53"/>
        <v>Feb</v>
      </c>
      <c r="U699" s="9">
        <f t="shared" si="54"/>
        <v>2016</v>
      </c>
      <c r="V699" s="10">
        <f>(J699/86400)+25569+(-5/24)</f>
        <v>42388.314687500002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tr">
        <f t="shared" si="50"/>
        <v>technology</v>
      </c>
      <c r="R700" t="str">
        <f t="shared" si="51"/>
        <v>wearables</v>
      </c>
      <c r="S700" s="10">
        <f t="shared" si="52"/>
        <v>41899.875</v>
      </c>
      <c r="T700" s="9" t="str">
        <f t="shared" si="53"/>
        <v>Sep</v>
      </c>
      <c r="U700" s="9">
        <f t="shared" si="54"/>
        <v>2014</v>
      </c>
      <c r="V700" s="10">
        <f>(J700/86400)+25569+(-5/24)</f>
        <v>41866.722743055558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tr">
        <f t="shared" si="50"/>
        <v>technology</v>
      </c>
      <c r="R701" t="str">
        <f t="shared" si="51"/>
        <v>wearables</v>
      </c>
      <c r="S701" s="10">
        <f t="shared" si="52"/>
        <v>41600.458333333328</v>
      </c>
      <c r="T701" s="9" t="str">
        <f t="shared" si="53"/>
        <v>Nov</v>
      </c>
      <c r="U701" s="9">
        <f t="shared" si="54"/>
        <v>2013</v>
      </c>
      <c r="V701" s="10">
        <f>(J701/86400)+25569+(-5/24)</f>
        <v>41563.277175925927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tr">
        <f t="shared" si="50"/>
        <v>technology</v>
      </c>
      <c r="R702" t="str">
        <f t="shared" si="51"/>
        <v>wearables</v>
      </c>
      <c r="S702" s="10">
        <f t="shared" si="52"/>
        <v>42745.480104166665</v>
      </c>
      <c r="T702" s="9" t="str">
        <f t="shared" si="53"/>
        <v>Jan</v>
      </c>
      <c r="U702" s="9">
        <f t="shared" si="54"/>
        <v>2017</v>
      </c>
      <c r="V702" s="10">
        <f>(J702/86400)+25569+(-5/24)</f>
        <v>42715.480104166665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tr">
        <f t="shared" si="50"/>
        <v>technology</v>
      </c>
      <c r="R703" t="str">
        <f t="shared" si="51"/>
        <v>wearables</v>
      </c>
      <c r="S703" s="10">
        <f t="shared" si="52"/>
        <v>41843.454629629625</v>
      </c>
      <c r="T703" s="9" t="str">
        <f t="shared" si="53"/>
        <v>Jul</v>
      </c>
      <c r="U703" s="9">
        <f t="shared" si="54"/>
        <v>2014</v>
      </c>
      <c r="V703" s="10">
        <f>(J703/86400)+25569+(-5/24)</f>
        <v>41813.454629629625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tr">
        <f t="shared" si="50"/>
        <v>technology</v>
      </c>
      <c r="R704" t="str">
        <f t="shared" si="51"/>
        <v>wearables</v>
      </c>
      <c r="S704" s="10">
        <f t="shared" si="52"/>
        <v>42698.560034722221</v>
      </c>
      <c r="T704" s="9" t="str">
        <f t="shared" si="53"/>
        <v>Nov</v>
      </c>
      <c r="U704" s="9">
        <f t="shared" si="54"/>
        <v>2016</v>
      </c>
      <c r="V704" s="10">
        <f>(J704/86400)+25569+(-5/24)</f>
        <v>42668.518368055556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tr">
        <f t="shared" si="50"/>
        <v>technology</v>
      </c>
      <c r="R705" t="str">
        <f t="shared" si="51"/>
        <v>wearables</v>
      </c>
      <c r="S705" s="10">
        <f t="shared" si="52"/>
        <v>42766.772222222215</v>
      </c>
      <c r="T705" s="9" t="str">
        <f t="shared" si="53"/>
        <v>Jan</v>
      </c>
      <c r="U705" s="9">
        <f t="shared" si="54"/>
        <v>2017</v>
      </c>
      <c r="V705" s="10">
        <f>(J705/86400)+25569+(-5/24)</f>
        <v>42711.742465277777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tr">
        <f t="shared" si="50"/>
        <v>technology</v>
      </c>
      <c r="R706" t="str">
        <f t="shared" si="51"/>
        <v>wearables</v>
      </c>
      <c r="S706" s="10">
        <f t="shared" si="52"/>
        <v>42785.984583333331</v>
      </c>
      <c r="T706" s="9" t="str">
        <f t="shared" si="53"/>
        <v>Feb</v>
      </c>
      <c r="U706" s="9">
        <f t="shared" si="54"/>
        <v>2017</v>
      </c>
      <c r="V706" s="10">
        <f>(J706/86400)+25569+(-5/24)</f>
        <v>42725.984583333331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tr">
        <f t="shared" ref="Q707:Q770" si="55">LEFT(N707,FIND("/",N707)-1)</f>
        <v>technology</v>
      </c>
      <c r="R707" t="str">
        <f t="shared" ref="R707:R770" si="56">RIGHT(N707,LEN(N707)-FIND("/",N707))</f>
        <v>wearables</v>
      </c>
      <c r="S707" s="10">
        <f t="shared" ref="S707:S770" si="57">(I707/86400)+25569+(-5/24)</f>
        <v>42756.283310185179</v>
      </c>
      <c r="T707" s="9" t="str">
        <f t="shared" ref="T707:T770" si="58">IF(MONTH(S707)=1,"Jan",IF(MONTH(S707)=2,"Feb",IF(MONTH(S707)=3,"Mar",IF(MONTH(S707)=4,"Apr",IF(MONTH(S707)=5,"May",IF(MONTH(S707)=6,"Jun",IF(MONTH(S707)=7,"Jul",IF(MONTH(S707)=8,"Aug",IF(MONTH(S707)=9,"Sep",IF(MONTH(S707)=10,"Oct",IF(MONTH(S707)=11,"Nov",IF(MONTH(S707)=12,"Dec","N/A"))))))))))))</f>
        <v>Jan</v>
      </c>
      <c r="U707" s="9">
        <f t="shared" ref="U707:U770" si="59">YEAR(S707)</f>
        <v>2017</v>
      </c>
      <c r="V707" s="10">
        <f>(J707/86400)+25569+(-5/24)</f>
        <v>42726.283310185179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tr">
        <f t="shared" si="55"/>
        <v>technology</v>
      </c>
      <c r="R708" t="str">
        <f t="shared" si="56"/>
        <v>wearables</v>
      </c>
      <c r="S708" s="10">
        <f t="shared" si="57"/>
        <v>42718.568749999999</v>
      </c>
      <c r="T708" s="9" t="str">
        <f t="shared" si="58"/>
        <v>Dec</v>
      </c>
      <c r="U708" s="9">
        <f t="shared" si="59"/>
        <v>2016</v>
      </c>
      <c r="V708" s="10">
        <f>(J708/86400)+25569+(-5/24)</f>
        <v>42676.786840277775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tr">
        <f t="shared" si="55"/>
        <v>technology</v>
      </c>
      <c r="R709" t="str">
        <f t="shared" si="56"/>
        <v>wearables</v>
      </c>
      <c r="S709" s="10">
        <f t="shared" si="57"/>
        <v>42736.45517361111</v>
      </c>
      <c r="T709" s="9" t="str">
        <f t="shared" si="58"/>
        <v>Jan</v>
      </c>
      <c r="U709" s="9">
        <f t="shared" si="59"/>
        <v>2017</v>
      </c>
      <c r="V709" s="10">
        <f>(J709/86400)+25569+(-5/24)</f>
        <v>42696.45517361111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tr">
        <f t="shared" si="55"/>
        <v>technology</v>
      </c>
      <c r="R710" t="str">
        <f t="shared" si="56"/>
        <v>wearables</v>
      </c>
      <c r="S710" s="10">
        <f t="shared" si="57"/>
        <v>41895.372685185182</v>
      </c>
      <c r="T710" s="9" t="str">
        <f t="shared" si="58"/>
        <v>Sep</v>
      </c>
      <c r="U710" s="9">
        <f t="shared" si="59"/>
        <v>2014</v>
      </c>
      <c r="V710" s="10">
        <f>(J710/86400)+25569+(-5/24)</f>
        <v>41835.372685185182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tr">
        <f t="shared" si="55"/>
        <v>technology</v>
      </c>
      <c r="R711" t="str">
        <f t="shared" si="56"/>
        <v>wearables</v>
      </c>
      <c r="S711" s="10">
        <f t="shared" si="57"/>
        <v>41977.832858796297</v>
      </c>
      <c r="T711" s="9" t="str">
        <f t="shared" si="58"/>
        <v>Dec</v>
      </c>
      <c r="U711" s="9">
        <f t="shared" si="59"/>
        <v>2014</v>
      </c>
      <c r="V711" s="10">
        <f>(J711/86400)+25569+(-5/24)</f>
        <v>41947.832858796297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tr">
        <f t="shared" si="55"/>
        <v>technology</v>
      </c>
      <c r="R712" t="str">
        <f t="shared" si="56"/>
        <v>wearables</v>
      </c>
      <c r="S712" s="10">
        <f t="shared" si="57"/>
        <v>41870.822222222218</v>
      </c>
      <c r="T712" s="9" t="str">
        <f t="shared" si="58"/>
        <v>Aug</v>
      </c>
      <c r="U712" s="9">
        <f t="shared" si="59"/>
        <v>2014</v>
      </c>
      <c r="V712" s="10">
        <f>(J712/86400)+25569+(-5/24)</f>
        <v>41837.776643518519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tr">
        <f t="shared" si="55"/>
        <v>technology</v>
      </c>
      <c r="R713" t="str">
        <f t="shared" si="56"/>
        <v>wearables</v>
      </c>
      <c r="S713" s="10">
        <f t="shared" si="57"/>
        <v>42718.292453703696</v>
      </c>
      <c r="T713" s="9" t="str">
        <f t="shared" si="58"/>
        <v>Dec</v>
      </c>
      <c r="U713" s="9">
        <f t="shared" si="59"/>
        <v>2016</v>
      </c>
      <c r="V713" s="10">
        <f>(J713/86400)+25569+(-5/24)</f>
        <v>42678.250787037039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tr">
        <f t="shared" si="55"/>
        <v>technology</v>
      </c>
      <c r="R714" t="str">
        <f t="shared" si="56"/>
        <v>wearables</v>
      </c>
      <c r="S714" s="10">
        <f t="shared" si="57"/>
        <v>42414.472592592589</v>
      </c>
      <c r="T714" s="9" t="str">
        <f t="shared" si="58"/>
        <v>Feb</v>
      </c>
      <c r="U714" s="9">
        <f t="shared" si="59"/>
        <v>2016</v>
      </c>
      <c r="V714" s="10">
        <f>(J714/86400)+25569+(-5/24)</f>
        <v>42384.472592592589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tr">
        <f t="shared" si="55"/>
        <v>technology</v>
      </c>
      <c r="R715" t="str">
        <f t="shared" si="56"/>
        <v>wearables</v>
      </c>
      <c r="S715" s="10">
        <f t="shared" si="57"/>
        <v>42526.320972222216</v>
      </c>
      <c r="T715" s="9" t="str">
        <f t="shared" si="58"/>
        <v>Jun</v>
      </c>
      <c r="U715" s="9">
        <f t="shared" si="59"/>
        <v>2016</v>
      </c>
      <c r="V715" s="10">
        <f>(J715/86400)+25569+(-5/24)</f>
        <v>42496.320972222216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tr">
        <f t="shared" si="55"/>
        <v>technology</v>
      </c>
      <c r="R716" t="str">
        <f t="shared" si="56"/>
        <v>wearables</v>
      </c>
      <c r="S716" s="10">
        <f t="shared" si="57"/>
        <v>42794.579652777778</v>
      </c>
      <c r="T716" s="9" t="str">
        <f t="shared" si="58"/>
        <v>Feb</v>
      </c>
      <c r="U716" s="9">
        <f t="shared" si="59"/>
        <v>2017</v>
      </c>
      <c r="V716" s="10">
        <f>(J716/86400)+25569+(-5/24)</f>
        <v>42734.579652777778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tr">
        <f t="shared" si="55"/>
        <v>technology</v>
      </c>
      <c r="R717" t="str">
        <f t="shared" si="56"/>
        <v>wearables</v>
      </c>
      <c r="S717" s="10">
        <f t="shared" si="57"/>
        <v>42312.924074074072</v>
      </c>
      <c r="T717" s="9" t="str">
        <f t="shared" si="58"/>
        <v>Nov</v>
      </c>
      <c r="U717" s="9">
        <f t="shared" si="59"/>
        <v>2015</v>
      </c>
      <c r="V717" s="10">
        <f>(J717/86400)+25569+(-5/24)</f>
        <v>42272.8824074074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tr">
        <f t="shared" si="55"/>
        <v>technology</v>
      </c>
      <c r="R718" t="str">
        <f t="shared" si="56"/>
        <v>wearables</v>
      </c>
      <c r="S718" s="10">
        <f t="shared" si="57"/>
        <v>41973.791666666664</v>
      </c>
      <c r="T718" s="9" t="str">
        <f t="shared" si="58"/>
        <v>Nov</v>
      </c>
      <c r="U718" s="9">
        <f t="shared" si="59"/>
        <v>2014</v>
      </c>
      <c r="V718" s="10">
        <f>(J718/86400)+25569+(-5/24)</f>
        <v>41940.450312499997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tr">
        <f t="shared" si="55"/>
        <v>technology</v>
      </c>
      <c r="R719" t="str">
        <f t="shared" si="56"/>
        <v>wearables</v>
      </c>
      <c r="S719" s="10">
        <f t="shared" si="57"/>
        <v>41887.645856481475</v>
      </c>
      <c r="T719" s="9" t="str">
        <f t="shared" si="58"/>
        <v>Sep</v>
      </c>
      <c r="U719" s="9">
        <f t="shared" si="59"/>
        <v>2014</v>
      </c>
      <c r="V719" s="10">
        <f>(J719/86400)+25569+(-5/24)</f>
        <v>41857.645856481475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tr">
        <f t="shared" si="55"/>
        <v>technology</v>
      </c>
      <c r="R720" t="str">
        <f t="shared" si="56"/>
        <v>wearables</v>
      </c>
      <c r="S720" s="10">
        <f t="shared" si="57"/>
        <v>42784.040972222218</v>
      </c>
      <c r="T720" s="9" t="str">
        <f t="shared" si="58"/>
        <v>Feb</v>
      </c>
      <c r="U720" s="9">
        <f t="shared" si="59"/>
        <v>2017</v>
      </c>
      <c r="V720" s="10">
        <f>(J720/86400)+25569+(-5/24)</f>
        <v>42752.637118055551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tr">
        <f t="shared" si="55"/>
        <v>technology</v>
      </c>
      <c r="R721" t="str">
        <f t="shared" si="56"/>
        <v>wearables</v>
      </c>
      <c r="S721" s="10">
        <f t="shared" si="57"/>
        <v>42422.83189814815</v>
      </c>
      <c r="T721" s="9" t="str">
        <f t="shared" si="58"/>
        <v>Feb</v>
      </c>
      <c r="U721" s="9">
        <f t="shared" si="59"/>
        <v>2016</v>
      </c>
      <c r="V721" s="10">
        <f>(J721/86400)+25569+(-5/24)</f>
        <v>42408.83189814815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tr">
        <f t="shared" si="55"/>
        <v>publishing</v>
      </c>
      <c r="R722" t="str">
        <f t="shared" si="56"/>
        <v>nonfiction</v>
      </c>
      <c r="S722" s="10">
        <f t="shared" si="57"/>
        <v>40937.440868055557</v>
      </c>
      <c r="T722" s="9" t="str">
        <f t="shared" si="58"/>
        <v>Jan</v>
      </c>
      <c r="U722" s="9">
        <f t="shared" si="59"/>
        <v>2012</v>
      </c>
      <c r="V722" s="10">
        <f>(J722/86400)+25569+(-5/24)</f>
        <v>40909.440868055557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tr">
        <f t="shared" si="55"/>
        <v>publishing</v>
      </c>
      <c r="R723" t="str">
        <f t="shared" si="56"/>
        <v>nonfiction</v>
      </c>
      <c r="S723" s="10">
        <f t="shared" si="57"/>
        <v>41852.363506944443</v>
      </c>
      <c r="T723" s="9" t="str">
        <f t="shared" si="58"/>
        <v>Aug</v>
      </c>
      <c r="U723" s="9">
        <f t="shared" si="59"/>
        <v>2014</v>
      </c>
      <c r="V723" s="10">
        <f>(J723/86400)+25569+(-5/24)</f>
        <v>41807.363506944443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tr">
        <f t="shared" si="55"/>
        <v>publishing</v>
      </c>
      <c r="R724" t="str">
        <f t="shared" si="56"/>
        <v>nonfiction</v>
      </c>
      <c r="S724" s="10">
        <f t="shared" si="57"/>
        <v>41007.555300925924</v>
      </c>
      <c r="T724" s="9" t="str">
        <f t="shared" si="58"/>
        <v>Apr</v>
      </c>
      <c r="U724" s="9">
        <f t="shared" si="59"/>
        <v>2012</v>
      </c>
      <c r="V724" s="10">
        <f>(J724/86400)+25569+(-5/24)</f>
        <v>40977.596967592588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tr">
        <f t="shared" si="55"/>
        <v>publishing</v>
      </c>
      <c r="R725" t="str">
        <f t="shared" si="56"/>
        <v>nonfiction</v>
      </c>
      <c r="S725" s="10">
        <f t="shared" si="57"/>
        <v>42214.957638888889</v>
      </c>
      <c r="T725" s="9" t="str">
        <f t="shared" si="58"/>
        <v>Jul</v>
      </c>
      <c r="U725" s="9">
        <f t="shared" si="59"/>
        <v>2015</v>
      </c>
      <c r="V725" s="10">
        <f>(J725/86400)+25569+(-5/24)</f>
        <v>42184.608206018514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tr">
        <f t="shared" si="55"/>
        <v>publishing</v>
      </c>
      <c r="R726" t="str">
        <f t="shared" si="56"/>
        <v>nonfiction</v>
      </c>
      <c r="S726" s="10">
        <f t="shared" si="57"/>
        <v>40724.430127314808</v>
      </c>
      <c r="T726" s="9" t="str">
        <f t="shared" si="58"/>
        <v>Jun</v>
      </c>
      <c r="U726" s="9">
        <f t="shared" si="59"/>
        <v>2011</v>
      </c>
      <c r="V726" s="10">
        <f>(J726/86400)+25569+(-5/24)</f>
        <v>40694.430127314808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tr">
        <f t="shared" si="55"/>
        <v>publishing</v>
      </c>
      <c r="R727" t="str">
        <f t="shared" si="56"/>
        <v>nonfiction</v>
      </c>
      <c r="S727" s="10">
        <f t="shared" si="57"/>
        <v>42351.417962962958</v>
      </c>
      <c r="T727" s="9" t="str">
        <f t="shared" si="58"/>
        <v>Dec</v>
      </c>
      <c r="U727" s="9">
        <f t="shared" si="59"/>
        <v>2015</v>
      </c>
      <c r="V727" s="10">
        <f>(J727/86400)+25569+(-5/24)</f>
        <v>42321.417962962958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tr">
        <f t="shared" si="55"/>
        <v>publishing</v>
      </c>
      <c r="R728" t="str">
        <f t="shared" si="56"/>
        <v>nonfiction</v>
      </c>
      <c r="S728" s="10">
        <f t="shared" si="57"/>
        <v>41375.834340277775</v>
      </c>
      <c r="T728" s="9" t="str">
        <f t="shared" si="58"/>
        <v>Apr</v>
      </c>
      <c r="U728" s="9">
        <f t="shared" si="59"/>
        <v>2013</v>
      </c>
      <c r="V728" s="10">
        <f>(J728/86400)+25569+(-5/24)</f>
        <v>41345.834340277775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tr">
        <f t="shared" si="55"/>
        <v>publishing</v>
      </c>
      <c r="R729" t="str">
        <f t="shared" si="56"/>
        <v>nonfiction</v>
      </c>
      <c r="S729" s="10">
        <f t="shared" si="57"/>
        <v>41288.680555555555</v>
      </c>
      <c r="T729" s="9" t="str">
        <f t="shared" si="58"/>
        <v>Jan</v>
      </c>
      <c r="U729" s="9">
        <f t="shared" si="59"/>
        <v>2013</v>
      </c>
      <c r="V729" s="10">
        <f>(J729/86400)+25569+(-5/24)</f>
        <v>41246.811909722222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tr">
        <f t="shared" si="55"/>
        <v>publishing</v>
      </c>
      <c r="R730" t="str">
        <f t="shared" si="56"/>
        <v>nonfiction</v>
      </c>
      <c r="S730" s="10">
        <f t="shared" si="57"/>
        <v>40776.629131944443</v>
      </c>
      <c r="T730" s="9" t="str">
        <f t="shared" si="58"/>
        <v>Aug</v>
      </c>
      <c r="U730" s="9">
        <f t="shared" si="59"/>
        <v>2011</v>
      </c>
      <c r="V730" s="10">
        <f>(J730/86400)+25569+(-5/24)</f>
        <v>40731.629131944443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tr">
        <f t="shared" si="55"/>
        <v>publishing</v>
      </c>
      <c r="R731" t="str">
        <f t="shared" si="56"/>
        <v>nonfiction</v>
      </c>
      <c r="S731" s="10">
        <f t="shared" si="57"/>
        <v>41170.97755787037</v>
      </c>
      <c r="T731" s="9" t="str">
        <f t="shared" si="58"/>
        <v>Sep</v>
      </c>
      <c r="U731" s="9">
        <f t="shared" si="59"/>
        <v>2012</v>
      </c>
      <c r="V731" s="10">
        <f>(J731/86400)+25569+(-5/24)</f>
        <v>41110.97755787037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tr">
        <f t="shared" si="55"/>
        <v>publishing</v>
      </c>
      <c r="R732" t="str">
        <f t="shared" si="56"/>
        <v>nonfiction</v>
      </c>
      <c r="S732" s="10">
        <f t="shared" si="57"/>
        <v>40884.536932870367</v>
      </c>
      <c r="T732" s="9" t="str">
        <f t="shared" si="58"/>
        <v>Dec</v>
      </c>
      <c r="U732" s="9">
        <f t="shared" si="59"/>
        <v>2011</v>
      </c>
      <c r="V732" s="10">
        <f>(J732/86400)+25569+(-5/24)</f>
        <v>40854.536932870367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tr">
        <f t="shared" si="55"/>
        <v>publishing</v>
      </c>
      <c r="R733" t="str">
        <f t="shared" si="56"/>
        <v>nonfiction</v>
      </c>
      <c r="S733" s="10">
        <f t="shared" si="57"/>
        <v>40930.041666666664</v>
      </c>
      <c r="T733" s="9" t="str">
        <f t="shared" si="58"/>
        <v>Jan</v>
      </c>
      <c r="U733" s="9">
        <f t="shared" si="59"/>
        <v>2012</v>
      </c>
      <c r="V733" s="10">
        <f>(J733/86400)+25569+(-5/24)</f>
        <v>40879.587349537032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tr">
        <f t="shared" si="55"/>
        <v>publishing</v>
      </c>
      <c r="R734" t="str">
        <f t="shared" si="56"/>
        <v>nonfiction</v>
      </c>
      <c r="S734" s="10">
        <f t="shared" si="57"/>
        <v>41546.21598379629</v>
      </c>
      <c r="T734" s="9" t="str">
        <f t="shared" si="58"/>
        <v>Sep</v>
      </c>
      <c r="U734" s="9">
        <f t="shared" si="59"/>
        <v>2013</v>
      </c>
      <c r="V734" s="10">
        <f>(J734/86400)+25569+(-5/24)</f>
        <v>41486.21598379629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tr">
        <f t="shared" si="55"/>
        <v>publishing</v>
      </c>
      <c r="R735" t="str">
        <f t="shared" si="56"/>
        <v>nonfiction</v>
      </c>
      <c r="S735" s="10">
        <f t="shared" si="57"/>
        <v>41628.211712962962</v>
      </c>
      <c r="T735" s="9" t="str">
        <f t="shared" si="58"/>
        <v>Dec</v>
      </c>
      <c r="U735" s="9">
        <f t="shared" si="59"/>
        <v>2013</v>
      </c>
      <c r="V735" s="10">
        <f>(J735/86400)+25569+(-5/24)</f>
        <v>41598.211712962962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tr">
        <f t="shared" si="55"/>
        <v>publishing</v>
      </c>
      <c r="R736" t="str">
        <f t="shared" si="56"/>
        <v>nonfiction</v>
      </c>
      <c r="S736" s="10">
        <f t="shared" si="57"/>
        <v>42132.999999999993</v>
      </c>
      <c r="T736" s="9" t="str">
        <f t="shared" si="58"/>
        <v>May</v>
      </c>
      <c r="U736" s="9">
        <f t="shared" si="59"/>
        <v>2015</v>
      </c>
      <c r="V736" s="10">
        <f>(J736/86400)+25569+(-5/24)</f>
        <v>42101.956249999996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tr">
        <f t="shared" si="55"/>
        <v>publishing</v>
      </c>
      <c r="R737" t="str">
        <f t="shared" si="56"/>
        <v>nonfiction</v>
      </c>
      <c r="S737" s="10">
        <f t="shared" si="57"/>
        <v>41976.818749999999</v>
      </c>
      <c r="T737" s="9" t="str">
        <f t="shared" si="58"/>
        <v>Dec</v>
      </c>
      <c r="U737" s="9">
        <f t="shared" si="59"/>
        <v>2014</v>
      </c>
      <c r="V737" s="10">
        <f>(J737/86400)+25569+(-5/24)</f>
        <v>41945.821134259255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tr">
        <f t="shared" si="55"/>
        <v>publishing</v>
      </c>
      <c r="R738" t="str">
        <f t="shared" si="56"/>
        <v>nonfiction</v>
      </c>
      <c r="S738" s="10">
        <f t="shared" si="57"/>
        <v>41598.999305555553</v>
      </c>
      <c r="T738" s="9" t="str">
        <f t="shared" si="58"/>
        <v>Nov</v>
      </c>
      <c r="U738" s="9">
        <f t="shared" si="59"/>
        <v>2013</v>
      </c>
      <c r="V738" s="10">
        <f>(J738/86400)+25569+(-5/24)</f>
        <v>41579.525925925926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tr">
        <f t="shared" si="55"/>
        <v>publishing</v>
      </c>
      <c r="R739" t="str">
        <f t="shared" si="56"/>
        <v>nonfiction</v>
      </c>
      <c r="S739" s="10">
        <f t="shared" si="57"/>
        <v>41684.625</v>
      </c>
      <c r="T739" s="9" t="str">
        <f t="shared" si="58"/>
        <v>Feb</v>
      </c>
      <c r="U739" s="9">
        <f t="shared" si="59"/>
        <v>2014</v>
      </c>
      <c r="V739" s="10">
        <f>(J739/86400)+25569+(-5/24)</f>
        <v>41667.066979166666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tr">
        <f t="shared" si="55"/>
        <v>publishing</v>
      </c>
      <c r="R740" t="str">
        <f t="shared" si="56"/>
        <v>nonfiction</v>
      </c>
      <c r="S740" s="10">
        <f t="shared" si="57"/>
        <v>41973.999305555553</v>
      </c>
      <c r="T740" s="9" t="str">
        <f t="shared" si="58"/>
        <v>Nov</v>
      </c>
      <c r="U740" s="9">
        <f t="shared" si="59"/>
        <v>2014</v>
      </c>
      <c r="V740" s="10">
        <f>(J740/86400)+25569+(-5/24)</f>
        <v>41943.39576388889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tr">
        <f t="shared" si="55"/>
        <v>publishing</v>
      </c>
      <c r="R741" t="str">
        <f t="shared" si="56"/>
        <v>nonfiction</v>
      </c>
      <c r="S741" s="10">
        <f t="shared" si="57"/>
        <v>41862.294317129628</v>
      </c>
      <c r="T741" s="9" t="str">
        <f t="shared" si="58"/>
        <v>Aug</v>
      </c>
      <c r="U741" s="9">
        <f t="shared" si="59"/>
        <v>2014</v>
      </c>
      <c r="V741" s="10">
        <f>(J741/86400)+25569+(-5/24)</f>
        <v>41829.294317129628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tr">
        <f t="shared" si="55"/>
        <v>publishing</v>
      </c>
      <c r="R742" t="str">
        <f t="shared" si="56"/>
        <v>nonfiction</v>
      </c>
      <c r="S742" s="10">
        <f t="shared" si="57"/>
        <v>42175.93844907407</v>
      </c>
      <c r="T742" s="9" t="str">
        <f t="shared" si="58"/>
        <v>Jun</v>
      </c>
      <c r="U742" s="9">
        <f t="shared" si="59"/>
        <v>2015</v>
      </c>
      <c r="V742" s="10">
        <f>(J742/86400)+25569+(-5/24)</f>
        <v>42161.93844907407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tr">
        <f t="shared" si="55"/>
        <v>publishing</v>
      </c>
      <c r="R743" t="str">
        <f t="shared" si="56"/>
        <v>nonfiction</v>
      </c>
      <c r="S743" s="10">
        <f t="shared" si="57"/>
        <v>41436.439884259256</v>
      </c>
      <c r="T743" s="9" t="str">
        <f t="shared" si="58"/>
        <v>Jun</v>
      </c>
      <c r="U743" s="9">
        <f t="shared" si="59"/>
        <v>2013</v>
      </c>
      <c r="V743" s="10">
        <f>(J743/86400)+25569+(-5/24)</f>
        <v>41401.439884259256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tr">
        <f t="shared" si="55"/>
        <v>publishing</v>
      </c>
      <c r="R744" t="str">
        <f t="shared" si="56"/>
        <v>nonfiction</v>
      </c>
      <c r="S744" s="10">
        <f t="shared" si="57"/>
        <v>41719.667962962958</v>
      </c>
      <c r="T744" s="9" t="str">
        <f t="shared" si="58"/>
        <v>Mar</v>
      </c>
      <c r="U744" s="9">
        <f t="shared" si="59"/>
        <v>2014</v>
      </c>
      <c r="V744" s="10">
        <f>(J744/86400)+25569+(-5/24)</f>
        <v>41689.709629629629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tr">
        <f t="shared" si="55"/>
        <v>publishing</v>
      </c>
      <c r="R745" t="str">
        <f t="shared" si="56"/>
        <v>nonfiction</v>
      </c>
      <c r="S745" s="10">
        <f t="shared" si="57"/>
        <v>41015.666666666664</v>
      </c>
      <c r="T745" s="9" t="str">
        <f t="shared" si="58"/>
        <v>Apr</v>
      </c>
      <c r="U745" s="9">
        <f t="shared" si="59"/>
        <v>2012</v>
      </c>
      <c r="V745" s="10">
        <f>(J745/86400)+25569+(-5/24)</f>
        <v>40990.500983796293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tr">
        <f t="shared" si="55"/>
        <v>publishing</v>
      </c>
      <c r="R746" t="str">
        <f t="shared" si="56"/>
        <v>nonfiction</v>
      </c>
      <c r="S746" s="10">
        <f t="shared" si="57"/>
        <v>41256.748877314814</v>
      </c>
      <c r="T746" s="9" t="str">
        <f t="shared" si="58"/>
        <v>Dec</v>
      </c>
      <c r="U746" s="9">
        <f t="shared" si="59"/>
        <v>2012</v>
      </c>
      <c r="V746" s="10">
        <f>(J746/86400)+25569+(-5/24)</f>
        <v>41226.748877314814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tr">
        <f t="shared" si="55"/>
        <v>publishing</v>
      </c>
      <c r="R747" t="str">
        <f t="shared" si="56"/>
        <v>nonfiction</v>
      </c>
      <c r="S747" s="10">
        <f t="shared" si="57"/>
        <v>41397.363946759258</v>
      </c>
      <c r="T747" s="9" t="str">
        <f t="shared" si="58"/>
        <v>May</v>
      </c>
      <c r="U747" s="9">
        <f t="shared" si="59"/>
        <v>2013</v>
      </c>
      <c r="V747" s="10">
        <f>(J747/86400)+25569+(-5/24)</f>
        <v>41367.363946759258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tr">
        <f t="shared" si="55"/>
        <v>publishing</v>
      </c>
      <c r="R748" t="str">
        <f t="shared" si="56"/>
        <v>nonfiction</v>
      </c>
      <c r="S748" s="10">
        <f t="shared" si="57"/>
        <v>41174.957638888889</v>
      </c>
      <c r="T748" s="9" t="str">
        <f t="shared" si="58"/>
        <v>Sep</v>
      </c>
      <c r="U748" s="9">
        <f t="shared" si="59"/>
        <v>2012</v>
      </c>
      <c r="V748" s="10">
        <f>(J748/86400)+25569+(-5/24)</f>
        <v>41156.834594907406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tr">
        <f t="shared" si="55"/>
        <v>publishing</v>
      </c>
      <c r="R749" t="str">
        <f t="shared" si="56"/>
        <v>nonfiction</v>
      </c>
      <c r="S749" s="10">
        <f t="shared" si="57"/>
        <v>42019.245833333327</v>
      </c>
      <c r="T749" s="9" t="str">
        <f t="shared" si="58"/>
        <v>Jan</v>
      </c>
      <c r="U749" s="9">
        <f t="shared" si="59"/>
        <v>2015</v>
      </c>
      <c r="V749" s="10">
        <f>(J749/86400)+25569+(-5/24)</f>
        <v>41988.340497685182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tr">
        <f t="shared" si="55"/>
        <v>publishing</v>
      </c>
      <c r="R750" t="str">
        <f t="shared" si="56"/>
        <v>nonfiction</v>
      </c>
      <c r="S750" s="10">
        <f t="shared" si="57"/>
        <v>41861.638495370367</v>
      </c>
      <c r="T750" s="9" t="str">
        <f t="shared" si="58"/>
        <v>Aug</v>
      </c>
      <c r="U750" s="9">
        <f t="shared" si="59"/>
        <v>2014</v>
      </c>
      <c r="V750" s="10">
        <f>(J750/86400)+25569+(-5/24)</f>
        <v>41831.638495370367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tr">
        <f t="shared" si="55"/>
        <v>publishing</v>
      </c>
      <c r="R751" t="str">
        <f t="shared" si="56"/>
        <v>nonfiction</v>
      </c>
      <c r="S751" s="10">
        <f t="shared" si="57"/>
        <v>42763.732986111114</v>
      </c>
      <c r="T751" s="9" t="str">
        <f t="shared" si="58"/>
        <v>Jan</v>
      </c>
      <c r="U751" s="9">
        <f t="shared" si="59"/>
        <v>2017</v>
      </c>
      <c r="V751" s="10">
        <f>(J751/86400)+25569+(-5/24)</f>
        <v>42733.732986111114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tr">
        <f t="shared" si="55"/>
        <v>publishing</v>
      </c>
      <c r="R752" t="str">
        <f t="shared" si="56"/>
        <v>nonfiction</v>
      </c>
      <c r="S752" s="10">
        <f t="shared" si="57"/>
        <v>41329.669814814813</v>
      </c>
      <c r="T752" s="9" t="str">
        <f t="shared" si="58"/>
        <v>Feb</v>
      </c>
      <c r="U752" s="9">
        <f t="shared" si="59"/>
        <v>2013</v>
      </c>
      <c r="V752" s="10">
        <f>(J752/86400)+25569+(-5/24)</f>
        <v>41299.669814814813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tr">
        <f t="shared" si="55"/>
        <v>publishing</v>
      </c>
      <c r="R753" t="str">
        <f t="shared" si="56"/>
        <v>nonfiction</v>
      </c>
      <c r="S753" s="10">
        <f t="shared" si="57"/>
        <v>40759.422164351847</v>
      </c>
      <c r="T753" s="9" t="str">
        <f t="shared" si="58"/>
        <v>Aug</v>
      </c>
      <c r="U753" s="9">
        <f t="shared" si="59"/>
        <v>2011</v>
      </c>
      <c r="V753" s="10">
        <f>(J753/86400)+25569+(-5/24)</f>
        <v>40713.422164351847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tr">
        <f t="shared" si="55"/>
        <v>publishing</v>
      </c>
      <c r="R754" t="str">
        <f t="shared" si="56"/>
        <v>nonfiction</v>
      </c>
      <c r="S754" s="10">
        <f t="shared" si="57"/>
        <v>42659.249999999993</v>
      </c>
      <c r="T754" s="9" t="str">
        <f t="shared" si="58"/>
        <v>Oct</v>
      </c>
      <c r="U754" s="9">
        <f t="shared" si="59"/>
        <v>2016</v>
      </c>
      <c r="V754" s="10">
        <f>(J754/86400)+25569+(-5/24)</f>
        <v>42639.213159722225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tr">
        <f t="shared" si="55"/>
        <v>publishing</v>
      </c>
      <c r="R755" t="str">
        <f t="shared" si="56"/>
        <v>nonfiction</v>
      </c>
      <c r="S755" s="10">
        <f t="shared" si="57"/>
        <v>42049.381840277776</v>
      </c>
      <c r="T755" s="9" t="str">
        <f t="shared" si="58"/>
        <v>Feb</v>
      </c>
      <c r="U755" s="9">
        <f t="shared" si="59"/>
        <v>2015</v>
      </c>
      <c r="V755" s="10">
        <f>(J755/86400)+25569+(-5/24)</f>
        <v>42019.381840277776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tr">
        <f t="shared" si="55"/>
        <v>publishing</v>
      </c>
      <c r="R756" t="str">
        <f t="shared" si="56"/>
        <v>nonfiction</v>
      </c>
      <c r="S756" s="10">
        <f t="shared" si="57"/>
        <v>41279.54075231481</v>
      </c>
      <c r="T756" s="9" t="str">
        <f t="shared" si="58"/>
        <v>Jan</v>
      </c>
      <c r="U756" s="9">
        <f t="shared" si="59"/>
        <v>2013</v>
      </c>
      <c r="V756" s="10">
        <f>(J756/86400)+25569+(-5/24)</f>
        <v>41249.54075231481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tr">
        <f t="shared" si="55"/>
        <v>publishing</v>
      </c>
      <c r="R757" t="str">
        <f t="shared" si="56"/>
        <v>nonfiction</v>
      </c>
      <c r="S757" s="10">
        <f t="shared" si="57"/>
        <v>41413.820138888885</v>
      </c>
      <c r="T757" s="9" t="str">
        <f t="shared" si="58"/>
        <v>May</v>
      </c>
      <c r="U757" s="9">
        <f t="shared" si="59"/>
        <v>2013</v>
      </c>
      <c r="V757" s="10">
        <f>(J757/86400)+25569+(-5/24)</f>
        <v>41383.396724537037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tr">
        <f t="shared" si="55"/>
        <v>publishing</v>
      </c>
      <c r="R758" t="str">
        <f t="shared" si="56"/>
        <v>nonfiction</v>
      </c>
      <c r="S758" s="10">
        <f t="shared" si="57"/>
        <v>40651.516886574071</v>
      </c>
      <c r="T758" s="9" t="str">
        <f t="shared" si="58"/>
        <v>Apr</v>
      </c>
      <c r="U758" s="9">
        <f t="shared" si="59"/>
        <v>2011</v>
      </c>
      <c r="V758" s="10">
        <f>(J758/86400)+25569+(-5/24)</f>
        <v>40590.558553240735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tr">
        <f t="shared" si="55"/>
        <v>publishing</v>
      </c>
      <c r="R759" t="str">
        <f t="shared" si="56"/>
        <v>nonfiction</v>
      </c>
      <c r="S759" s="10">
        <f t="shared" si="57"/>
        <v>41248.846226851849</v>
      </c>
      <c r="T759" s="9" t="str">
        <f t="shared" si="58"/>
        <v>Dec</v>
      </c>
      <c r="U759" s="9">
        <f t="shared" si="59"/>
        <v>2012</v>
      </c>
      <c r="V759" s="10">
        <f>(J759/86400)+25569+(-5/24)</f>
        <v>41234.846226851849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tr">
        <f t="shared" si="55"/>
        <v>publishing</v>
      </c>
      <c r="R760" t="str">
        <f t="shared" si="56"/>
        <v>nonfiction</v>
      </c>
      <c r="S760" s="10">
        <f t="shared" si="57"/>
        <v>40459.628101851849</v>
      </c>
      <c r="T760" s="9" t="str">
        <f t="shared" si="58"/>
        <v>Oct</v>
      </c>
      <c r="U760" s="9">
        <f t="shared" si="59"/>
        <v>2010</v>
      </c>
      <c r="V760" s="10">
        <f>(J760/86400)+25569+(-5/24)</f>
        <v>40429.628101851849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tr">
        <f t="shared" si="55"/>
        <v>publishing</v>
      </c>
      <c r="R761" t="str">
        <f t="shared" si="56"/>
        <v>nonfiction</v>
      </c>
      <c r="S761" s="10">
        <f t="shared" si="57"/>
        <v>41829.121979166666</v>
      </c>
      <c r="T761" s="9" t="str">
        <f t="shared" si="58"/>
        <v>Jul</v>
      </c>
      <c r="U761" s="9">
        <f t="shared" si="59"/>
        <v>2014</v>
      </c>
      <c r="V761" s="10">
        <f>(J761/86400)+25569+(-5/24)</f>
        <v>41789.121979166666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tr">
        <f t="shared" si="55"/>
        <v>publishing</v>
      </c>
      <c r="R762" t="str">
        <f t="shared" si="56"/>
        <v>fiction</v>
      </c>
      <c r="S762" s="10">
        <f t="shared" si="57"/>
        <v>42700.597372685188</v>
      </c>
      <c r="T762" s="9" t="str">
        <f t="shared" si="58"/>
        <v>Nov</v>
      </c>
      <c r="U762" s="9">
        <f t="shared" si="59"/>
        <v>2016</v>
      </c>
      <c r="V762" s="10">
        <f>(J762/86400)+25569+(-5/24)</f>
        <v>42670.555706018517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tr">
        <f t="shared" si="55"/>
        <v>publishing</v>
      </c>
      <c r="R763" t="str">
        <f t="shared" si="56"/>
        <v>fiction</v>
      </c>
      <c r="S763" s="10">
        <f t="shared" si="57"/>
        <v>41672.543124999997</v>
      </c>
      <c r="T763" s="9" t="str">
        <f t="shared" si="58"/>
        <v>Feb</v>
      </c>
      <c r="U763" s="9">
        <f t="shared" si="59"/>
        <v>2014</v>
      </c>
      <c r="V763" s="10">
        <f>(J763/86400)+25569+(-5/24)</f>
        <v>41642.543124999997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tr">
        <f t="shared" si="55"/>
        <v>publishing</v>
      </c>
      <c r="R764" t="str">
        <f t="shared" si="56"/>
        <v>fiction</v>
      </c>
      <c r="S764" s="10">
        <f t="shared" si="57"/>
        <v>42708.041666666664</v>
      </c>
      <c r="T764" s="9" t="str">
        <f t="shared" si="58"/>
        <v>Dec</v>
      </c>
      <c r="U764" s="9">
        <f t="shared" si="59"/>
        <v>2016</v>
      </c>
      <c r="V764" s="10">
        <f>(J764/86400)+25569+(-5/24)</f>
        <v>42690.65011574074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tr">
        <f t="shared" si="55"/>
        <v>publishing</v>
      </c>
      <c r="R765" t="str">
        <f t="shared" si="56"/>
        <v>fiction</v>
      </c>
      <c r="S765" s="10">
        <f t="shared" si="57"/>
        <v>41501.238518518519</v>
      </c>
      <c r="T765" s="9" t="str">
        <f t="shared" si="58"/>
        <v>Aug</v>
      </c>
      <c r="U765" s="9">
        <f t="shared" si="59"/>
        <v>2013</v>
      </c>
      <c r="V765" s="10">
        <f>(J765/86400)+25569+(-5/24)</f>
        <v>41471.238518518519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tr">
        <f t="shared" si="55"/>
        <v>publishing</v>
      </c>
      <c r="R766" t="str">
        <f t="shared" si="56"/>
        <v>fiction</v>
      </c>
      <c r="S766" s="10">
        <f t="shared" si="57"/>
        <v>42256.964826388888</v>
      </c>
      <c r="T766" s="9" t="str">
        <f t="shared" si="58"/>
        <v>Sep</v>
      </c>
      <c r="U766" s="9">
        <f t="shared" si="59"/>
        <v>2015</v>
      </c>
      <c r="V766" s="10">
        <f>(J766/86400)+25569+(-5/24)</f>
        <v>42226.964826388888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tr">
        <f t="shared" si="55"/>
        <v>publishing</v>
      </c>
      <c r="R767" t="str">
        <f t="shared" si="56"/>
        <v>fiction</v>
      </c>
      <c r="S767" s="10">
        <f t="shared" si="57"/>
        <v>41931.334305555552</v>
      </c>
      <c r="T767" s="9" t="str">
        <f t="shared" si="58"/>
        <v>Oct</v>
      </c>
      <c r="U767" s="9">
        <f t="shared" si="59"/>
        <v>2014</v>
      </c>
      <c r="V767" s="10">
        <f>(J767/86400)+25569+(-5/24)</f>
        <v>41901.334305555552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tr">
        <f t="shared" si="55"/>
        <v>publishing</v>
      </c>
      <c r="R768" t="str">
        <f t="shared" si="56"/>
        <v>fiction</v>
      </c>
      <c r="S768" s="10">
        <f t="shared" si="57"/>
        <v>42051.57503472222</v>
      </c>
      <c r="T768" s="9" t="str">
        <f t="shared" si="58"/>
        <v>Feb</v>
      </c>
      <c r="U768" s="9">
        <f t="shared" si="59"/>
        <v>2015</v>
      </c>
      <c r="V768" s="10">
        <f>(J768/86400)+25569+(-5/24)</f>
        <v>42021.57503472222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tr">
        <f t="shared" si="55"/>
        <v>publishing</v>
      </c>
      <c r="R769" t="str">
        <f t="shared" si="56"/>
        <v>fiction</v>
      </c>
      <c r="S769" s="10">
        <f t="shared" si="57"/>
        <v>42144.935300925928</v>
      </c>
      <c r="T769" s="9" t="str">
        <f t="shared" si="58"/>
        <v>May</v>
      </c>
      <c r="U769" s="9">
        <f t="shared" si="59"/>
        <v>2015</v>
      </c>
      <c r="V769" s="10">
        <f>(J769/86400)+25569+(-5/24)</f>
        <v>42114.935300925928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tr">
        <f t="shared" si="55"/>
        <v>publishing</v>
      </c>
      <c r="R770" t="str">
        <f t="shared" si="56"/>
        <v>fiction</v>
      </c>
      <c r="S770" s="10">
        <f t="shared" si="57"/>
        <v>41623.998726851853</v>
      </c>
      <c r="T770" s="9" t="str">
        <f t="shared" si="58"/>
        <v>Dec</v>
      </c>
      <c r="U770" s="9">
        <f t="shared" si="59"/>
        <v>2013</v>
      </c>
      <c r="V770" s="10">
        <f>(J770/86400)+25569+(-5/24)</f>
        <v>41593.998726851853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tr">
        <f t="shared" ref="Q771:Q834" si="60">LEFT(N771,FIND("/",N771)-1)</f>
        <v>publishing</v>
      </c>
      <c r="R771" t="str">
        <f t="shared" ref="R771:R834" si="61">RIGHT(N771,LEN(N771)-FIND("/",N771))</f>
        <v>fiction</v>
      </c>
      <c r="S771" s="10">
        <f t="shared" ref="S771:S834" si="62">(I771/86400)+25569+(-5/24)</f>
        <v>41634.788124999999</v>
      </c>
      <c r="T771" s="9" t="str">
        <f t="shared" ref="T771:T834" si="63">IF(MONTH(S771)=1,"Jan",IF(MONTH(S771)=2,"Feb",IF(MONTH(S771)=3,"Mar",IF(MONTH(S771)=4,"Apr",IF(MONTH(S771)=5,"May",IF(MONTH(S771)=6,"Jun",IF(MONTH(S771)=7,"Jul",IF(MONTH(S771)=8,"Aug",IF(MONTH(S771)=9,"Sep",IF(MONTH(S771)=10,"Oct",IF(MONTH(S771)=11,"Nov",IF(MONTH(S771)=12,"Dec","N/A"))))))))))))</f>
        <v>Dec</v>
      </c>
      <c r="U771" s="9">
        <f t="shared" ref="U771:U834" si="64">YEAR(S771)</f>
        <v>2013</v>
      </c>
      <c r="V771" s="10">
        <f>(J771/86400)+25569+(-5/24)</f>
        <v>41604.788124999999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tr">
        <f t="shared" si="60"/>
        <v>publishing</v>
      </c>
      <c r="R772" t="str">
        <f t="shared" si="61"/>
        <v>fiction</v>
      </c>
      <c r="S772" s="10">
        <f t="shared" si="62"/>
        <v>41329.791307870364</v>
      </c>
      <c r="T772" s="9" t="str">
        <f t="shared" si="63"/>
        <v>Feb</v>
      </c>
      <c r="U772" s="9">
        <f t="shared" si="64"/>
        <v>2013</v>
      </c>
      <c r="V772" s="10">
        <f>(J772/86400)+25569+(-5/24)</f>
        <v>41289.791307870364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tr">
        <f t="shared" si="60"/>
        <v>publishing</v>
      </c>
      <c r="R773" t="str">
        <f t="shared" si="61"/>
        <v>fiction</v>
      </c>
      <c r="S773" s="10">
        <f t="shared" si="62"/>
        <v>42399.615763888891</v>
      </c>
      <c r="T773" s="9" t="str">
        <f t="shared" si="63"/>
        <v>Jan</v>
      </c>
      <c r="U773" s="9">
        <f t="shared" si="64"/>
        <v>2016</v>
      </c>
      <c r="V773" s="10">
        <f>(J773/86400)+25569+(-5/24)</f>
        <v>42349.615763888891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tr">
        <f t="shared" si="60"/>
        <v>publishing</v>
      </c>
      <c r="R774" t="str">
        <f t="shared" si="61"/>
        <v>fiction</v>
      </c>
      <c r="S774" s="10">
        <f t="shared" si="62"/>
        <v>40117.957638888889</v>
      </c>
      <c r="T774" s="9" t="str">
        <f t="shared" si="63"/>
        <v>Oct</v>
      </c>
      <c r="U774" s="9">
        <f t="shared" si="64"/>
        <v>2009</v>
      </c>
      <c r="V774" s="10">
        <f>(J774/86400)+25569+(-5/24)</f>
        <v>40067.848599537036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tr">
        <f t="shared" si="60"/>
        <v>publishing</v>
      </c>
      <c r="R775" t="str">
        <f t="shared" si="61"/>
        <v>fiction</v>
      </c>
      <c r="S775" s="10">
        <f t="shared" si="62"/>
        <v>42134.750694444439</v>
      </c>
      <c r="T775" s="9" t="str">
        <f t="shared" si="63"/>
        <v>May</v>
      </c>
      <c r="U775" s="9">
        <f t="shared" si="64"/>
        <v>2015</v>
      </c>
      <c r="V775" s="10">
        <f>(J775/86400)+25569+(-5/24)</f>
        <v>42100.527604166666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tr">
        <f t="shared" si="60"/>
        <v>publishing</v>
      </c>
      <c r="R776" t="str">
        <f t="shared" si="61"/>
        <v>fiction</v>
      </c>
      <c r="S776" s="10">
        <f t="shared" si="62"/>
        <v>41693.571967592587</v>
      </c>
      <c r="T776" s="9" t="str">
        <f t="shared" si="63"/>
        <v>Feb</v>
      </c>
      <c r="U776" s="9">
        <f t="shared" si="64"/>
        <v>2014</v>
      </c>
      <c r="V776" s="10">
        <f>(J776/86400)+25569+(-5/24)</f>
        <v>41663.571967592587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tr">
        <f t="shared" si="60"/>
        <v>publishing</v>
      </c>
      <c r="R777" t="str">
        <f t="shared" si="61"/>
        <v>fiction</v>
      </c>
      <c r="S777" s="10">
        <f t="shared" si="62"/>
        <v>40892.851793981477</v>
      </c>
      <c r="T777" s="9" t="str">
        <f t="shared" si="63"/>
        <v>Dec</v>
      </c>
      <c r="U777" s="9">
        <f t="shared" si="64"/>
        <v>2011</v>
      </c>
      <c r="V777" s="10">
        <f>(J777/86400)+25569+(-5/24)</f>
        <v>40862.851793981477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tr">
        <f t="shared" si="60"/>
        <v>publishing</v>
      </c>
      <c r="R778" t="str">
        <f t="shared" si="61"/>
        <v>fiction</v>
      </c>
      <c r="S778" s="10">
        <f t="shared" si="62"/>
        <v>42287.999999999993</v>
      </c>
      <c r="T778" s="9" t="str">
        <f t="shared" si="63"/>
        <v>Oct</v>
      </c>
      <c r="U778" s="9">
        <f t="shared" si="64"/>
        <v>2015</v>
      </c>
      <c r="V778" s="10">
        <f>(J778/86400)+25569+(-5/24)</f>
        <v>42250.477372685178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tr">
        <f t="shared" si="60"/>
        <v>publishing</v>
      </c>
      <c r="R779" t="str">
        <f t="shared" si="61"/>
        <v>fiction</v>
      </c>
      <c r="S779" s="10">
        <f t="shared" si="62"/>
        <v>41486.772881944438</v>
      </c>
      <c r="T779" s="9" t="str">
        <f t="shared" si="63"/>
        <v>Jul</v>
      </c>
      <c r="U779" s="9">
        <f t="shared" si="64"/>
        <v>2013</v>
      </c>
      <c r="V779" s="10">
        <f>(J779/86400)+25569+(-5/24)</f>
        <v>41456.772881944438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tr">
        <f t="shared" si="60"/>
        <v>publishing</v>
      </c>
      <c r="R780" t="str">
        <f t="shared" si="61"/>
        <v>fiction</v>
      </c>
      <c r="S780" s="10">
        <f t="shared" si="62"/>
        <v>41759.493981481479</v>
      </c>
      <c r="T780" s="9" t="str">
        <f t="shared" si="63"/>
        <v>Apr</v>
      </c>
      <c r="U780" s="9">
        <f t="shared" si="64"/>
        <v>2014</v>
      </c>
      <c r="V780" s="10">
        <f>(J780/86400)+25569+(-5/24)</f>
        <v>41729.493981481479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tr">
        <f t="shared" si="60"/>
        <v>publishing</v>
      </c>
      <c r="R781" t="str">
        <f t="shared" si="61"/>
        <v>fiction</v>
      </c>
      <c r="S781" s="10">
        <f t="shared" si="62"/>
        <v>40465.958333333328</v>
      </c>
      <c r="T781" s="9" t="str">
        <f t="shared" si="63"/>
        <v>Oct</v>
      </c>
      <c r="U781" s="9">
        <f t="shared" si="64"/>
        <v>2010</v>
      </c>
      <c r="V781" s="10">
        <f>(J781/86400)+25569+(-5/24)</f>
        <v>40436.475752314815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tr">
        <f t="shared" si="60"/>
        <v>music</v>
      </c>
      <c r="R782" t="str">
        <f t="shared" si="61"/>
        <v>rock</v>
      </c>
      <c r="S782" s="10">
        <f t="shared" si="62"/>
        <v>40666.465567129628</v>
      </c>
      <c r="T782" s="9" t="str">
        <f t="shared" si="63"/>
        <v>May</v>
      </c>
      <c r="U782" s="9">
        <f t="shared" si="64"/>
        <v>2011</v>
      </c>
      <c r="V782" s="10">
        <f>(J782/86400)+25569+(-5/24)</f>
        <v>40636.465567129628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tr">
        <f t="shared" si="60"/>
        <v>music</v>
      </c>
      <c r="R783" t="str">
        <f t="shared" si="61"/>
        <v>rock</v>
      </c>
      <c r="S783" s="10">
        <f t="shared" si="62"/>
        <v>41432.792523148142</v>
      </c>
      <c r="T783" s="9" t="str">
        <f t="shared" si="63"/>
        <v>Jun</v>
      </c>
      <c r="U783" s="9">
        <f t="shared" si="64"/>
        <v>2013</v>
      </c>
      <c r="V783" s="10">
        <f>(J783/86400)+25569+(-5/24)</f>
        <v>41402.792523148142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tr">
        <f t="shared" si="60"/>
        <v>music</v>
      </c>
      <c r="R784" t="str">
        <f t="shared" si="61"/>
        <v>rock</v>
      </c>
      <c r="S784" s="10">
        <f t="shared" si="62"/>
        <v>41146.549791666665</v>
      </c>
      <c r="T784" s="9" t="str">
        <f t="shared" si="63"/>
        <v>Aug</v>
      </c>
      <c r="U784" s="9">
        <f t="shared" si="64"/>
        <v>2012</v>
      </c>
      <c r="V784" s="10">
        <f>(J784/86400)+25569+(-5/24)</f>
        <v>41116.549791666665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tr">
        <f t="shared" si="60"/>
        <v>music</v>
      </c>
      <c r="R785" t="str">
        <f t="shared" si="61"/>
        <v>rock</v>
      </c>
      <c r="S785" s="10">
        <f t="shared" si="62"/>
        <v>41026.708333333328</v>
      </c>
      <c r="T785" s="9" t="str">
        <f t="shared" si="63"/>
        <v>Apr</v>
      </c>
      <c r="U785" s="9">
        <f t="shared" si="64"/>
        <v>2012</v>
      </c>
      <c r="V785" s="10">
        <f>(J785/86400)+25569+(-5/24)</f>
        <v>40987.565381944441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tr">
        <f t="shared" si="60"/>
        <v>music</v>
      </c>
      <c r="R786" t="str">
        <f t="shared" si="61"/>
        <v>rock</v>
      </c>
      <c r="S786" s="10">
        <f t="shared" si="62"/>
        <v>41714.899525462963</v>
      </c>
      <c r="T786" s="9" t="str">
        <f t="shared" si="63"/>
        <v>Mar</v>
      </c>
      <c r="U786" s="9">
        <f t="shared" si="64"/>
        <v>2014</v>
      </c>
      <c r="V786" s="10">
        <f>(J786/86400)+25569+(-5/24)</f>
        <v>41674.941192129627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tr">
        <f t="shared" si="60"/>
        <v>music</v>
      </c>
      <c r="R787" t="str">
        <f t="shared" si="61"/>
        <v>rock</v>
      </c>
      <c r="S787" s="10">
        <f t="shared" si="62"/>
        <v>41333.38559027778</v>
      </c>
      <c r="T787" s="9" t="str">
        <f t="shared" si="63"/>
        <v>Feb</v>
      </c>
      <c r="U787" s="9">
        <f t="shared" si="64"/>
        <v>2013</v>
      </c>
      <c r="V787" s="10">
        <f>(J787/86400)+25569+(-5/24)</f>
        <v>41303.38559027778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tr">
        <f t="shared" si="60"/>
        <v>music</v>
      </c>
      <c r="R788" t="str">
        <f t="shared" si="61"/>
        <v>rock</v>
      </c>
      <c r="S788" s="10">
        <f t="shared" si="62"/>
        <v>41040.449305555558</v>
      </c>
      <c r="T788" s="9" t="str">
        <f t="shared" si="63"/>
        <v>May</v>
      </c>
      <c r="U788" s="9">
        <f t="shared" si="64"/>
        <v>2012</v>
      </c>
      <c r="V788" s="10">
        <f>(J788/86400)+25569+(-5/24)</f>
        <v>40982.847615740735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tr">
        <f t="shared" si="60"/>
        <v>music</v>
      </c>
      <c r="R789" t="str">
        <f t="shared" si="61"/>
        <v>rock</v>
      </c>
      <c r="S789" s="10">
        <f t="shared" si="62"/>
        <v>41579.419282407405</v>
      </c>
      <c r="T789" s="9" t="str">
        <f t="shared" si="63"/>
        <v>Nov</v>
      </c>
      <c r="U789" s="9">
        <f t="shared" si="64"/>
        <v>2013</v>
      </c>
      <c r="V789" s="10">
        <f>(J789/86400)+25569+(-5/24)</f>
        <v>41549.419282407405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tr">
        <f t="shared" si="60"/>
        <v>music</v>
      </c>
      <c r="R790" t="str">
        <f t="shared" si="61"/>
        <v>rock</v>
      </c>
      <c r="S790" s="10">
        <f t="shared" si="62"/>
        <v>41096.957638888889</v>
      </c>
      <c r="T790" s="9" t="str">
        <f t="shared" si="63"/>
        <v>Jul</v>
      </c>
      <c r="U790" s="9">
        <f t="shared" si="64"/>
        <v>2012</v>
      </c>
      <c r="V790" s="10">
        <f>(J790/86400)+25569+(-5/24)</f>
        <v>41058.798472222217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tr">
        <f t="shared" si="60"/>
        <v>music</v>
      </c>
      <c r="R791" t="str">
        <f t="shared" si="61"/>
        <v>rock</v>
      </c>
      <c r="S791" s="10">
        <f t="shared" si="62"/>
        <v>41295.124305555553</v>
      </c>
      <c r="T791" s="9" t="str">
        <f t="shared" si="63"/>
        <v>Jan</v>
      </c>
      <c r="U791" s="9">
        <f t="shared" si="64"/>
        <v>2013</v>
      </c>
      <c r="V791" s="10">
        <f>(J791/86400)+25569+(-5/24)</f>
        <v>41276.977777777771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tr">
        <f t="shared" si="60"/>
        <v>music</v>
      </c>
      <c r="R792" t="str">
        <f t="shared" si="61"/>
        <v>rock</v>
      </c>
      <c r="S792" s="10">
        <f t="shared" si="62"/>
        <v>41305.839571759258</v>
      </c>
      <c r="T792" s="9" t="str">
        <f t="shared" si="63"/>
        <v>Jan</v>
      </c>
      <c r="U792" s="9">
        <f t="shared" si="64"/>
        <v>2013</v>
      </c>
      <c r="V792" s="10">
        <f>(J792/86400)+25569+(-5/24)</f>
        <v>41275.839571759258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tr">
        <f t="shared" si="60"/>
        <v>music</v>
      </c>
      <c r="R793" t="str">
        <f t="shared" si="61"/>
        <v>rock</v>
      </c>
      <c r="S793" s="10">
        <f t="shared" si="62"/>
        <v>41591.040972222218</v>
      </c>
      <c r="T793" s="9" t="str">
        <f t="shared" si="63"/>
        <v>Nov</v>
      </c>
      <c r="U793" s="9">
        <f t="shared" si="64"/>
        <v>2013</v>
      </c>
      <c r="V793" s="10">
        <f>(J793/86400)+25569+(-5/24)</f>
        <v>41557.572291666664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tr">
        <f t="shared" si="60"/>
        <v>music</v>
      </c>
      <c r="R794" t="str">
        <f t="shared" si="61"/>
        <v>rock</v>
      </c>
      <c r="S794" s="10">
        <f t="shared" si="62"/>
        <v>41585.706979166665</v>
      </c>
      <c r="T794" s="9" t="str">
        <f t="shared" si="63"/>
        <v>Nov</v>
      </c>
      <c r="U794" s="9">
        <f t="shared" si="64"/>
        <v>2013</v>
      </c>
      <c r="V794" s="10">
        <f>(J794/86400)+25569+(-5/24)</f>
        <v>41555.665312499994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tr">
        <f t="shared" si="60"/>
        <v>music</v>
      </c>
      <c r="R795" t="str">
        <f t="shared" si="61"/>
        <v>rock</v>
      </c>
      <c r="S795" s="10">
        <f t="shared" si="62"/>
        <v>41457.999305555553</v>
      </c>
      <c r="T795" s="9" t="str">
        <f t="shared" si="63"/>
        <v>Jul</v>
      </c>
      <c r="U795" s="9">
        <f t="shared" si="64"/>
        <v>2013</v>
      </c>
      <c r="V795" s="10">
        <f>(J795/86400)+25569+(-5/24)</f>
        <v>41442.532916666663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tr">
        <f t="shared" si="60"/>
        <v>music</v>
      </c>
      <c r="R796" t="str">
        <f t="shared" si="61"/>
        <v>rock</v>
      </c>
      <c r="S796" s="10">
        <f t="shared" si="62"/>
        <v>40791.504166666666</v>
      </c>
      <c r="T796" s="9" t="str">
        <f t="shared" si="63"/>
        <v>Sep</v>
      </c>
      <c r="U796" s="9">
        <f t="shared" si="64"/>
        <v>2011</v>
      </c>
      <c r="V796" s="10">
        <f>(J796/86400)+25569+(-5/24)</f>
        <v>40735.906678240739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tr">
        <f t="shared" si="60"/>
        <v>music</v>
      </c>
      <c r="R797" t="str">
        <f t="shared" si="61"/>
        <v>rock</v>
      </c>
      <c r="S797" s="10">
        <f t="shared" si="62"/>
        <v>41005.999305555553</v>
      </c>
      <c r="T797" s="9" t="str">
        <f t="shared" si="63"/>
        <v>Apr</v>
      </c>
      <c r="U797" s="9">
        <f t="shared" si="64"/>
        <v>2012</v>
      </c>
      <c r="V797" s="10">
        <f>(J797/86400)+25569+(-5/24)</f>
        <v>40963.404699074068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tr">
        <f t="shared" si="60"/>
        <v>music</v>
      </c>
      <c r="R798" t="str">
        <f t="shared" si="61"/>
        <v>rock</v>
      </c>
      <c r="S798" s="10">
        <f t="shared" si="62"/>
        <v>41532.673611111109</v>
      </c>
      <c r="T798" s="9" t="str">
        <f t="shared" si="63"/>
        <v>Sep</v>
      </c>
      <c r="U798" s="9">
        <f t="shared" si="64"/>
        <v>2013</v>
      </c>
      <c r="V798" s="10">
        <f>(J798/86400)+25569+(-5/24)</f>
        <v>41502.674594907403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tr">
        <f t="shared" si="60"/>
        <v>music</v>
      </c>
      <c r="R799" t="str">
        <f t="shared" si="61"/>
        <v>rock</v>
      </c>
      <c r="S799" s="10">
        <f t="shared" si="62"/>
        <v>41027.958333333328</v>
      </c>
      <c r="T799" s="9" t="str">
        <f t="shared" si="63"/>
        <v>Apr</v>
      </c>
      <c r="U799" s="9">
        <f t="shared" si="64"/>
        <v>2012</v>
      </c>
      <c r="V799" s="10">
        <f>(J799/86400)+25569+(-5/24)</f>
        <v>40996.785740740735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tr">
        <f t="shared" si="60"/>
        <v>music</v>
      </c>
      <c r="R800" t="str">
        <f t="shared" si="61"/>
        <v>rock</v>
      </c>
      <c r="S800" s="10">
        <f t="shared" si="62"/>
        <v>41912.381793981483</v>
      </c>
      <c r="T800" s="9" t="str">
        <f t="shared" si="63"/>
        <v>Sep</v>
      </c>
      <c r="U800" s="9">
        <f t="shared" si="64"/>
        <v>2014</v>
      </c>
      <c r="V800" s="10">
        <f>(J800/86400)+25569+(-5/24)</f>
        <v>41882.381793981483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tr">
        <f t="shared" si="60"/>
        <v>music</v>
      </c>
      <c r="R801" t="str">
        <f t="shared" si="61"/>
        <v>rock</v>
      </c>
      <c r="S801" s="10">
        <f t="shared" si="62"/>
        <v>41026.458865740737</v>
      </c>
      <c r="T801" s="9" t="str">
        <f t="shared" si="63"/>
        <v>Apr</v>
      </c>
      <c r="U801" s="9">
        <f t="shared" si="64"/>
        <v>2012</v>
      </c>
      <c r="V801" s="10">
        <f>(J801/86400)+25569+(-5/24)</f>
        <v>40996.458865740737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tr">
        <f t="shared" si="60"/>
        <v>music</v>
      </c>
      <c r="R802" t="str">
        <f t="shared" si="61"/>
        <v>rock</v>
      </c>
      <c r="S802" s="10">
        <f t="shared" si="62"/>
        <v>41893.225162037037</v>
      </c>
      <c r="T802" s="9" t="str">
        <f t="shared" si="63"/>
        <v>Sep</v>
      </c>
      <c r="U802" s="9">
        <f t="shared" si="64"/>
        <v>2014</v>
      </c>
      <c r="V802" s="10">
        <f>(J802/86400)+25569+(-5/24)</f>
        <v>41863.225162037037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tr">
        <f t="shared" si="60"/>
        <v>music</v>
      </c>
      <c r="R803" t="str">
        <f t="shared" si="61"/>
        <v>rock</v>
      </c>
      <c r="S803" s="10">
        <f t="shared" si="62"/>
        <v>40725.587037037032</v>
      </c>
      <c r="T803" s="9" t="str">
        <f t="shared" si="63"/>
        <v>Jul</v>
      </c>
      <c r="U803" s="9">
        <f t="shared" si="64"/>
        <v>2011</v>
      </c>
      <c r="V803" s="10">
        <f>(J803/86400)+25569+(-5/24)</f>
        <v>40695.587037037032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tr">
        <f t="shared" si="60"/>
        <v>music</v>
      </c>
      <c r="R804" t="str">
        <f t="shared" si="61"/>
        <v>rock</v>
      </c>
      <c r="S804" s="10">
        <f t="shared" si="62"/>
        <v>41168.961805555555</v>
      </c>
      <c r="T804" s="9" t="str">
        <f t="shared" si="63"/>
        <v>Sep</v>
      </c>
      <c r="U804" s="9">
        <f t="shared" si="64"/>
        <v>2012</v>
      </c>
      <c r="V804" s="10">
        <f>(J804/86400)+25569+(-5/24)</f>
        <v>41122.813935185179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tr">
        <f t="shared" si="60"/>
        <v>music</v>
      </c>
      <c r="R805" t="str">
        <f t="shared" si="61"/>
        <v>rock</v>
      </c>
      <c r="S805" s="10">
        <f t="shared" si="62"/>
        <v>40691.833333333328</v>
      </c>
      <c r="T805" s="9" t="str">
        <f t="shared" si="63"/>
        <v>May</v>
      </c>
      <c r="U805" s="9">
        <f t="shared" si="64"/>
        <v>2011</v>
      </c>
      <c r="V805" s="10">
        <f>(J805/86400)+25569+(-5/24)</f>
        <v>40665.741643518515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tr">
        <f t="shared" si="60"/>
        <v>music</v>
      </c>
      <c r="R806" t="str">
        <f t="shared" si="61"/>
        <v>rock</v>
      </c>
      <c r="S806" s="10">
        <f t="shared" si="62"/>
        <v>40746.957638888889</v>
      </c>
      <c r="T806" s="9" t="str">
        <f t="shared" si="63"/>
        <v>Jul</v>
      </c>
      <c r="U806" s="9">
        <f t="shared" si="64"/>
        <v>2011</v>
      </c>
      <c r="V806" s="10">
        <f>(J806/86400)+25569+(-5/24)</f>
        <v>40729.897291666661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tr">
        <f t="shared" si="60"/>
        <v>music</v>
      </c>
      <c r="R807" t="str">
        <f t="shared" si="61"/>
        <v>rock</v>
      </c>
      <c r="S807" s="10">
        <f t="shared" si="62"/>
        <v>40740.75</v>
      </c>
      <c r="T807" s="9" t="str">
        <f t="shared" si="63"/>
        <v>Jul</v>
      </c>
      <c r="U807" s="9">
        <f t="shared" si="64"/>
        <v>2011</v>
      </c>
      <c r="V807" s="10">
        <f>(J807/86400)+25569+(-5/24)</f>
        <v>40690.614722222221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tr">
        <f t="shared" si="60"/>
        <v>music</v>
      </c>
      <c r="R808" t="str">
        <f t="shared" si="61"/>
        <v>rock</v>
      </c>
      <c r="S808" s="10">
        <f t="shared" si="62"/>
        <v>40793.483090277776</v>
      </c>
      <c r="T808" s="9" t="str">
        <f t="shared" si="63"/>
        <v>Sep</v>
      </c>
      <c r="U808" s="9">
        <f t="shared" si="64"/>
        <v>2011</v>
      </c>
      <c r="V808" s="10">
        <f>(J808/86400)+25569+(-5/24)</f>
        <v>40763.483090277776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tr">
        <f t="shared" si="60"/>
        <v>music</v>
      </c>
      <c r="R809" t="str">
        <f t="shared" si="61"/>
        <v>rock</v>
      </c>
      <c r="S809" s="10">
        <f t="shared" si="62"/>
        <v>42794.874999999993</v>
      </c>
      <c r="T809" s="9" t="str">
        <f t="shared" si="63"/>
        <v>Feb</v>
      </c>
      <c r="U809" s="9">
        <f t="shared" si="64"/>
        <v>2017</v>
      </c>
      <c r="V809" s="10">
        <f>(J809/86400)+25569+(-5/24)</f>
        <v>42759.420266203706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tr">
        <f t="shared" si="60"/>
        <v>music</v>
      </c>
      <c r="R810" t="str">
        <f t="shared" si="61"/>
        <v>rock</v>
      </c>
      <c r="S810" s="10">
        <f t="shared" si="62"/>
        <v>41994.999305555553</v>
      </c>
      <c r="T810" s="9" t="str">
        <f t="shared" si="63"/>
        <v>Dec</v>
      </c>
      <c r="U810" s="9">
        <f t="shared" si="64"/>
        <v>2014</v>
      </c>
      <c r="V810" s="10">
        <f>(J810/86400)+25569+(-5/24)</f>
        <v>41961.892199074071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tr">
        <f t="shared" si="60"/>
        <v>music</v>
      </c>
      <c r="R811" t="str">
        <f t="shared" si="61"/>
        <v>rock</v>
      </c>
      <c r="S811" s="10">
        <f t="shared" si="62"/>
        <v>41658.625347222223</v>
      </c>
      <c r="T811" s="9" t="str">
        <f t="shared" si="63"/>
        <v>Jan</v>
      </c>
      <c r="U811" s="9">
        <f t="shared" si="64"/>
        <v>2014</v>
      </c>
      <c r="V811" s="10">
        <f>(J811/86400)+25569+(-5/24)</f>
        <v>41628.625347222223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tr">
        <f t="shared" si="60"/>
        <v>music</v>
      </c>
      <c r="R812" t="str">
        <f t="shared" si="61"/>
        <v>rock</v>
      </c>
      <c r="S812" s="10">
        <f t="shared" si="62"/>
        <v>41152.847939814812</v>
      </c>
      <c r="T812" s="9" t="str">
        <f t="shared" si="63"/>
        <v>Aug</v>
      </c>
      <c r="U812" s="9">
        <f t="shared" si="64"/>
        <v>2012</v>
      </c>
      <c r="V812" s="10">
        <f>(J812/86400)+25569+(-5/24)</f>
        <v>41122.847939814812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tr">
        <f t="shared" si="60"/>
        <v>music</v>
      </c>
      <c r="R813" t="str">
        <f t="shared" si="61"/>
        <v>rock</v>
      </c>
      <c r="S813" s="10">
        <f t="shared" si="62"/>
        <v>41465.494444444441</v>
      </c>
      <c r="T813" s="9" t="str">
        <f t="shared" si="63"/>
        <v>Jul</v>
      </c>
      <c r="U813" s="9">
        <f t="shared" si="64"/>
        <v>2013</v>
      </c>
      <c r="V813" s="10">
        <f>(J813/86400)+25569+(-5/24)</f>
        <v>41443.435208333329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tr">
        <f t="shared" si="60"/>
        <v>music</v>
      </c>
      <c r="R814" t="str">
        <f t="shared" si="61"/>
        <v>rock</v>
      </c>
      <c r="S814" s="10">
        <f t="shared" si="62"/>
        <v>41334.373611111107</v>
      </c>
      <c r="T814" s="9" t="str">
        <f t="shared" si="63"/>
        <v>Mar</v>
      </c>
      <c r="U814" s="9">
        <f t="shared" si="64"/>
        <v>2013</v>
      </c>
      <c r="V814" s="10">
        <f>(J814/86400)+25569+(-5/24)</f>
        <v>41281.809629629628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tr">
        <f t="shared" si="60"/>
        <v>music</v>
      </c>
      <c r="R815" t="str">
        <f t="shared" si="61"/>
        <v>rock</v>
      </c>
      <c r="S815" s="10">
        <f t="shared" si="62"/>
        <v>41110.751909722218</v>
      </c>
      <c r="T815" s="9" t="str">
        <f t="shared" si="63"/>
        <v>Jul</v>
      </c>
      <c r="U815" s="9">
        <f t="shared" si="64"/>
        <v>2012</v>
      </c>
      <c r="V815" s="10">
        <f>(J815/86400)+25569+(-5/24)</f>
        <v>41080.751909722218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tr">
        <f t="shared" si="60"/>
        <v>music</v>
      </c>
      <c r="R816" t="str">
        <f t="shared" si="61"/>
        <v>rock</v>
      </c>
      <c r="S816" s="10">
        <f t="shared" si="62"/>
        <v>40694.544444444444</v>
      </c>
      <c r="T816" s="9" t="str">
        <f t="shared" si="63"/>
        <v>May</v>
      </c>
      <c r="U816" s="9">
        <f t="shared" si="64"/>
        <v>2011</v>
      </c>
      <c r="V816" s="10">
        <f>(J816/86400)+25569+(-5/24)</f>
        <v>40679.534733796296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tr">
        <f t="shared" si="60"/>
        <v>music</v>
      </c>
      <c r="R817" t="str">
        <f t="shared" si="61"/>
        <v>rock</v>
      </c>
      <c r="S817" s="10">
        <f t="shared" si="62"/>
        <v>41944.70952546296</v>
      </c>
      <c r="T817" s="9" t="str">
        <f t="shared" si="63"/>
        <v>Nov</v>
      </c>
      <c r="U817" s="9">
        <f t="shared" si="64"/>
        <v>2014</v>
      </c>
      <c r="V817" s="10">
        <f>(J817/86400)+25569+(-5/24)</f>
        <v>41914.70952546296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tr">
        <f t="shared" si="60"/>
        <v>music</v>
      </c>
      <c r="R818" t="str">
        <f t="shared" si="61"/>
        <v>rock</v>
      </c>
      <c r="S818" s="10">
        <f t="shared" si="62"/>
        <v>41373.0625</v>
      </c>
      <c r="T818" s="9" t="str">
        <f t="shared" si="63"/>
        <v>Apr</v>
      </c>
      <c r="U818" s="9">
        <f t="shared" si="64"/>
        <v>2013</v>
      </c>
      <c r="V818" s="10">
        <f>(J818/86400)+25569+(-5/24)</f>
        <v>41341.662534722222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tr">
        <f t="shared" si="60"/>
        <v>music</v>
      </c>
      <c r="R819" t="str">
        <f t="shared" si="61"/>
        <v>rock</v>
      </c>
      <c r="S819" s="10">
        <f t="shared" si="62"/>
        <v>40978.999305555553</v>
      </c>
      <c r="T819" s="9" t="str">
        <f t="shared" si="63"/>
        <v>Mar</v>
      </c>
      <c r="U819" s="9">
        <f t="shared" si="64"/>
        <v>2012</v>
      </c>
      <c r="V819" s="10">
        <f>(J819/86400)+25569+(-5/24)</f>
        <v>40925.391331018516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tr">
        <f t="shared" si="60"/>
        <v>music</v>
      </c>
      <c r="R820" t="str">
        <f t="shared" si="61"/>
        <v>rock</v>
      </c>
      <c r="S820" s="10">
        <f t="shared" si="62"/>
        <v>41128.500694444439</v>
      </c>
      <c r="T820" s="9" t="str">
        <f t="shared" si="63"/>
        <v>Aug</v>
      </c>
      <c r="U820" s="9">
        <f t="shared" si="64"/>
        <v>2012</v>
      </c>
      <c r="V820" s="10">
        <f>(J820/86400)+25569+(-5/24)</f>
        <v>41120.67454861111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tr">
        <f t="shared" si="60"/>
        <v>music</v>
      </c>
      <c r="R821" t="str">
        <f t="shared" si="61"/>
        <v>rock</v>
      </c>
      <c r="S821" s="10">
        <f t="shared" si="62"/>
        <v>41628.988888888889</v>
      </c>
      <c r="T821" s="9" t="str">
        <f t="shared" si="63"/>
        <v>Dec</v>
      </c>
      <c r="U821" s="9">
        <f t="shared" si="64"/>
        <v>2013</v>
      </c>
      <c r="V821" s="10">
        <f>(J821/86400)+25569+(-5/24)</f>
        <v>41619.789976851847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tr">
        <f t="shared" si="60"/>
        <v>music</v>
      </c>
      <c r="R822" t="str">
        <f t="shared" si="61"/>
        <v>rock</v>
      </c>
      <c r="S822" s="10">
        <f t="shared" si="62"/>
        <v>41799</v>
      </c>
      <c r="T822" s="9" t="str">
        <f t="shared" si="63"/>
        <v>Jun</v>
      </c>
      <c r="U822" s="9">
        <f t="shared" si="64"/>
        <v>2014</v>
      </c>
      <c r="V822" s="10">
        <f>(J822/86400)+25569+(-5/24)</f>
        <v>41768.633587962962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tr">
        <f t="shared" si="60"/>
        <v>music</v>
      </c>
      <c r="R823" t="str">
        <f t="shared" si="61"/>
        <v>rock</v>
      </c>
      <c r="S823" s="10">
        <f t="shared" si="62"/>
        <v>42127.959027777775</v>
      </c>
      <c r="T823" s="9" t="str">
        <f t="shared" si="63"/>
        <v>May</v>
      </c>
      <c r="U823" s="9">
        <f t="shared" si="64"/>
        <v>2015</v>
      </c>
      <c r="V823" s="10">
        <f>(J823/86400)+25569+(-5/24)</f>
        <v>42093.71371527778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tr">
        <f t="shared" si="60"/>
        <v>music</v>
      </c>
      <c r="R824" t="str">
        <f t="shared" si="61"/>
        <v>rock</v>
      </c>
      <c r="S824" s="10">
        <f t="shared" si="62"/>
        <v>41187.739004629628</v>
      </c>
      <c r="T824" s="9" t="str">
        <f t="shared" si="63"/>
        <v>Oct</v>
      </c>
      <c r="U824" s="9">
        <f t="shared" si="64"/>
        <v>2012</v>
      </c>
      <c r="V824" s="10">
        <f>(J824/86400)+25569+(-5/24)</f>
        <v>41157.739004629628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tr">
        <f t="shared" si="60"/>
        <v>music</v>
      </c>
      <c r="R825" t="str">
        <f t="shared" si="61"/>
        <v>rock</v>
      </c>
      <c r="S825" s="10">
        <f t="shared" si="62"/>
        <v>42085.722824074073</v>
      </c>
      <c r="T825" s="9" t="str">
        <f t="shared" si="63"/>
        <v>Mar</v>
      </c>
      <c r="U825" s="9">
        <f t="shared" si="64"/>
        <v>2015</v>
      </c>
      <c r="V825" s="10">
        <f>(J825/86400)+25569+(-5/24)</f>
        <v>42055.764490740738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tr">
        <f t="shared" si="60"/>
        <v>music</v>
      </c>
      <c r="R826" t="str">
        <f t="shared" si="61"/>
        <v>rock</v>
      </c>
      <c r="S826" s="10">
        <f t="shared" si="62"/>
        <v>40286.082638888889</v>
      </c>
      <c r="T826" s="9" t="str">
        <f t="shared" si="63"/>
        <v>Apr</v>
      </c>
      <c r="U826" s="9">
        <f t="shared" si="64"/>
        <v>2010</v>
      </c>
      <c r="V826" s="10">
        <f>(J826/86400)+25569+(-5/24)</f>
        <v>40250.033773148149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tr">
        <f t="shared" si="60"/>
        <v>music</v>
      </c>
      <c r="R827" t="str">
        <f t="shared" si="61"/>
        <v>rock</v>
      </c>
      <c r="S827" s="10">
        <f t="shared" si="62"/>
        <v>41211.098194444443</v>
      </c>
      <c r="T827" s="9" t="str">
        <f t="shared" si="63"/>
        <v>Oct</v>
      </c>
      <c r="U827" s="9">
        <f t="shared" si="64"/>
        <v>2012</v>
      </c>
      <c r="V827" s="10">
        <f>(J827/86400)+25569+(-5/24)</f>
        <v>41186.098194444443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tr">
        <f t="shared" si="60"/>
        <v>music</v>
      </c>
      <c r="R828" t="str">
        <f t="shared" si="61"/>
        <v>rock</v>
      </c>
      <c r="S828" s="10">
        <f t="shared" si="62"/>
        <v>40993.788541666661</v>
      </c>
      <c r="T828" s="9" t="str">
        <f t="shared" si="63"/>
        <v>Mar</v>
      </c>
      <c r="U828" s="9">
        <f t="shared" si="64"/>
        <v>2012</v>
      </c>
      <c r="V828" s="10">
        <f>(J828/86400)+25569+(-5/24)</f>
        <v>40972.830208333333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tr">
        <f t="shared" si="60"/>
        <v>music</v>
      </c>
      <c r="R829" t="str">
        <f t="shared" si="61"/>
        <v>rock</v>
      </c>
      <c r="S829" s="10">
        <f t="shared" si="62"/>
        <v>40953.617361111108</v>
      </c>
      <c r="T829" s="9" t="str">
        <f t="shared" si="63"/>
        <v>Feb</v>
      </c>
      <c r="U829" s="9">
        <f t="shared" si="64"/>
        <v>2012</v>
      </c>
      <c r="V829" s="10">
        <f>(J829/86400)+25569+(-5/24)</f>
        <v>40927.265127314815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tr">
        <f t="shared" si="60"/>
        <v>music</v>
      </c>
      <c r="R830" t="str">
        <f t="shared" si="61"/>
        <v>rock</v>
      </c>
      <c r="S830" s="10">
        <f t="shared" si="62"/>
        <v>41085.474999999999</v>
      </c>
      <c r="T830" s="9" t="str">
        <f t="shared" si="63"/>
        <v>Jun</v>
      </c>
      <c r="U830" s="9">
        <f t="shared" si="64"/>
        <v>2012</v>
      </c>
      <c r="V830" s="10">
        <f>(J830/86400)+25569+(-5/24)</f>
        <v>41072.842384259253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tr">
        <f t="shared" si="60"/>
        <v>music</v>
      </c>
      <c r="R831" t="str">
        <f t="shared" si="61"/>
        <v>rock</v>
      </c>
      <c r="S831" s="10">
        <f t="shared" si="62"/>
        <v>42564.593055555553</v>
      </c>
      <c r="T831" s="9" t="str">
        <f t="shared" si="63"/>
        <v>Jul</v>
      </c>
      <c r="U831" s="9">
        <f t="shared" si="64"/>
        <v>2016</v>
      </c>
      <c r="V831" s="10">
        <f>(J831/86400)+25569+(-5/24)</f>
        <v>42504.593055555553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tr">
        <f t="shared" si="60"/>
        <v>music</v>
      </c>
      <c r="R832" t="str">
        <f t="shared" si="61"/>
        <v>rock</v>
      </c>
      <c r="S832" s="10">
        <f t="shared" si="62"/>
        <v>41355.27575231481</v>
      </c>
      <c r="T832" s="9" t="str">
        <f t="shared" si="63"/>
        <v>Mar</v>
      </c>
      <c r="U832" s="9">
        <f t="shared" si="64"/>
        <v>2013</v>
      </c>
      <c r="V832" s="10">
        <f>(J832/86400)+25569+(-5/24)</f>
        <v>41325.317418981482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tr">
        <f t="shared" si="60"/>
        <v>music</v>
      </c>
      <c r="R833" t="str">
        <f t="shared" si="61"/>
        <v>rock</v>
      </c>
      <c r="S833" s="10">
        <f t="shared" si="62"/>
        <v>41026.438587962963</v>
      </c>
      <c r="T833" s="9" t="str">
        <f t="shared" si="63"/>
        <v>Apr</v>
      </c>
      <c r="U833" s="9">
        <f t="shared" si="64"/>
        <v>2012</v>
      </c>
      <c r="V833" s="10">
        <f>(J833/86400)+25569+(-5/24)</f>
        <v>40996.438587962963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tr">
        <f t="shared" si="60"/>
        <v>music</v>
      </c>
      <c r="R834" t="str">
        <f t="shared" si="61"/>
        <v>rock</v>
      </c>
      <c r="S834" s="10">
        <f t="shared" si="62"/>
        <v>40929.134027777771</v>
      </c>
      <c r="T834" s="9" t="str">
        <f t="shared" si="63"/>
        <v>Jan</v>
      </c>
      <c r="U834" s="9">
        <f t="shared" si="64"/>
        <v>2012</v>
      </c>
      <c r="V834" s="10">
        <f>(J834/86400)+25569+(-5/24)</f>
        <v>40869.466840277775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tr">
        <f t="shared" ref="Q835:Q898" si="65">LEFT(N835,FIND("/",N835)-1)</f>
        <v>music</v>
      </c>
      <c r="R835" t="str">
        <f t="shared" ref="R835:R898" si="66">RIGHT(N835,LEN(N835)-FIND("/",N835))</f>
        <v>rock</v>
      </c>
      <c r="S835" s="10">
        <f t="shared" ref="S835:S898" si="67">(I835/86400)+25569+(-5/24)</f>
        <v>41748.669849537036</v>
      </c>
      <c r="T835" s="9" t="str">
        <f t="shared" ref="T835:T898" si="68">IF(MONTH(S835)=1,"Jan",IF(MONTH(S835)=2,"Feb",IF(MONTH(S835)=3,"Mar",IF(MONTH(S835)=4,"Apr",IF(MONTH(S835)=5,"May",IF(MONTH(S835)=6,"Jun",IF(MONTH(S835)=7,"Jul",IF(MONTH(S835)=8,"Aug",IF(MONTH(S835)=9,"Sep",IF(MONTH(S835)=10,"Oct",IF(MONTH(S835)=11,"Nov",IF(MONTH(S835)=12,"Dec","N/A"))))))))))))</f>
        <v>Apr</v>
      </c>
      <c r="U835" s="9">
        <f t="shared" ref="U835:U898" si="69">YEAR(S835)</f>
        <v>2014</v>
      </c>
      <c r="V835" s="10">
        <f>(J835/86400)+25569+(-5/24)</f>
        <v>41718.669849537036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tr">
        <f t="shared" si="65"/>
        <v>music</v>
      </c>
      <c r="R836" t="str">
        <f t="shared" si="66"/>
        <v>rock</v>
      </c>
      <c r="S836" s="10">
        <f t="shared" si="67"/>
        <v>41455.957638888889</v>
      </c>
      <c r="T836" s="9" t="str">
        <f t="shared" si="68"/>
        <v>Jun</v>
      </c>
      <c r="U836" s="9">
        <f t="shared" si="69"/>
        <v>2013</v>
      </c>
      <c r="V836" s="10">
        <f>(J836/86400)+25569+(-5/24)</f>
        <v>41422.614490740736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tr">
        <f t="shared" si="65"/>
        <v>music</v>
      </c>
      <c r="R837" t="str">
        <f t="shared" si="66"/>
        <v>rock</v>
      </c>
      <c r="S837" s="10">
        <f t="shared" si="67"/>
        <v>41047.916666666664</v>
      </c>
      <c r="T837" s="9" t="str">
        <f t="shared" si="68"/>
        <v>May</v>
      </c>
      <c r="U837" s="9">
        <f t="shared" si="69"/>
        <v>2012</v>
      </c>
      <c r="V837" s="10">
        <f>(J837/86400)+25569+(-5/24)</f>
        <v>41005.249513888884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tr">
        <f t="shared" si="65"/>
        <v>music</v>
      </c>
      <c r="R838" t="str">
        <f t="shared" si="66"/>
        <v>rock</v>
      </c>
      <c r="S838" s="10">
        <f t="shared" si="67"/>
        <v>41553.848587962959</v>
      </c>
      <c r="T838" s="9" t="str">
        <f t="shared" si="68"/>
        <v>Oct</v>
      </c>
      <c r="U838" s="9">
        <f t="shared" si="69"/>
        <v>2013</v>
      </c>
      <c r="V838" s="10">
        <f>(J838/86400)+25569+(-5/24)</f>
        <v>41523.848587962959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tr">
        <f t="shared" si="65"/>
        <v>music</v>
      </c>
      <c r="R839" t="str">
        <f t="shared" si="66"/>
        <v>rock</v>
      </c>
      <c r="S839" s="10">
        <f t="shared" si="67"/>
        <v>41760.79006944444</v>
      </c>
      <c r="T839" s="9" t="str">
        <f t="shared" si="68"/>
        <v>May</v>
      </c>
      <c r="U839" s="9">
        <f t="shared" si="69"/>
        <v>2014</v>
      </c>
      <c r="V839" s="10">
        <f>(J839/86400)+25569+(-5/24)</f>
        <v>41730.79006944444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tr">
        <f t="shared" si="65"/>
        <v>music</v>
      </c>
      <c r="R840" t="str">
        <f t="shared" si="66"/>
        <v>rock</v>
      </c>
      <c r="S840" s="10">
        <f t="shared" si="67"/>
        <v>40925.689641203702</v>
      </c>
      <c r="T840" s="9" t="str">
        <f t="shared" si="68"/>
        <v>Jan</v>
      </c>
      <c r="U840" s="9">
        <f t="shared" si="69"/>
        <v>2012</v>
      </c>
      <c r="V840" s="10">
        <f>(J840/86400)+25569+(-5/24)</f>
        <v>40895.689641203702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tr">
        <f t="shared" si="65"/>
        <v>music</v>
      </c>
      <c r="R841" t="str">
        <f t="shared" si="66"/>
        <v>rock</v>
      </c>
      <c r="S841" s="10">
        <f t="shared" si="67"/>
        <v>41174.555046296293</v>
      </c>
      <c r="T841" s="9" t="str">
        <f t="shared" si="68"/>
        <v>Sep</v>
      </c>
      <c r="U841" s="9">
        <f t="shared" si="69"/>
        <v>2012</v>
      </c>
      <c r="V841" s="10">
        <f>(J841/86400)+25569+(-5/24)</f>
        <v>41144.555046296293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tr">
        <f t="shared" si="65"/>
        <v>music</v>
      </c>
      <c r="R842" t="str">
        <f t="shared" si="66"/>
        <v>metal</v>
      </c>
      <c r="S842" s="10">
        <f t="shared" si="67"/>
        <v>42637.018368055556</v>
      </c>
      <c r="T842" s="9" t="str">
        <f t="shared" si="68"/>
        <v>Sep</v>
      </c>
      <c r="U842" s="9">
        <f t="shared" si="69"/>
        <v>2016</v>
      </c>
      <c r="V842" s="10">
        <f>(J842/86400)+25569+(-5/24)</f>
        <v>42607.018368055556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tr">
        <f t="shared" si="65"/>
        <v>music</v>
      </c>
      <c r="R843" t="str">
        <f t="shared" si="66"/>
        <v>metal</v>
      </c>
      <c r="S843" s="10">
        <f t="shared" si="67"/>
        <v>41953.672025462962</v>
      </c>
      <c r="T843" s="9" t="str">
        <f t="shared" si="68"/>
        <v>Nov</v>
      </c>
      <c r="U843" s="9">
        <f t="shared" si="69"/>
        <v>2014</v>
      </c>
      <c r="V843" s="10">
        <f>(J843/86400)+25569+(-5/24)</f>
        <v>41923.630358796298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tr">
        <f t="shared" si="65"/>
        <v>music</v>
      </c>
      <c r="R844" t="str">
        <f t="shared" si="66"/>
        <v>metal</v>
      </c>
      <c r="S844" s="10">
        <f t="shared" si="67"/>
        <v>41560.957638888889</v>
      </c>
      <c r="T844" s="9" t="str">
        <f t="shared" si="68"/>
        <v>Oct</v>
      </c>
      <c r="U844" s="9">
        <f t="shared" si="69"/>
        <v>2013</v>
      </c>
      <c r="V844" s="10">
        <f>(J844/86400)+25569+(-5/24)</f>
        <v>41526.384062499994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tr">
        <f t="shared" si="65"/>
        <v>music</v>
      </c>
      <c r="R845" t="str">
        <f t="shared" si="66"/>
        <v>metal</v>
      </c>
      <c r="S845" s="10">
        <f t="shared" si="67"/>
        <v>42712.124999999993</v>
      </c>
      <c r="T845" s="9" t="str">
        <f t="shared" si="68"/>
        <v>Dec</v>
      </c>
      <c r="U845" s="9">
        <f t="shared" si="69"/>
        <v>2016</v>
      </c>
      <c r="V845" s="10">
        <f>(J845/86400)+25569+(-5/24)</f>
        <v>42695.049537037034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tr">
        <f t="shared" si="65"/>
        <v>music</v>
      </c>
      <c r="R846" t="str">
        <f t="shared" si="66"/>
        <v>metal</v>
      </c>
      <c r="S846" s="10">
        <f t="shared" si="67"/>
        <v>41943.999305555553</v>
      </c>
      <c r="T846" s="9" t="str">
        <f t="shared" si="68"/>
        <v>Oct</v>
      </c>
      <c r="U846" s="9">
        <f t="shared" si="69"/>
        <v>2014</v>
      </c>
      <c r="V846" s="10">
        <f>(J846/86400)+25569+(-5/24)</f>
        <v>41905.476296296292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tr">
        <f t="shared" si="65"/>
        <v>music</v>
      </c>
      <c r="R847" t="str">
        <f t="shared" si="66"/>
        <v>metal</v>
      </c>
      <c r="S847" s="10">
        <f t="shared" si="67"/>
        <v>42617.957638888889</v>
      </c>
      <c r="T847" s="9" t="str">
        <f t="shared" si="68"/>
        <v>Sep</v>
      </c>
      <c r="U847" s="9">
        <f t="shared" si="69"/>
        <v>2016</v>
      </c>
      <c r="V847" s="10">
        <f>(J847/86400)+25569+(-5/24)</f>
        <v>42577.997638888883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tr">
        <f t="shared" si="65"/>
        <v>music</v>
      </c>
      <c r="R848" t="str">
        <f t="shared" si="66"/>
        <v>metal</v>
      </c>
      <c r="S848" s="10">
        <f t="shared" si="67"/>
        <v>41708.375</v>
      </c>
      <c r="T848" s="9" t="str">
        <f t="shared" si="68"/>
        <v>Mar</v>
      </c>
      <c r="U848" s="9">
        <f t="shared" si="69"/>
        <v>2014</v>
      </c>
      <c r="V848" s="10">
        <f>(J848/86400)+25569+(-5/24)</f>
        <v>41694.183506944442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tr">
        <f t="shared" si="65"/>
        <v>music</v>
      </c>
      <c r="R849" t="str">
        <f t="shared" si="66"/>
        <v>metal</v>
      </c>
      <c r="S849" s="10">
        <f t="shared" si="67"/>
        <v>42195.59</v>
      </c>
      <c r="T849" s="9" t="str">
        <f t="shared" si="68"/>
        <v>Jul</v>
      </c>
      <c r="U849" s="9">
        <f t="shared" si="69"/>
        <v>2015</v>
      </c>
      <c r="V849" s="10">
        <f>(J849/86400)+25569+(-5/24)</f>
        <v>42165.59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tr">
        <f t="shared" si="65"/>
        <v>music</v>
      </c>
      <c r="R850" t="str">
        <f t="shared" si="66"/>
        <v>metal</v>
      </c>
      <c r="S850" s="10">
        <f t="shared" si="67"/>
        <v>42108.583715277775</v>
      </c>
      <c r="T850" s="9" t="str">
        <f t="shared" si="68"/>
        <v>Apr</v>
      </c>
      <c r="U850" s="9">
        <f t="shared" si="69"/>
        <v>2015</v>
      </c>
      <c r="V850" s="10">
        <f>(J850/86400)+25569+(-5/24)</f>
        <v>42078.583715277775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tr">
        <f t="shared" si="65"/>
        <v>music</v>
      </c>
      <c r="R851" t="str">
        <f t="shared" si="66"/>
        <v>metal</v>
      </c>
      <c r="S851" s="10">
        <f t="shared" si="67"/>
        <v>42078.898888888885</v>
      </c>
      <c r="T851" s="9" t="str">
        <f t="shared" si="68"/>
        <v>Mar</v>
      </c>
      <c r="U851" s="9">
        <f t="shared" si="69"/>
        <v>2015</v>
      </c>
      <c r="V851" s="10">
        <f>(J851/86400)+25569+(-5/24)</f>
        <v>42050.94055555555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tr">
        <f t="shared" si="65"/>
        <v>music</v>
      </c>
      <c r="R852" t="str">
        <f t="shared" si="66"/>
        <v>metal</v>
      </c>
      <c r="S852" s="10">
        <f t="shared" si="67"/>
        <v>42484.999305555553</v>
      </c>
      <c r="T852" s="9" t="str">
        <f t="shared" si="68"/>
        <v>Apr</v>
      </c>
      <c r="U852" s="9">
        <f t="shared" si="69"/>
        <v>2016</v>
      </c>
      <c r="V852" s="10">
        <f>(J852/86400)+25569+(-5/24)</f>
        <v>42452.619409722225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tr">
        <f t="shared" si="65"/>
        <v>music</v>
      </c>
      <c r="R853" t="str">
        <f t="shared" si="66"/>
        <v>metal</v>
      </c>
      <c r="S853" s="10">
        <f t="shared" si="67"/>
        <v>42582.614583333336</v>
      </c>
      <c r="T853" s="9" t="str">
        <f t="shared" si="68"/>
        <v>Jul</v>
      </c>
      <c r="U853" s="9">
        <f t="shared" si="69"/>
        <v>2016</v>
      </c>
      <c r="V853" s="10">
        <f>(J853/86400)+25569+(-5/24)</f>
        <v>42522.671909722216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tr">
        <f t="shared" si="65"/>
        <v>music</v>
      </c>
      <c r="R854" t="str">
        <f t="shared" si="66"/>
        <v>metal</v>
      </c>
      <c r="S854" s="10">
        <f t="shared" si="67"/>
        <v>42667.666666666664</v>
      </c>
      <c r="T854" s="9" t="str">
        <f t="shared" si="68"/>
        <v>Oct</v>
      </c>
      <c r="U854" s="9">
        <f t="shared" si="69"/>
        <v>2016</v>
      </c>
      <c r="V854" s="10">
        <f>(J854/86400)+25569+(-5/24)</f>
        <v>42656.59716435185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tr">
        <f t="shared" si="65"/>
        <v>music</v>
      </c>
      <c r="R855" t="str">
        <f t="shared" si="66"/>
        <v>metal</v>
      </c>
      <c r="S855" s="10">
        <f t="shared" si="67"/>
        <v>42051.62394675926</v>
      </c>
      <c r="T855" s="9" t="str">
        <f t="shared" si="68"/>
        <v>Feb</v>
      </c>
      <c r="U855" s="9">
        <f t="shared" si="69"/>
        <v>2015</v>
      </c>
      <c r="V855" s="10">
        <f>(J855/86400)+25569+(-5/24)</f>
        <v>42021.62394675926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tr">
        <f t="shared" si="65"/>
        <v>music</v>
      </c>
      <c r="R856" t="str">
        <f t="shared" si="66"/>
        <v>metal</v>
      </c>
      <c r="S856" s="10">
        <f t="shared" si="67"/>
        <v>42732.004004629627</v>
      </c>
      <c r="T856" s="9" t="str">
        <f t="shared" si="68"/>
        <v>Dec</v>
      </c>
      <c r="U856" s="9">
        <f t="shared" si="69"/>
        <v>2016</v>
      </c>
      <c r="V856" s="10">
        <f>(J856/86400)+25569+(-5/24)</f>
        <v>42702.004004629627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tr">
        <f t="shared" si="65"/>
        <v>music</v>
      </c>
      <c r="R857" t="str">
        <f t="shared" si="66"/>
        <v>metal</v>
      </c>
      <c r="S857" s="10">
        <f t="shared" si="67"/>
        <v>42574.916863425919</v>
      </c>
      <c r="T857" s="9" t="str">
        <f t="shared" si="68"/>
        <v>Jul</v>
      </c>
      <c r="U857" s="9">
        <f t="shared" si="69"/>
        <v>2016</v>
      </c>
      <c r="V857" s="10">
        <f>(J857/86400)+25569+(-5/24)</f>
        <v>42544.916863425919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tr">
        <f t="shared" si="65"/>
        <v>music</v>
      </c>
      <c r="R858" t="str">
        <f t="shared" si="66"/>
        <v>metal</v>
      </c>
      <c r="S858" s="10">
        <f t="shared" si="67"/>
        <v>42668.583333333336</v>
      </c>
      <c r="T858" s="9" t="str">
        <f t="shared" si="68"/>
        <v>Oct</v>
      </c>
      <c r="U858" s="9">
        <f t="shared" si="69"/>
        <v>2016</v>
      </c>
      <c r="V858" s="10">
        <f>(J858/86400)+25569+(-5/24)</f>
        <v>42609.103657407402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tr">
        <f t="shared" si="65"/>
        <v>music</v>
      </c>
      <c r="R859" t="str">
        <f t="shared" si="66"/>
        <v>metal</v>
      </c>
      <c r="S859" s="10">
        <f t="shared" si="67"/>
        <v>42333.414710648147</v>
      </c>
      <c r="T859" s="9" t="str">
        <f t="shared" si="68"/>
        <v>Nov</v>
      </c>
      <c r="U859" s="9">
        <f t="shared" si="69"/>
        <v>2015</v>
      </c>
      <c r="V859" s="10">
        <f>(J859/86400)+25569+(-5/24)</f>
        <v>42291.373043981475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tr">
        <f t="shared" si="65"/>
        <v>music</v>
      </c>
      <c r="R860" t="str">
        <f t="shared" si="66"/>
        <v>metal</v>
      </c>
      <c r="S860" s="10">
        <f t="shared" si="67"/>
        <v>42109.749305555553</v>
      </c>
      <c r="T860" s="9" t="str">
        <f t="shared" si="68"/>
        <v>Apr</v>
      </c>
      <c r="U860" s="9">
        <f t="shared" si="69"/>
        <v>2015</v>
      </c>
      <c r="V860" s="10">
        <f>(J860/86400)+25569+(-5/24)</f>
        <v>42079.537245370368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tr">
        <f t="shared" si="65"/>
        <v>music</v>
      </c>
      <c r="R861" t="str">
        <f t="shared" si="66"/>
        <v>metal</v>
      </c>
      <c r="S861" s="10">
        <f t="shared" si="67"/>
        <v>42158.791666666664</v>
      </c>
      <c r="T861" s="9" t="str">
        <f t="shared" si="68"/>
        <v>Jun</v>
      </c>
      <c r="U861" s="9">
        <f t="shared" si="69"/>
        <v>2015</v>
      </c>
      <c r="V861" s="10">
        <f>(J861/86400)+25569+(-5/24)</f>
        <v>42128.611898148149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tr">
        <f t="shared" si="65"/>
        <v>music</v>
      </c>
      <c r="R862" t="str">
        <f t="shared" si="66"/>
        <v>jazz</v>
      </c>
      <c r="S862" s="10">
        <f t="shared" si="67"/>
        <v>41600.316122685181</v>
      </c>
      <c r="T862" s="9" t="str">
        <f t="shared" si="68"/>
        <v>Nov</v>
      </c>
      <c r="U862" s="9">
        <f t="shared" si="69"/>
        <v>2013</v>
      </c>
      <c r="V862" s="10">
        <f>(J862/86400)+25569+(-5/24)</f>
        <v>41570.274456018517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tr">
        <f t="shared" si="65"/>
        <v>music</v>
      </c>
      <c r="R863" t="str">
        <f t="shared" si="66"/>
        <v>jazz</v>
      </c>
      <c r="S863" s="10">
        <f t="shared" si="67"/>
        <v>42629.756990740738</v>
      </c>
      <c r="T863" s="9" t="str">
        <f t="shared" si="68"/>
        <v>Sep</v>
      </c>
      <c r="U863" s="9">
        <f t="shared" si="69"/>
        <v>2016</v>
      </c>
      <c r="V863" s="10">
        <f>(J863/86400)+25569+(-5/24)</f>
        <v>42599.756990740738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tr">
        <f t="shared" si="65"/>
        <v>music</v>
      </c>
      <c r="R864" t="str">
        <f t="shared" si="66"/>
        <v>jazz</v>
      </c>
      <c r="S864" s="10">
        <f t="shared" si="67"/>
        <v>41589.388287037036</v>
      </c>
      <c r="T864" s="9" t="str">
        <f t="shared" si="68"/>
        <v>Nov</v>
      </c>
      <c r="U864" s="9">
        <f t="shared" si="69"/>
        <v>2013</v>
      </c>
      <c r="V864" s="10">
        <f>(J864/86400)+25569+(-5/24)</f>
        <v>41559.346620370365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tr">
        <f t="shared" si="65"/>
        <v>music</v>
      </c>
      <c r="R865" t="str">
        <f t="shared" si="66"/>
        <v>jazz</v>
      </c>
      <c r="S865" s="10">
        <f t="shared" si="67"/>
        <v>40950.909328703703</v>
      </c>
      <c r="T865" s="9" t="str">
        <f t="shared" si="68"/>
        <v>Feb</v>
      </c>
      <c r="U865" s="9">
        <f t="shared" si="69"/>
        <v>2012</v>
      </c>
      <c r="V865" s="10">
        <f>(J865/86400)+25569+(-5/24)</f>
        <v>40920.909328703703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tr">
        <f t="shared" si="65"/>
        <v>music</v>
      </c>
      <c r="R866" t="str">
        <f t="shared" si="66"/>
        <v>jazz</v>
      </c>
      <c r="S866" s="10">
        <f t="shared" si="67"/>
        <v>41563.207638888889</v>
      </c>
      <c r="T866" s="9" t="str">
        <f t="shared" si="68"/>
        <v>Oct</v>
      </c>
      <c r="U866" s="9">
        <f t="shared" si="69"/>
        <v>2013</v>
      </c>
      <c r="V866" s="10">
        <f>(J866/86400)+25569+(-5/24)</f>
        <v>41540.898587962962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tr">
        <f t="shared" si="65"/>
        <v>music</v>
      </c>
      <c r="R867" t="str">
        <f t="shared" si="66"/>
        <v>jazz</v>
      </c>
      <c r="S867" s="10">
        <f t="shared" si="67"/>
        <v>41290.564780092587</v>
      </c>
      <c r="T867" s="9" t="str">
        <f t="shared" si="68"/>
        <v>Jan</v>
      </c>
      <c r="U867" s="9">
        <f t="shared" si="69"/>
        <v>2013</v>
      </c>
      <c r="V867" s="10">
        <f>(J867/86400)+25569+(-5/24)</f>
        <v>41230.564780092587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tr">
        <f t="shared" si="65"/>
        <v>music</v>
      </c>
      <c r="R868" t="str">
        <f t="shared" si="66"/>
        <v>jazz</v>
      </c>
      <c r="S868" s="10">
        <f t="shared" si="67"/>
        <v>42063.423611111109</v>
      </c>
      <c r="T868" s="9" t="str">
        <f t="shared" si="68"/>
        <v>Feb</v>
      </c>
      <c r="U868" s="9">
        <f t="shared" si="69"/>
        <v>2015</v>
      </c>
      <c r="V868" s="10">
        <f>(J868/86400)+25569+(-5/24)</f>
        <v>42025.429606481477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tr">
        <f t="shared" si="65"/>
        <v>music</v>
      </c>
      <c r="R869" t="str">
        <f t="shared" si="66"/>
        <v>jazz</v>
      </c>
      <c r="S869" s="10">
        <f t="shared" si="67"/>
        <v>40147.999305555553</v>
      </c>
      <c r="T869" s="9" t="str">
        <f t="shared" si="68"/>
        <v>Nov</v>
      </c>
      <c r="U869" s="9">
        <f t="shared" si="69"/>
        <v>2009</v>
      </c>
      <c r="V869" s="10">
        <f>(J869/86400)+25569+(-5/24)</f>
        <v>40087.897060185183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tr">
        <f t="shared" si="65"/>
        <v>music</v>
      </c>
      <c r="R870" t="str">
        <f t="shared" si="66"/>
        <v>jazz</v>
      </c>
      <c r="S870" s="10">
        <f t="shared" si="67"/>
        <v>41645.819421296292</v>
      </c>
      <c r="T870" s="9" t="str">
        <f t="shared" si="68"/>
        <v>Jan</v>
      </c>
      <c r="U870" s="9">
        <f t="shared" si="69"/>
        <v>2014</v>
      </c>
      <c r="V870" s="10">
        <f>(J870/86400)+25569+(-5/24)</f>
        <v>41615.819421296292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tr">
        <f t="shared" si="65"/>
        <v>music</v>
      </c>
      <c r="R871" t="str">
        <f t="shared" si="66"/>
        <v>jazz</v>
      </c>
      <c r="S871" s="10">
        <f t="shared" si="67"/>
        <v>41372.595567129625</v>
      </c>
      <c r="T871" s="9" t="str">
        <f t="shared" si="68"/>
        <v>Apr</v>
      </c>
      <c r="U871" s="9">
        <f t="shared" si="69"/>
        <v>2013</v>
      </c>
      <c r="V871" s="10">
        <f>(J871/86400)+25569+(-5/24)</f>
        <v>41342.637233796289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tr">
        <f t="shared" si="65"/>
        <v>music</v>
      </c>
      <c r="R872" t="str">
        <f t="shared" si="66"/>
        <v>jazz</v>
      </c>
      <c r="S872" s="10">
        <f t="shared" si="67"/>
        <v>41517.813923611109</v>
      </c>
      <c r="T872" s="9" t="str">
        <f t="shared" si="68"/>
        <v>Aug</v>
      </c>
      <c r="U872" s="9">
        <f t="shared" si="69"/>
        <v>2013</v>
      </c>
      <c r="V872" s="10">
        <f>(J872/86400)+25569+(-5/24)</f>
        <v>41487.813923611109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tr">
        <f t="shared" si="65"/>
        <v>music</v>
      </c>
      <c r="R873" t="str">
        <f t="shared" si="66"/>
        <v>jazz</v>
      </c>
      <c r="S873" s="10">
        <f t="shared" si="67"/>
        <v>41607.394618055558</v>
      </c>
      <c r="T873" s="9" t="str">
        <f t="shared" si="68"/>
        <v>Nov</v>
      </c>
      <c r="U873" s="9">
        <f t="shared" si="69"/>
        <v>2013</v>
      </c>
      <c r="V873" s="10">
        <f>(J873/86400)+25569+(-5/24)</f>
        <v>41577.352951388886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tr">
        <f t="shared" si="65"/>
        <v>music</v>
      </c>
      <c r="R874" t="str">
        <f t="shared" si="66"/>
        <v>jazz</v>
      </c>
      <c r="S874" s="10">
        <f t="shared" si="67"/>
        <v>40612.617210648146</v>
      </c>
      <c r="T874" s="9" t="str">
        <f t="shared" si="68"/>
        <v>Mar</v>
      </c>
      <c r="U874" s="9">
        <f t="shared" si="69"/>
        <v>2011</v>
      </c>
      <c r="V874" s="10">
        <f>(J874/86400)+25569+(-5/24)</f>
        <v>40567.617210648146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tr">
        <f t="shared" si="65"/>
        <v>music</v>
      </c>
      <c r="R875" t="str">
        <f t="shared" si="66"/>
        <v>jazz</v>
      </c>
      <c r="S875" s="10">
        <f t="shared" si="67"/>
        <v>41224.000462962962</v>
      </c>
      <c r="T875" s="9" t="str">
        <f t="shared" si="68"/>
        <v>Nov</v>
      </c>
      <c r="U875" s="9">
        <f t="shared" si="69"/>
        <v>2012</v>
      </c>
      <c r="V875" s="10">
        <f>(J875/86400)+25569+(-5/24)</f>
        <v>41183.958796296291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tr">
        <f t="shared" si="65"/>
        <v>music</v>
      </c>
      <c r="R876" t="str">
        <f t="shared" si="66"/>
        <v>jazz</v>
      </c>
      <c r="S876" s="10">
        <f t="shared" si="67"/>
        <v>41398.375393518516</v>
      </c>
      <c r="T876" s="9" t="str">
        <f t="shared" si="68"/>
        <v>May</v>
      </c>
      <c r="U876" s="9">
        <f t="shared" si="69"/>
        <v>2013</v>
      </c>
      <c r="V876" s="10">
        <f>(J876/86400)+25569+(-5/24)</f>
        <v>41368.375393518516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tr">
        <f t="shared" si="65"/>
        <v>music</v>
      </c>
      <c r="R877" t="str">
        <f t="shared" si="66"/>
        <v>jazz</v>
      </c>
      <c r="S877" s="10">
        <f t="shared" si="67"/>
        <v>42268.515405092585</v>
      </c>
      <c r="T877" s="9" t="str">
        <f t="shared" si="68"/>
        <v>Sep</v>
      </c>
      <c r="U877" s="9">
        <f t="shared" si="69"/>
        <v>2015</v>
      </c>
      <c r="V877" s="10">
        <f>(J877/86400)+25569+(-5/24)</f>
        <v>42248.515405092585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tr">
        <f t="shared" si="65"/>
        <v>music</v>
      </c>
      <c r="R878" t="str">
        <f t="shared" si="66"/>
        <v>jazz</v>
      </c>
      <c r="S878" s="10">
        <f t="shared" si="67"/>
        <v>41309.288506944438</v>
      </c>
      <c r="T878" s="9" t="str">
        <f t="shared" si="68"/>
        <v>Feb</v>
      </c>
      <c r="U878" s="9">
        <f t="shared" si="69"/>
        <v>2013</v>
      </c>
      <c r="V878" s="10">
        <f>(J878/86400)+25569+(-5/24)</f>
        <v>41276.288506944438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tr">
        <f t="shared" si="65"/>
        <v>music</v>
      </c>
      <c r="R879" t="str">
        <f t="shared" si="66"/>
        <v>jazz</v>
      </c>
      <c r="S879" s="10">
        <f t="shared" si="67"/>
        <v>41627.580555555549</v>
      </c>
      <c r="T879" s="9" t="str">
        <f t="shared" si="68"/>
        <v>Dec</v>
      </c>
      <c r="U879" s="9">
        <f t="shared" si="69"/>
        <v>2013</v>
      </c>
      <c r="V879" s="10">
        <f>(J879/86400)+25569+(-5/24)</f>
        <v>41597.580555555549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tr">
        <f t="shared" si="65"/>
        <v>music</v>
      </c>
      <c r="R880" t="str">
        <f t="shared" si="66"/>
        <v>jazz</v>
      </c>
      <c r="S880" s="10">
        <f t="shared" si="67"/>
        <v>40535.024583333332</v>
      </c>
      <c r="T880" s="9" t="str">
        <f t="shared" si="68"/>
        <v>Dec</v>
      </c>
      <c r="U880" s="9">
        <f t="shared" si="69"/>
        <v>2010</v>
      </c>
      <c r="V880" s="10">
        <f>(J880/86400)+25569+(-5/24)</f>
        <v>40505.024583333332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tr">
        <f t="shared" si="65"/>
        <v>music</v>
      </c>
      <c r="R881" t="str">
        <f t="shared" si="66"/>
        <v>jazz</v>
      </c>
      <c r="S881" s="10">
        <f t="shared" si="67"/>
        <v>41058.621585648143</v>
      </c>
      <c r="T881" s="9" t="str">
        <f t="shared" si="68"/>
        <v>May</v>
      </c>
      <c r="U881" s="9">
        <f t="shared" si="69"/>
        <v>2012</v>
      </c>
      <c r="V881" s="10">
        <f>(J881/86400)+25569+(-5/24)</f>
        <v>41037.621585648143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tr">
        <f t="shared" si="65"/>
        <v>music</v>
      </c>
      <c r="R882" t="str">
        <f t="shared" si="66"/>
        <v>indie rock</v>
      </c>
      <c r="S882" s="10">
        <f t="shared" si="67"/>
        <v>41212.112708333334</v>
      </c>
      <c r="T882" s="9" t="str">
        <f t="shared" si="68"/>
        <v>Oct</v>
      </c>
      <c r="U882" s="9">
        <f t="shared" si="69"/>
        <v>2012</v>
      </c>
      <c r="V882" s="10">
        <f>(J882/86400)+25569+(-5/24)</f>
        <v>41179.112708333334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tr">
        <f t="shared" si="65"/>
        <v>music</v>
      </c>
      <c r="R883" t="str">
        <f t="shared" si="66"/>
        <v>indie rock</v>
      </c>
      <c r="S883" s="10">
        <f t="shared" si="67"/>
        <v>40922.042662037034</v>
      </c>
      <c r="T883" s="9" t="str">
        <f t="shared" si="68"/>
        <v>Jan</v>
      </c>
      <c r="U883" s="9">
        <f t="shared" si="69"/>
        <v>2012</v>
      </c>
      <c r="V883" s="10">
        <f>(J883/86400)+25569+(-5/24)</f>
        <v>40877.042662037034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tr">
        <f t="shared" si="65"/>
        <v>music</v>
      </c>
      <c r="R884" t="str">
        <f t="shared" si="66"/>
        <v>indie rock</v>
      </c>
      <c r="S884" s="10">
        <f t="shared" si="67"/>
        <v>40792.652199074073</v>
      </c>
      <c r="T884" s="9" t="str">
        <f t="shared" si="68"/>
        <v>Sep</v>
      </c>
      <c r="U884" s="9">
        <f t="shared" si="69"/>
        <v>2011</v>
      </c>
      <c r="V884" s="10">
        <f>(J884/86400)+25569+(-5/24)</f>
        <v>40759.652199074073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tr">
        <f t="shared" si="65"/>
        <v>music</v>
      </c>
      <c r="R885" t="str">
        <f t="shared" si="66"/>
        <v>indie rock</v>
      </c>
      <c r="S885" s="10">
        <f t="shared" si="67"/>
        <v>42431.727256944439</v>
      </c>
      <c r="T885" s="9" t="str">
        <f t="shared" si="68"/>
        <v>Mar</v>
      </c>
      <c r="U885" s="9">
        <f t="shared" si="69"/>
        <v>2016</v>
      </c>
      <c r="V885" s="10">
        <f>(J885/86400)+25569+(-5/24)</f>
        <v>42371.727256944439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tr">
        <f t="shared" si="65"/>
        <v>music</v>
      </c>
      <c r="R886" t="str">
        <f t="shared" si="66"/>
        <v>indie rock</v>
      </c>
      <c r="S886" s="10">
        <f t="shared" si="67"/>
        <v>41040.896527777775</v>
      </c>
      <c r="T886" s="9" t="str">
        <f t="shared" si="68"/>
        <v>May</v>
      </c>
      <c r="U886" s="9">
        <f t="shared" si="69"/>
        <v>2012</v>
      </c>
      <c r="V886" s="10">
        <f>(J886/86400)+25569+(-5/24)</f>
        <v>40981.594282407408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tr">
        <f t="shared" si="65"/>
        <v>music</v>
      </c>
      <c r="R887" t="str">
        <f t="shared" si="66"/>
        <v>indie rock</v>
      </c>
      <c r="S887" s="10">
        <f t="shared" si="67"/>
        <v>42734.732766203706</v>
      </c>
      <c r="T887" s="9" t="str">
        <f t="shared" si="68"/>
        <v>Dec</v>
      </c>
      <c r="U887" s="9">
        <f t="shared" si="69"/>
        <v>2016</v>
      </c>
      <c r="V887" s="10">
        <f>(J887/86400)+25569+(-5/24)</f>
        <v>42713.732766203706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tr">
        <f t="shared" si="65"/>
        <v>music</v>
      </c>
      <c r="R888" t="str">
        <f t="shared" si="66"/>
        <v>indie rock</v>
      </c>
      <c r="S888" s="10">
        <f t="shared" si="67"/>
        <v>42628.662187499998</v>
      </c>
      <c r="T888" s="9" t="str">
        <f t="shared" si="68"/>
        <v>Sep</v>
      </c>
      <c r="U888" s="9">
        <f t="shared" si="69"/>
        <v>2016</v>
      </c>
      <c r="V888" s="10">
        <f>(J888/86400)+25569+(-5/24)</f>
        <v>42603.662187499998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tr">
        <f t="shared" si="65"/>
        <v>music</v>
      </c>
      <c r="R889" t="str">
        <f t="shared" si="66"/>
        <v>indie rock</v>
      </c>
      <c r="S889" s="10">
        <f t="shared" si="67"/>
        <v>41056.75063657407</v>
      </c>
      <c r="T889" s="9" t="str">
        <f t="shared" si="68"/>
        <v>May</v>
      </c>
      <c r="U889" s="9">
        <f t="shared" si="69"/>
        <v>2012</v>
      </c>
      <c r="V889" s="10">
        <f>(J889/86400)+25569+(-5/24)</f>
        <v>41026.75063657407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tr">
        <f t="shared" si="65"/>
        <v>music</v>
      </c>
      <c r="R890" t="str">
        <f t="shared" si="66"/>
        <v>indie rock</v>
      </c>
      <c r="S890" s="10">
        <f t="shared" si="67"/>
        <v>40787.041666666664</v>
      </c>
      <c r="T890" s="9" t="str">
        <f t="shared" si="68"/>
        <v>Sep</v>
      </c>
      <c r="U890" s="9">
        <f t="shared" si="69"/>
        <v>2011</v>
      </c>
      <c r="V890" s="10">
        <f>(J890/86400)+25569+(-5/24)</f>
        <v>40751.544965277775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tr">
        <f t="shared" si="65"/>
        <v>music</v>
      </c>
      <c r="R891" t="str">
        <f t="shared" si="66"/>
        <v>indie rock</v>
      </c>
      <c r="S891" s="10">
        <f t="shared" si="67"/>
        <v>41917.575729166667</v>
      </c>
      <c r="T891" s="9" t="str">
        <f t="shared" si="68"/>
        <v>Oct</v>
      </c>
      <c r="U891" s="9">
        <f t="shared" si="69"/>
        <v>2014</v>
      </c>
      <c r="V891" s="10">
        <f>(J891/86400)+25569+(-5/24)</f>
        <v>41887.575729166667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tr">
        <f t="shared" si="65"/>
        <v>music</v>
      </c>
      <c r="R892" t="str">
        <f t="shared" si="66"/>
        <v>indie rock</v>
      </c>
      <c r="S892" s="10">
        <f t="shared" si="67"/>
        <v>41599.532164351847</v>
      </c>
      <c r="T892" s="9" t="str">
        <f t="shared" si="68"/>
        <v>Nov</v>
      </c>
      <c r="U892" s="9">
        <f t="shared" si="69"/>
        <v>2013</v>
      </c>
      <c r="V892" s="10">
        <f>(J892/86400)+25569+(-5/24)</f>
        <v>41569.490497685183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tr">
        <f t="shared" si="65"/>
        <v>music</v>
      </c>
      <c r="R893" t="str">
        <f t="shared" si="66"/>
        <v>indie rock</v>
      </c>
      <c r="S893" s="10">
        <f t="shared" si="67"/>
        <v>41871.823263888888</v>
      </c>
      <c r="T893" s="9" t="str">
        <f t="shared" si="68"/>
        <v>Aug</v>
      </c>
      <c r="U893" s="9">
        <f t="shared" si="69"/>
        <v>2014</v>
      </c>
      <c r="V893" s="10">
        <f>(J893/86400)+25569+(-5/24)</f>
        <v>41841.823263888888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tr">
        <f t="shared" si="65"/>
        <v>music</v>
      </c>
      <c r="R894" t="str">
        <f t="shared" si="66"/>
        <v>indie rock</v>
      </c>
      <c r="S894" s="10">
        <f t="shared" si="67"/>
        <v>40390.958333333328</v>
      </c>
      <c r="T894" s="9" t="str">
        <f t="shared" si="68"/>
        <v>Jul</v>
      </c>
      <c r="U894" s="9">
        <f t="shared" si="69"/>
        <v>2010</v>
      </c>
      <c r="V894" s="10">
        <f>(J894/86400)+25569+(-5/24)</f>
        <v>40303.991701388884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tr">
        <f t="shared" si="65"/>
        <v>music</v>
      </c>
      <c r="R895" t="str">
        <f t="shared" si="66"/>
        <v>indie rock</v>
      </c>
      <c r="S895" s="10">
        <f t="shared" si="67"/>
        <v>42095.647719907407</v>
      </c>
      <c r="T895" s="9" t="str">
        <f t="shared" si="68"/>
        <v>Apr</v>
      </c>
      <c r="U895" s="9">
        <f t="shared" si="69"/>
        <v>2015</v>
      </c>
      <c r="V895" s="10">
        <f>(J895/86400)+25569+(-5/24)</f>
        <v>42065.689386574071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tr">
        <f t="shared" si="65"/>
        <v>music</v>
      </c>
      <c r="R896" t="str">
        <f t="shared" si="66"/>
        <v>indie rock</v>
      </c>
      <c r="S896" s="10">
        <f t="shared" si="67"/>
        <v>42526.773263888885</v>
      </c>
      <c r="T896" s="9" t="str">
        <f t="shared" si="68"/>
        <v>Jun</v>
      </c>
      <c r="U896" s="9">
        <f t="shared" si="69"/>
        <v>2016</v>
      </c>
      <c r="V896" s="10">
        <f>(J896/86400)+25569+(-5/24)</f>
        <v>42496.773263888885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tr">
        <f t="shared" si="65"/>
        <v>music</v>
      </c>
      <c r="R897" t="str">
        <f t="shared" si="66"/>
        <v>indie rock</v>
      </c>
      <c r="S897" s="10">
        <f t="shared" si="67"/>
        <v>40475.919317129628</v>
      </c>
      <c r="T897" s="9" t="str">
        <f t="shared" si="68"/>
        <v>Oct</v>
      </c>
      <c r="U897" s="9">
        <f t="shared" si="69"/>
        <v>2010</v>
      </c>
      <c r="V897" s="10">
        <f>(J897/86400)+25569+(-5/24)</f>
        <v>40430.919317129628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tr">
        <f t="shared" si="65"/>
        <v>music</v>
      </c>
      <c r="R898" t="str">
        <f t="shared" si="66"/>
        <v>indie rock</v>
      </c>
      <c r="S898" s="10">
        <f t="shared" si="67"/>
        <v>42243.958333333336</v>
      </c>
      <c r="T898" s="9" t="str">
        <f t="shared" si="68"/>
        <v>Aug</v>
      </c>
      <c r="U898" s="9">
        <f t="shared" si="69"/>
        <v>2015</v>
      </c>
      <c r="V898" s="10">
        <f>(J898/86400)+25569+(-5/24)</f>
        <v>42218.66465277777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tr">
        <f t="shared" ref="Q899:Q962" si="70">LEFT(N899,FIND("/",N899)-1)</f>
        <v>music</v>
      </c>
      <c r="R899" t="str">
        <f t="shared" ref="R899:R962" si="71">RIGHT(N899,LEN(N899)-FIND("/",N899))</f>
        <v>indie rock</v>
      </c>
      <c r="S899" s="10">
        <f t="shared" ref="S899:S962" si="72">(I899/86400)+25569+(-5/24)</f>
        <v>41241.52208333333</v>
      </c>
      <c r="T899" s="9" t="str">
        <f t="shared" ref="T899:T962" si="73">IF(MONTH(S899)=1,"Jan",IF(MONTH(S899)=2,"Feb",IF(MONTH(S899)=3,"Mar",IF(MONTH(S899)=4,"Apr",IF(MONTH(S899)=5,"May",IF(MONTH(S899)=6,"Jun",IF(MONTH(S899)=7,"Jul",IF(MONTH(S899)=8,"Aug",IF(MONTH(S899)=9,"Sep",IF(MONTH(S899)=10,"Oct",IF(MONTH(S899)=11,"Nov",IF(MONTH(S899)=12,"Dec","N/A"))))))))))))</f>
        <v>Nov</v>
      </c>
      <c r="U899" s="9">
        <f t="shared" ref="U899:U962" si="74">YEAR(S899)</f>
        <v>2012</v>
      </c>
      <c r="V899" s="10">
        <f>(J899/86400)+25569+(-5/24)</f>
        <v>41211.480416666665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tr">
        <f t="shared" si="70"/>
        <v>music</v>
      </c>
      <c r="R900" t="str">
        <f t="shared" si="71"/>
        <v>indie rock</v>
      </c>
      <c r="S900" s="10">
        <f t="shared" si="72"/>
        <v>40923.549884259257</v>
      </c>
      <c r="T900" s="9" t="str">
        <f t="shared" si="73"/>
        <v>Jan</v>
      </c>
      <c r="U900" s="9">
        <f t="shared" si="74"/>
        <v>2012</v>
      </c>
      <c r="V900" s="10">
        <f>(J900/86400)+25569+(-5/24)</f>
        <v>40878.549884259257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tr">
        <f t="shared" si="70"/>
        <v>music</v>
      </c>
      <c r="R901" t="str">
        <f t="shared" si="71"/>
        <v>indie rock</v>
      </c>
      <c r="S901" s="10">
        <f t="shared" si="72"/>
        <v>40690.890763888885</v>
      </c>
      <c r="T901" s="9" t="str">
        <f t="shared" si="73"/>
        <v>May</v>
      </c>
      <c r="U901" s="9">
        <f t="shared" si="74"/>
        <v>2011</v>
      </c>
      <c r="V901" s="10">
        <f>(J901/86400)+25569+(-5/24)</f>
        <v>40645.890763888885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tr">
        <f t="shared" si="70"/>
        <v>music</v>
      </c>
      <c r="R902" t="str">
        <f t="shared" si="71"/>
        <v>jazz</v>
      </c>
      <c r="S902" s="10">
        <f t="shared" si="72"/>
        <v>42459.599560185183</v>
      </c>
      <c r="T902" s="9" t="str">
        <f t="shared" si="73"/>
        <v>Mar</v>
      </c>
      <c r="U902" s="9">
        <f t="shared" si="74"/>
        <v>2016</v>
      </c>
      <c r="V902" s="10">
        <f>(J902/86400)+25569+(-5/24)</f>
        <v>42429.641226851854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tr">
        <f t="shared" si="70"/>
        <v>music</v>
      </c>
      <c r="R903" t="str">
        <f t="shared" si="71"/>
        <v>jazz</v>
      </c>
      <c r="S903" s="10">
        <f t="shared" si="72"/>
        <v>40337.59097222222</v>
      </c>
      <c r="T903" s="9" t="str">
        <f t="shared" si="73"/>
        <v>Jun</v>
      </c>
      <c r="U903" s="9">
        <f t="shared" si="74"/>
        <v>2010</v>
      </c>
      <c r="V903" s="10">
        <f>(J903/86400)+25569+(-5/24)</f>
        <v>40291.603171296294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tr">
        <f t="shared" si="70"/>
        <v>music</v>
      </c>
      <c r="R904" t="str">
        <f t="shared" si="71"/>
        <v>jazz</v>
      </c>
      <c r="S904" s="10">
        <f t="shared" si="72"/>
        <v>41881.4375</v>
      </c>
      <c r="T904" s="9" t="str">
        <f t="shared" si="73"/>
        <v>Aug</v>
      </c>
      <c r="U904" s="9">
        <f t="shared" si="74"/>
        <v>2014</v>
      </c>
      <c r="V904" s="10">
        <f>(J904/86400)+25569+(-5/24)</f>
        <v>41829.757199074069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tr">
        <f t="shared" si="70"/>
        <v>music</v>
      </c>
      <c r="R905" t="str">
        <f t="shared" si="71"/>
        <v>jazz</v>
      </c>
      <c r="S905" s="10">
        <f t="shared" si="72"/>
        <v>41174.892361111109</v>
      </c>
      <c r="T905" s="9" t="str">
        <f t="shared" si="73"/>
        <v>Sep</v>
      </c>
      <c r="U905" s="9">
        <f t="shared" si="74"/>
        <v>2012</v>
      </c>
      <c r="V905" s="10">
        <f>(J905/86400)+25569+(-5/24)</f>
        <v>41149.587731481479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tr">
        <f t="shared" si="70"/>
        <v>music</v>
      </c>
      <c r="R906" t="str">
        <f t="shared" si="71"/>
        <v>jazz</v>
      </c>
      <c r="S906" s="10">
        <f t="shared" si="72"/>
        <v>42371.87195601852</v>
      </c>
      <c r="T906" s="9" t="str">
        <f t="shared" si="73"/>
        <v>Jan</v>
      </c>
      <c r="U906" s="9">
        <f t="shared" si="74"/>
        <v>2016</v>
      </c>
      <c r="V906" s="10">
        <f>(J906/86400)+25569+(-5/24)</f>
        <v>42341.87195601852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tr">
        <f t="shared" si="70"/>
        <v>music</v>
      </c>
      <c r="R907" t="str">
        <f t="shared" si="71"/>
        <v>jazz</v>
      </c>
      <c r="S907" s="10">
        <f t="shared" si="72"/>
        <v>40567.031550925924</v>
      </c>
      <c r="T907" s="9" t="str">
        <f t="shared" si="73"/>
        <v>Jan</v>
      </c>
      <c r="U907" s="9">
        <f t="shared" si="74"/>
        <v>2011</v>
      </c>
      <c r="V907" s="10">
        <f>(J907/86400)+25569+(-5/24)</f>
        <v>40507.031550925924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tr">
        <f t="shared" si="70"/>
        <v>music</v>
      </c>
      <c r="R908" t="str">
        <f t="shared" si="71"/>
        <v>jazz</v>
      </c>
      <c r="S908" s="10">
        <f t="shared" si="72"/>
        <v>41710.939699074072</v>
      </c>
      <c r="T908" s="9" t="str">
        <f t="shared" si="73"/>
        <v>Mar</v>
      </c>
      <c r="U908" s="9">
        <f t="shared" si="74"/>
        <v>2014</v>
      </c>
      <c r="V908" s="10">
        <f>(J908/86400)+25569+(-5/24)</f>
        <v>41680.981365740736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tr">
        <f t="shared" si="70"/>
        <v>music</v>
      </c>
      <c r="R909" t="str">
        <f t="shared" si="71"/>
        <v>jazz</v>
      </c>
      <c r="S909" s="10">
        <f t="shared" si="72"/>
        <v>40796.9840625</v>
      </c>
      <c r="T909" s="9" t="str">
        <f t="shared" si="73"/>
        <v>Sep</v>
      </c>
      <c r="U909" s="9">
        <f t="shared" si="74"/>
        <v>2011</v>
      </c>
      <c r="V909" s="10">
        <f>(J909/86400)+25569+(-5/24)</f>
        <v>40766.9840625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tr">
        <f t="shared" si="70"/>
        <v>music</v>
      </c>
      <c r="R910" t="str">
        <f t="shared" si="71"/>
        <v>jazz</v>
      </c>
      <c r="S910" s="10">
        <f t="shared" si="72"/>
        <v>40385.999305555553</v>
      </c>
      <c r="T910" s="9" t="str">
        <f t="shared" si="73"/>
        <v>Jul</v>
      </c>
      <c r="U910" s="9">
        <f t="shared" si="74"/>
        <v>2010</v>
      </c>
      <c r="V910" s="10">
        <f>(J910/86400)+25569+(-5/24)</f>
        <v>40340.593229166661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tr">
        <f t="shared" si="70"/>
        <v>music</v>
      </c>
      <c r="R911" t="str">
        <f t="shared" si="71"/>
        <v>jazz</v>
      </c>
      <c r="S911" s="10">
        <f t="shared" si="72"/>
        <v>41112.958333333328</v>
      </c>
      <c r="T911" s="9" t="str">
        <f t="shared" si="73"/>
        <v>Jul</v>
      </c>
      <c r="U911" s="9">
        <f t="shared" si="74"/>
        <v>2012</v>
      </c>
      <c r="V911" s="10">
        <f>(J911/86400)+25569+(-5/24)</f>
        <v>41081.481944444444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tr">
        <f t="shared" si="70"/>
        <v>music</v>
      </c>
      <c r="R912" t="str">
        <f t="shared" si="71"/>
        <v>jazz</v>
      </c>
      <c r="S912" s="10">
        <f t="shared" si="72"/>
        <v>42797.337025462963</v>
      </c>
      <c r="T912" s="9" t="str">
        <f t="shared" si="73"/>
        <v>Mar</v>
      </c>
      <c r="U912" s="9">
        <f t="shared" si="74"/>
        <v>2017</v>
      </c>
      <c r="V912" s="10">
        <f>(J912/86400)+25569+(-5/24)</f>
        <v>42737.337025462963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tr">
        <f t="shared" si="70"/>
        <v>music</v>
      </c>
      <c r="R913" t="str">
        <f t="shared" si="71"/>
        <v>jazz</v>
      </c>
      <c r="S913" s="10">
        <f t="shared" si="72"/>
        <v>41662.796817129631</v>
      </c>
      <c r="T913" s="9" t="str">
        <f t="shared" si="73"/>
        <v>Jan</v>
      </c>
      <c r="U913" s="9">
        <f t="shared" si="74"/>
        <v>2014</v>
      </c>
      <c r="V913" s="10">
        <f>(J913/86400)+25569+(-5/24)</f>
        <v>41641.796817129631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tr">
        <f t="shared" si="70"/>
        <v>music</v>
      </c>
      <c r="R914" t="str">
        <f t="shared" si="71"/>
        <v>jazz</v>
      </c>
      <c r="S914" s="10">
        <f t="shared" si="72"/>
        <v>41253.942673611113</v>
      </c>
      <c r="T914" s="9" t="str">
        <f t="shared" si="73"/>
        <v>Dec</v>
      </c>
      <c r="U914" s="9">
        <f t="shared" si="74"/>
        <v>2012</v>
      </c>
      <c r="V914" s="10">
        <f>(J914/86400)+25569+(-5/24)</f>
        <v>41193.901006944441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tr">
        <f t="shared" si="70"/>
        <v>music</v>
      </c>
      <c r="R915" t="str">
        <f t="shared" si="71"/>
        <v>jazz</v>
      </c>
      <c r="S915" s="10">
        <f t="shared" si="72"/>
        <v>41033.930775462963</v>
      </c>
      <c r="T915" s="9" t="str">
        <f t="shared" si="73"/>
        <v>May</v>
      </c>
      <c r="U915" s="9">
        <f t="shared" si="74"/>
        <v>2012</v>
      </c>
      <c r="V915" s="10">
        <f>(J915/86400)+25569+(-5/24)</f>
        <v>41003.930775462963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tr">
        <f t="shared" si="70"/>
        <v>music</v>
      </c>
      <c r="R916" t="str">
        <f t="shared" si="71"/>
        <v>jazz</v>
      </c>
      <c r="S916" s="10">
        <f t="shared" si="72"/>
        <v>41146.554942129624</v>
      </c>
      <c r="T916" s="9" t="str">
        <f t="shared" si="73"/>
        <v>Aug</v>
      </c>
      <c r="U916" s="9">
        <f t="shared" si="74"/>
        <v>2012</v>
      </c>
      <c r="V916" s="10">
        <f>(J916/86400)+25569+(-5/24)</f>
        <v>41116.554942129624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tr">
        <f t="shared" si="70"/>
        <v>music</v>
      </c>
      <c r="R917" t="str">
        <f t="shared" si="71"/>
        <v>jazz</v>
      </c>
      <c r="S917" s="10">
        <f t="shared" si="72"/>
        <v>40968.999305555553</v>
      </c>
      <c r="T917" s="9" t="str">
        <f t="shared" si="73"/>
        <v>Feb</v>
      </c>
      <c r="U917" s="9">
        <f t="shared" si="74"/>
        <v>2012</v>
      </c>
      <c r="V917" s="10">
        <f>(J917/86400)+25569+(-5/24)</f>
        <v>40937.471226851849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tr">
        <f t="shared" si="70"/>
        <v>music</v>
      </c>
      <c r="R918" t="str">
        <f t="shared" si="71"/>
        <v>jazz</v>
      </c>
      <c r="S918" s="10">
        <f t="shared" si="72"/>
        <v>40473</v>
      </c>
      <c r="T918" s="9" t="str">
        <f t="shared" si="73"/>
        <v>Oct</v>
      </c>
      <c r="U918" s="9">
        <f t="shared" si="74"/>
        <v>2010</v>
      </c>
      <c r="V918" s="10">
        <f>(J918/86400)+25569+(-5/24)</f>
        <v>40434.645069444443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tr">
        <f t="shared" si="70"/>
        <v>music</v>
      </c>
      <c r="R919" t="str">
        <f t="shared" si="71"/>
        <v>jazz</v>
      </c>
      <c r="S919" s="10">
        <f t="shared" si="72"/>
        <v>41833.895833333328</v>
      </c>
      <c r="T919" s="9" t="str">
        <f t="shared" si="73"/>
        <v>Jul</v>
      </c>
      <c r="U919" s="9">
        <f t="shared" si="74"/>
        <v>2014</v>
      </c>
      <c r="V919" s="10">
        <f>(J919/86400)+25569+(-5/24)</f>
        <v>41802.735300925924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tr">
        <f t="shared" si="70"/>
        <v>music</v>
      </c>
      <c r="R920" t="str">
        <f t="shared" si="71"/>
        <v>jazz</v>
      </c>
      <c r="S920" s="10">
        <f t="shared" si="72"/>
        <v>41974.749548611107</v>
      </c>
      <c r="T920" s="9" t="str">
        <f t="shared" si="73"/>
        <v>Dec</v>
      </c>
      <c r="U920" s="9">
        <f t="shared" si="74"/>
        <v>2014</v>
      </c>
      <c r="V920" s="10">
        <f>(J920/86400)+25569+(-5/24)</f>
        <v>41944.707881944443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tr">
        <f t="shared" si="70"/>
        <v>music</v>
      </c>
      <c r="R921" t="str">
        <f t="shared" si="71"/>
        <v>jazz</v>
      </c>
      <c r="S921" s="10">
        <f t="shared" si="72"/>
        <v>41262.433391203704</v>
      </c>
      <c r="T921" s="9" t="str">
        <f t="shared" si="73"/>
        <v>Dec</v>
      </c>
      <c r="U921" s="9">
        <f t="shared" si="74"/>
        <v>2012</v>
      </c>
      <c r="V921" s="10">
        <f>(J921/86400)+25569+(-5/24)</f>
        <v>41227.433391203704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tr">
        <f t="shared" si="70"/>
        <v>music</v>
      </c>
      <c r="R922" t="str">
        <f t="shared" si="71"/>
        <v>jazz</v>
      </c>
      <c r="S922" s="10">
        <f t="shared" si="72"/>
        <v>41592.504884259259</v>
      </c>
      <c r="T922" s="9" t="str">
        <f t="shared" si="73"/>
        <v>Nov</v>
      </c>
      <c r="U922" s="9">
        <f t="shared" si="74"/>
        <v>2013</v>
      </c>
      <c r="V922" s="10">
        <f>(J922/86400)+25569+(-5/24)</f>
        <v>41562.463217592587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tr">
        <f t="shared" si="70"/>
        <v>music</v>
      </c>
      <c r="R923" t="str">
        <f t="shared" si="71"/>
        <v>jazz</v>
      </c>
      <c r="S923" s="10">
        <f t="shared" si="72"/>
        <v>40889.004351851851</v>
      </c>
      <c r="T923" s="9" t="str">
        <f t="shared" si="73"/>
        <v>Dec</v>
      </c>
      <c r="U923" s="9">
        <f t="shared" si="74"/>
        <v>2011</v>
      </c>
      <c r="V923" s="10">
        <f>(J923/86400)+25569+(-5/24)</f>
        <v>40846.962685185186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tr">
        <f t="shared" si="70"/>
        <v>music</v>
      </c>
      <c r="R924" t="str">
        <f t="shared" si="71"/>
        <v>jazz</v>
      </c>
      <c r="S924" s="10">
        <f t="shared" si="72"/>
        <v>41913.32167824074</v>
      </c>
      <c r="T924" s="9" t="str">
        <f t="shared" si="73"/>
        <v>Oct</v>
      </c>
      <c r="U924" s="9">
        <f t="shared" si="74"/>
        <v>2014</v>
      </c>
      <c r="V924" s="10">
        <f>(J924/86400)+25569+(-5/24)</f>
        <v>41878.32167824074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tr">
        <f t="shared" si="70"/>
        <v>music</v>
      </c>
      <c r="R925" t="str">
        <f t="shared" si="71"/>
        <v>jazz</v>
      </c>
      <c r="S925" s="10">
        <f t="shared" si="72"/>
        <v>41964.793090277781</v>
      </c>
      <c r="T925" s="9" t="str">
        <f t="shared" si="73"/>
        <v>Nov</v>
      </c>
      <c r="U925" s="9">
        <f t="shared" si="74"/>
        <v>2014</v>
      </c>
      <c r="V925" s="10">
        <f>(J925/86400)+25569+(-5/24)</f>
        <v>41934.751423611109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tr">
        <f t="shared" si="70"/>
        <v>music</v>
      </c>
      <c r="R926" t="str">
        <f t="shared" si="71"/>
        <v>jazz</v>
      </c>
      <c r="S926" s="10">
        <f t="shared" si="72"/>
        <v>41318.734594907401</v>
      </c>
      <c r="T926" s="9" t="str">
        <f t="shared" si="73"/>
        <v>Feb</v>
      </c>
      <c r="U926" s="9">
        <f t="shared" si="74"/>
        <v>2013</v>
      </c>
      <c r="V926" s="10">
        <f>(J926/86400)+25569+(-5/24)</f>
        <v>41288.734594907401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tr">
        <f t="shared" si="70"/>
        <v>music</v>
      </c>
      <c r="R927" t="str">
        <f t="shared" si="71"/>
        <v>jazz</v>
      </c>
      <c r="S927" s="10">
        <f t="shared" si="72"/>
        <v>41605.71424768518</v>
      </c>
      <c r="T927" s="9" t="str">
        <f t="shared" si="73"/>
        <v>Nov</v>
      </c>
      <c r="U927" s="9">
        <f t="shared" si="74"/>
        <v>2013</v>
      </c>
      <c r="V927" s="10">
        <f>(J927/86400)+25569+(-5/24)</f>
        <v>41575.672581018516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tr">
        <f t="shared" si="70"/>
        <v>music</v>
      </c>
      <c r="R928" t="str">
        <f t="shared" si="71"/>
        <v>jazz</v>
      </c>
      <c r="S928" s="10">
        <f t="shared" si="72"/>
        <v>40367.736111111109</v>
      </c>
      <c r="T928" s="9" t="str">
        <f t="shared" si="73"/>
        <v>Jul</v>
      </c>
      <c r="U928" s="9">
        <f t="shared" si="74"/>
        <v>2010</v>
      </c>
      <c r="V928" s="10">
        <f>(J928/86400)+25569+(-5/24)</f>
        <v>40337.811689814815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tr">
        <f t="shared" si="70"/>
        <v>music</v>
      </c>
      <c r="R929" t="str">
        <f t="shared" si="71"/>
        <v>jazz</v>
      </c>
      <c r="S929" s="10">
        <f t="shared" si="72"/>
        <v>41043.614525462959</v>
      </c>
      <c r="T929" s="9" t="str">
        <f t="shared" si="73"/>
        <v>May</v>
      </c>
      <c r="U929" s="9">
        <f t="shared" si="74"/>
        <v>2012</v>
      </c>
      <c r="V929" s="10">
        <f>(J929/86400)+25569+(-5/24)</f>
        <v>41013.614525462959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tr">
        <f t="shared" si="70"/>
        <v>music</v>
      </c>
      <c r="R930" t="str">
        <f t="shared" si="71"/>
        <v>jazz</v>
      </c>
      <c r="S930" s="10">
        <f t="shared" si="72"/>
        <v>41230.791666666664</v>
      </c>
      <c r="T930" s="9" t="str">
        <f t="shared" si="73"/>
        <v>Nov</v>
      </c>
      <c r="U930" s="9">
        <f t="shared" si="74"/>
        <v>2012</v>
      </c>
      <c r="V930" s="10">
        <f>(J930/86400)+25569+(-5/24)</f>
        <v>41180.654085648144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tr">
        <f t="shared" si="70"/>
        <v>music</v>
      </c>
      <c r="R931" t="str">
        <f t="shared" si="71"/>
        <v>jazz</v>
      </c>
      <c r="S931" s="10">
        <f t="shared" si="72"/>
        <v>41007.988067129627</v>
      </c>
      <c r="T931" s="9" t="str">
        <f t="shared" si="73"/>
        <v>Apr</v>
      </c>
      <c r="U931" s="9">
        <f t="shared" si="74"/>
        <v>2012</v>
      </c>
      <c r="V931" s="10">
        <f>(J931/86400)+25569+(-5/24)</f>
        <v>40978.029733796291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tr">
        <f t="shared" si="70"/>
        <v>music</v>
      </c>
      <c r="R932" t="str">
        <f t="shared" si="71"/>
        <v>jazz</v>
      </c>
      <c r="S932" s="10">
        <f t="shared" si="72"/>
        <v>40354.688888888886</v>
      </c>
      <c r="T932" s="9" t="str">
        <f t="shared" si="73"/>
        <v>Jun</v>
      </c>
      <c r="U932" s="9">
        <f t="shared" si="74"/>
        <v>2010</v>
      </c>
      <c r="V932" s="10">
        <f>(J932/86400)+25569+(-5/24)</f>
        <v>40312.707245370366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tr">
        <f t="shared" si="70"/>
        <v>music</v>
      </c>
      <c r="R933" t="str">
        <f t="shared" si="71"/>
        <v>jazz</v>
      </c>
      <c r="S933" s="10">
        <f t="shared" si="72"/>
        <v>41714.708333333328</v>
      </c>
      <c r="T933" s="9" t="str">
        <f t="shared" si="73"/>
        <v>Mar</v>
      </c>
      <c r="U933" s="9">
        <f t="shared" si="74"/>
        <v>2014</v>
      </c>
      <c r="V933" s="10">
        <f>(J933/86400)+25569+(-5/24)</f>
        <v>41680.151643518519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tr">
        <f t="shared" si="70"/>
        <v>music</v>
      </c>
      <c r="R934" t="str">
        <f t="shared" si="71"/>
        <v>jazz</v>
      </c>
      <c r="S934" s="10">
        <f t="shared" si="72"/>
        <v>41355.719270833331</v>
      </c>
      <c r="T934" s="9" t="str">
        <f t="shared" si="73"/>
        <v>Mar</v>
      </c>
      <c r="U934" s="9">
        <f t="shared" si="74"/>
        <v>2013</v>
      </c>
      <c r="V934" s="10">
        <f>(J934/86400)+25569+(-5/24)</f>
        <v>41310.760937499996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tr">
        <f t="shared" si="70"/>
        <v>music</v>
      </c>
      <c r="R935" t="str">
        <f t="shared" si="71"/>
        <v>jazz</v>
      </c>
      <c r="S935" s="10">
        <f t="shared" si="72"/>
        <v>41770.960752314808</v>
      </c>
      <c r="T935" s="9" t="str">
        <f t="shared" si="73"/>
        <v>May</v>
      </c>
      <c r="U935" s="9">
        <f t="shared" si="74"/>
        <v>2014</v>
      </c>
      <c r="V935" s="10">
        <f>(J935/86400)+25569+(-5/24)</f>
        <v>41710.960752314808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tr">
        <f t="shared" si="70"/>
        <v>music</v>
      </c>
      <c r="R936" t="str">
        <f t="shared" si="71"/>
        <v>jazz</v>
      </c>
      <c r="S936" s="10">
        <f t="shared" si="72"/>
        <v>41763.041666666664</v>
      </c>
      <c r="T936" s="9" t="str">
        <f t="shared" si="73"/>
        <v>May</v>
      </c>
      <c r="U936" s="9">
        <f t="shared" si="74"/>
        <v>2014</v>
      </c>
      <c r="V936" s="10">
        <f>(J936/86400)+25569+(-5/24)</f>
        <v>41733.528749999998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tr">
        <f t="shared" si="70"/>
        <v>music</v>
      </c>
      <c r="R937" t="str">
        <f t="shared" si="71"/>
        <v>jazz</v>
      </c>
      <c r="S937" s="10">
        <f t="shared" si="72"/>
        <v>42398.125335648147</v>
      </c>
      <c r="T937" s="9" t="str">
        <f t="shared" si="73"/>
        <v>Jan</v>
      </c>
      <c r="U937" s="9">
        <f t="shared" si="74"/>
        <v>2016</v>
      </c>
      <c r="V937" s="10">
        <f>(J937/86400)+25569+(-5/24)</f>
        <v>42368.125335648147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tr">
        <f t="shared" si="70"/>
        <v>music</v>
      </c>
      <c r="R938" t="str">
        <f t="shared" si="71"/>
        <v>jazz</v>
      </c>
      <c r="S938" s="10">
        <f t="shared" si="72"/>
        <v>40926.625</v>
      </c>
      <c r="T938" s="9" t="str">
        <f t="shared" si="73"/>
        <v>Jan</v>
      </c>
      <c r="U938" s="9">
        <f t="shared" si="74"/>
        <v>2012</v>
      </c>
      <c r="V938" s="10">
        <f>(J938/86400)+25569+(-5/24)</f>
        <v>40882.815844907404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tr">
        <f t="shared" si="70"/>
        <v>music</v>
      </c>
      <c r="R939" t="str">
        <f t="shared" si="71"/>
        <v>jazz</v>
      </c>
      <c r="S939" s="10">
        <f t="shared" si="72"/>
        <v>41581.631446759253</v>
      </c>
      <c r="T939" s="9" t="str">
        <f t="shared" si="73"/>
        <v>Nov</v>
      </c>
      <c r="U939" s="9">
        <f t="shared" si="74"/>
        <v>2013</v>
      </c>
      <c r="V939" s="10">
        <f>(J939/86400)+25569+(-5/24)</f>
        <v>41551.589780092589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tr">
        <f t="shared" si="70"/>
        <v>music</v>
      </c>
      <c r="R940" t="str">
        <f t="shared" si="71"/>
        <v>jazz</v>
      </c>
      <c r="S940" s="10">
        <f t="shared" si="72"/>
        <v>41154.27138888889</v>
      </c>
      <c r="T940" s="9" t="str">
        <f t="shared" si="73"/>
        <v>Sep</v>
      </c>
      <c r="U940" s="9">
        <f t="shared" si="74"/>
        <v>2012</v>
      </c>
      <c r="V940" s="10">
        <f>(J940/86400)+25569+(-5/24)</f>
        <v>41124.27138888889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tr">
        <f t="shared" si="70"/>
        <v>music</v>
      </c>
      <c r="R941" t="str">
        <f t="shared" si="71"/>
        <v>jazz</v>
      </c>
      <c r="S941" s="10">
        <f t="shared" si="72"/>
        <v>41455.623611111107</v>
      </c>
      <c r="T941" s="9" t="str">
        <f t="shared" si="73"/>
        <v>Jun</v>
      </c>
      <c r="U941" s="9">
        <f t="shared" si="74"/>
        <v>2013</v>
      </c>
      <c r="V941" s="10">
        <f>(J941/86400)+25569+(-5/24)</f>
        <v>41416.554837962962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tr">
        <f t="shared" si="70"/>
        <v>technology</v>
      </c>
      <c r="R942" t="str">
        <f t="shared" si="71"/>
        <v>wearables</v>
      </c>
      <c r="S942" s="10">
        <f t="shared" si="72"/>
        <v>42226.800069444442</v>
      </c>
      <c r="T942" s="9" t="str">
        <f t="shared" si="73"/>
        <v>Aug</v>
      </c>
      <c r="U942" s="9">
        <f t="shared" si="74"/>
        <v>2015</v>
      </c>
      <c r="V942" s="10">
        <f>(J942/86400)+25569+(-5/24)</f>
        <v>42181.800069444442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tr">
        <f t="shared" si="70"/>
        <v>technology</v>
      </c>
      <c r="R943" t="str">
        <f t="shared" si="71"/>
        <v>wearables</v>
      </c>
      <c r="S943" s="10">
        <f t="shared" si="72"/>
        <v>42775.888252314813</v>
      </c>
      <c r="T943" s="9" t="str">
        <f t="shared" si="73"/>
        <v>Feb</v>
      </c>
      <c r="U943" s="9">
        <f t="shared" si="74"/>
        <v>2017</v>
      </c>
      <c r="V943" s="10">
        <f>(J943/86400)+25569+(-5/24)</f>
        <v>42745.888252314813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tr">
        <f t="shared" si="70"/>
        <v>technology</v>
      </c>
      <c r="R944" t="str">
        <f t="shared" si="71"/>
        <v>wearables</v>
      </c>
      <c r="S944" s="10">
        <f t="shared" si="72"/>
        <v>42418.634953703702</v>
      </c>
      <c r="T944" s="9" t="str">
        <f t="shared" si="73"/>
        <v>Feb</v>
      </c>
      <c r="U944" s="9">
        <f t="shared" si="74"/>
        <v>2016</v>
      </c>
      <c r="V944" s="10">
        <f>(J944/86400)+25569+(-5/24)</f>
        <v>42382.634953703702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tr">
        <f t="shared" si="70"/>
        <v>technology</v>
      </c>
      <c r="R945" t="str">
        <f t="shared" si="71"/>
        <v>wearables</v>
      </c>
      <c r="S945" s="10">
        <f t="shared" si="72"/>
        <v>42703.501215277771</v>
      </c>
      <c r="T945" s="9" t="str">
        <f t="shared" si="73"/>
        <v>Nov</v>
      </c>
      <c r="U945" s="9">
        <f t="shared" si="74"/>
        <v>2016</v>
      </c>
      <c r="V945" s="10">
        <f>(J945/86400)+25569+(-5/24)</f>
        <v>42673.459548611114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tr">
        <f t="shared" si="70"/>
        <v>technology</v>
      </c>
      <c r="R946" t="str">
        <f t="shared" si="71"/>
        <v>wearables</v>
      </c>
      <c r="S946" s="10">
        <f t="shared" si="72"/>
        <v>42478.374999999993</v>
      </c>
      <c r="T946" s="9" t="str">
        <f t="shared" si="73"/>
        <v>Apr</v>
      </c>
      <c r="U946" s="9">
        <f t="shared" si="74"/>
        <v>2016</v>
      </c>
      <c r="V946" s="10">
        <f>(J946/86400)+25569+(-5/24)</f>
        <v>42444.375578703701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tr">
        <f t="shared" si="70"/>
        <v>technology</v>
      </c>
      <c r="R947" t="str">
        <f t="shared" si="71"/>
        <v>wearables</v>
      </c>
      <c r="S947" s="10">
        <f t="shared" si="72"/>
        <v>42784.790972222218</v>
      </c>
      <c r="T947" s="9" t="str">
        <f t="shared" si="73"/>
        <v>Feb</v>
      </c>
      <c r="U947" s="9">
        <f t="shared" si="74"/>
        <v>2017</v>
      </c>
      <c r="V947" s="10">
        <f>(J947/86400)+25569+(-5/24)</f>
        <v>42732.66465277777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tr">
        <f t="shared" si="70"/>
        <v>technology</v>
      </c>
      <c r="R948" t="str">
        <f t="shared" si="71"/>
        <v>wearables</v>
      </c>
      <c r="S948" s="10">
        <f t="shared" si="72"/>
        <v>42622.542222222219</v>
      </c>
      <c r="T948" s="9" t="str">
        <f t="shared" si="73"/>
        <v>Sep</v>
      </c>
      <c r="U948" s="9">
        <f t="shared" si="74"/>
        <v>2016</v>
      </c>
      <c r="V948" s="10">
        <f>(J948/86400)+25569+(-5/24)</f>
        <v>42592.542222222219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tr">
        <f t="shared" si="70"/>
        <v>technology</v>
      </c>
      <c r="R949" t="str">
        <f t="shared" si="71"/>
        <v>wearables</v>
      </c>
      <c r="S949" s="10">
        <f t="shared" si="72"/>
        <v>42551.57298611111</v>
      </c>
      <c r="T949" s="9" t="str">
        <f t="shared" si="73"/>
        <v>Jun</v>
      </c>
      <c r="U949" s="9">
        <f t="shared" si="74"/>
        <v>2016</v>
      </c>
      <c r="V949" s="10">
        <f>(J949/86400)+25569+(-5/24)</f>
        <v>42491.57298611111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tr">
        <f t="shared" si="70"/>
        <v>technology</v>
      </c>
      <c r="R950" t="str">
        <f t="shared" si="71"/>
        <v>wearables</v>
      </c>
      <c r="S950" s="10">
        <f t="shared" si="72"/>
        <v>42441.619953703703</v>
      </c>
      <c r="T950" s="9" t="str">
        <f t="shared" si="73"/>
        <v>Mar</v>
      </c>
      <c r="U950" s="9">
        <f t="shared" si="74"/>
        <v>2016</v>
      </c>
      <c r="V950" s="10">
        <f>(J950/86400)+25569+(-5/24)</f>
        <v>42411.619953703703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tr">
        <f t="shared" si="70"/>
        <v>technology</v>
      </c>
      <c r="R951" t="str">
        <f t="shared" si="71"/>
        <v>wearables</v>
      </c>
      <c r="S951" s="10">
        <f t="shared" si="72"/>
        <v>42420.835370370369</v>
      </c>
      <c r="T951" s="9" t="str">
        <f t="shared" si="73"/>
        <v>Feb</v>
      </c>
      <c r="U951" s="9">
        <f t="shared" si="74"/>
        <v>2016</v>
      </c>
      <c r="V951" s="10">
        <f>(J951/86400)+25569+(-5/24)</f>
        <v>42360.835370370369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tr">
        <f t="shared" si="70"/>
        <v>technology</v>
      </c>
      <c r="R952" t="str">
        <f t="shared" si="71"/>
        <v>wearables</v>
      </c>
      <c r="S952" s="10">
        <f t="shared" si="72"/>
        <v>42386.54237268518</v>
      </c>
      <c r="T952" s="9" t="str">
        <f t="shared" si="73"/>
        <v>Jan</v>
      </c>
      <c r="U952" s="9">
        <f t="shared" si="74"/>
        <v>2016</v>
      </c>
      <c r="V952" s="10">
        <f>(J952/86400)+25569+(-5/24)</f>
        <v>42356.54237268518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tr">
        <f t="shared" si="70"/>
        <v>technology</v>
      </c>
      <c r="R953" t="str">
        <f t="shared" si="71"/>
        <v>wearables</v>
      </c>
      <c r="S953" s="10">
        <f t="shared" si="72"/>
        <v>42525.445277777777</v>
      </c>
      <c r="T953" s="9" t="str">
        <f t="shared" si="73"/>
        <v>Jun</v>
      </c>
      <c r="U953" s="9">
        <f t="shared" si="74"/>
        <v>2016</v>
      </c>
      <c r="V953" s="10">
        <f>(J953/86400)+25569+(-5/24)</f>
        <v>42480.445277777777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tr">
        <f t="shared" si="70"/>
        <v>technology</v>
      </c>
      <c r="R954" t="str">
        <f t="shared" si="71"/>
        <v>wearables</v>
      </c>
      <c r="S954" s="10">
        <f t="shared" si="72"/>
        <v>42692.44689814814</v>
      </c>
      <c r="T954" s="9" t="str">
        <f t="shared" si="73"/>
        <v>Nov</v>
      </c>
      <c r="U954" s="9">
        <f t="shared" si="74"/>
        <v>2016</v>
      </c>
      <c r="V954" s="10">
        <f>(J954/86400)+25569+(-5/24)</f>
        <v>42662.405231481483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tr">
        <f t="shared" si="70"/>
        <v>technology</v>
      </c>
      <c r="R955" t="str">
        <f t="shared" si="71"/>
        <v>wearables</v>
      </c>
      <c r="S955" s="10">
        <f t="shared" si="72"/>
        <v>42028.956006944441</v>
      </c>
      <c r="T955" s="9" t="str">
        <f t="shared" si="73"/>
        <v>Jan</v>
      </c>
      <c r="U955" s="9">
        <f t="shared" si="74"/>
        <v>2015</v>
      </c>
      <c r="V955" s="10">
        <f>(J955/86400)+25569+(-5/24)</f>
        <v>41998.956006944441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tr">
        <f t="shared" si="70"/>
        <v>technology</v>
      </c>
      <c r="R956" t="str">
        <f t="shared" si="71"/>
        <v>wearables</v>
      </c>
      <c r="S956" s="10">
        <f t="shared" si="72"/>
        <v>42236.625451388885</v>
      </c>
      <c r="T956" s="9" t="str">
        <f t="shared" si="73"/>
        <v>Aug</v>
      </c>
      <c r="U956" s="9">
        <f t="shared" si="74"/>
        <v>2015</v>
      </c>
      <c r="V956" s="10">
        <f>(J956/86400)+25569+(-5/24)</f>
        <v>42194.625451388885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tr">
        <f t="shared" si="70"/>
        <v>technology</v>
      </c>
      <c r="R957" t="str">
        <f t="shared" si="71"/>
        <v>wearables</v>
      </c>
      <c r="S957" s="10">
        <f t="shared" si="72"/>
        <v>42626.086805555555</v>
      </c>
      <c r="T957" s="9" t="str">
        <f t="shared" si="73"/>
        <v>Sep</v>
      </c>
      <c r="U957" s="9">
        <f t="shared" si="74"/>
        <v>2016</v>
      </c>
      <c r="V957" s="10">
        <f>(J957/86400)+25569+(-5/24)</f>
        <v>42586.086805555555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tr">
        <f t="shared" si="70"/>
        <v>technology</v>
      </c>
      <c r="R958" t="str">
        <f t="shared" si="71"/>
        <v>wearables</v>
      </c>
      <c r="S958" s="10">
        <f t="shared" si="72"/>
        <v>42120.663877314808</v>
      </c>
      <c r="T958" s="9" t="str">
        <f t="shared" si="73"/>
        <v>Apr</v>
      </c>
      <c r="U958" s="9">
        <f t="shared" si="74"/>
        <v>2015</v>
      </c>
      <c r="V958" s="10">
        <f>(J958/86400)+25569+(-5/24)</f>
        <v>42060.705543981479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tr">
        <f t="shared" si="70"/>
        <v>technology</v>
      </c>
      <c r="R959" t="str">
        <f t="shared" si="71"/>
        <v>wearables</v>
      </c>
      <c r="S959" s="10">
        <f t="shared" si="72"/>
        <v>42691.385798611103</v>
      </c>
      <c r="T959" s="9" t="str">
        <f t="shared" si="73"/>
        <v>Nov</v>
      </c>
      <c r="U959" s="9">
        <f t="shared" si="74"/>
        <v>2016</v>
      </c>
      <c r="V959" s="10">
        <f>(J959/86400)+25569+(-5/24)</f>
        <v>42660.344131944446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tr">
        <f t="shared" si="70"/>
        <v>technology</v>
      </c>
      <c r="R960" t="str">
        <f t="shared" si="71"/>
        <v>wearables</v>
      </c>
      <c r="S960" s="10">
        <f t="shared" si="72"/>
        <v>42103.999305555553</v>
      </c>
      <c r="T960" s="9" t="str">
        <f t="shared" si="73"/>
        <v>Apr</v>
      </c>
      <c r="U960" s="9">
        <f t="shared" si="74"/>
        <v>2015</v>
      </c>
      <c r="V960" s="10">
        <f>(J960/86400)+25569+(-5/24)</f>
        <v>42082.594479166662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tr">
        <f t="shared" si="70"/>
        <v>technology</v>
      </c>
      <c r="R961" t="str">
        <f t="shared" si="71"/>
        <v>wearables</v>
      </c>
      <c r="S961" s="10">
        <f t="shared" si="72"/>
        <v>42022.96603009259</v>
      </c>
      <c r="T961" s="9" t="str">
        <f t="shared" si="73"/>
        <v>Jan</v>
      </c>
      <c r="U961" s="9">
        <f t="shared" si="74"/>
        <v>2015</v>
      </c>
      <c r="V961" s="10">
        <f>(J961/86400)+25569+(-5/24)</f>
        <v>41992.96603009259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tr">
        <f t="shared" si="70"/>
        <v>technology</v>
      </c>
      <c r="R962" t="str">
        <f t="shared" si="71"/>
        <v>wearables</v>
      </c>
      <c r="S962" s="10">
        <f t="shared" si="72"/>
        <v>42808.376793981479</v>
      </c>
      <c r="T962" s="9" t="str">
        <f t="shared" si="73"/>
        <v>Mar</v>
      </c>
      <c r="U962" s="9">
        <f t="shared" si="74"/>
        <v>2017</v>
      </c>
      <c r="V962" s="10">
        <f>(J962/86400)+25569+(-5/24)</f>
        <v>42766.41846064815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tr">
        <f t="shared" ref="Q963:Q1026" si="75">LEFT(N963,FIND("/",N963)-1)</f>
        <v>technology</v>
      </c>
      <c r="R963" t="str">
        <f t="shared" ref="R963:R1026" si="76">RIGHT(N963,LEN(N963)-FIND("/",N963))</f>
        <v>wearables</v>
      </c>
      <c r="S963" s="10">
        <f t="shared" ref="S963:S1026" si="77">(I963/86400)+25569+(-5/24)</f>
        <v>42786.583333333336</v>
      </c>
      <c r="T963" s="9" t="str">
        <f t="shared" ref="T963:T1026" si="78">IF(MONTH(S963)=1,"Jan",IF(MONTH(S963)=2,"Feb",IF(MONTH(S963)=3,"Mar",IF(MONTH(S963)=4,"Apr",IF(MONTH(S963)=5,"May",IF(MONTH(S963)=6,"Jun",IF(MONTH(S963)=7,"Jul",IF(MONTH(S963)=8,"Aug",IF(MONTH(S963)=9,"Sep",IF(MONTH(S963)=10,"Oct",IF(MONTH(S963)=11,"Nov",IF(MONTH(S963)=12,"Dec","N/A"))))))))))))</f>
        <v>Feb</v>
      </c>
      <c r="U963" s="9">
        <f t="shared" ref="U963:U1026" si="79">YEAR(S963)</f>
        <v>2017</v>
      </c>
      <c r="V963" s="10">
        <f>(J963/86400)+25569+(-5/24)</f>
        <v>42740.485358796293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tr">
        <f t="shared" si="75"/>
        <v>technology</v>
      </c>
      <c r="R964" t="str">
        <f t="shared" si="76"/>
        <v>wearables</v>
      </c>
      <c r="S964" s="10">
        <f t="shared" si="77"/>
        <v>42411.504085648143</v>
      </c>
      <c r="T964" s="9" t="str">
        <f t="shared" si="78"/>
        <v>Feb</v>
      </c>
      <c r="U964" s="9">
        <f t="shared" si="79"/>
        <v>2016</v>
      </c>
      <c r="V964" s="10">
        <f>(J964/86400)+25569+(-5/24)</f>
        <v>42373.504085648143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tr">
        <f t="shared" si="75"/>
        <v>technology</v>
      </c>
      <c r="R965" t="str">
        <f t="shared" si="76"/>
        <v>wearables</v>
      </c>
      <c r="S965" s="10">
        <f t="shared" si="77"/>
        <v>42660.427303240744</v>
      </c>
      <c r="T965" s="9" t="str">
        <f t="shared" si="78"/>
        <v>Oct</v>
      </c>
      <c r="U965" s="9">
        <f t="shared" si="79"/>
        <v>2016</v>
      </c>
      <c r="V965" s="10">
        <f>(J965/86400)+25569+(-5/24)</f>
        <v>42625.427303240744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tr">
        <f t="shared" si="75"/>
        <v>technology</v>
      </c>
      <c r="R966" t="str">
        <f t="shared" si="76"/>
        <v>wearables</v>
      </c>
      <c r="S966" s="10">
        <f t="shared" si="77"/>
        <v>42248.420358796291</v>
      </c>
      <c r="T966" s="9" t="str">
        <f t="shared" si="78"/>
        <v>Sep</v>
      </c>
      <c r="U966" s="9">
        <f t="shared" si="79"/>
        <v>2015</v>
      </c>
      <c r="V966" s="10">
        <f>(J966/86400)+25569+(-5/24)</f>
        <v>42208.420358796291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tr">
        <f t="shared" si="75"/>
        <v>technology</v>
      </c>
      <c r="R967" t="str">
        <f t="shared" si="76"/>
        <v>wearables</v>
      </c>
      <c r="S967" s="10">
        <f t="shared" si="77"/>
        <v>42668.957638888889</v>
      </c>
      <c r="T967" s="9" t="str">
        <f t="shared" si="78"/>
        <v>Oct</v>
      </c>
      <c r="U967" s="9">
        <f t="shared" si="79"/>
        <v>2016</v>
      </c>
      <c r="V967" s="10">
        <f>(J967/86400)+25569+(-5/24)</f>
        <v>42636.808402777773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tr">
        <f t="shared" si="75"/>
        <v>technology</v>
      </c>
      <c r="R968" t="str">
        <f t="shared" si="76"/>
        <v>wearables</v>
      </c>
      <c r="S968" s="10">
        <f t="shared" si="77"/>
        <v>42649.427453703705</v>
      </c>
      <c r="T968" s="9" t="str">
        <f t="shared" si="78"/>
        <v>Oct</v>
      </c>
      <c r="U968" s="9">
        <f t="shared" si="79"/>
        <v>2016</v>
      </c>
      <c r="V968" s="10">
        <f>(J968/86400)+25569+(-5/24)</f>
        <v>42619.427453703705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tr">
        <f t="shared" si="75"/>
        <v>technology</v>
      </c>
      <c r="R969" t="str">
        <f t="shared" si="76"/>
        <v>wearables</v>
      </c>
      <c r="S969" s="10">
        <f t="shared" si="77"/>
        <v>42482.004328703704</v>
      </c>
      <c r="T969" s="9" t="str">
        <f t="shared" si="78"/>
        <v>Apr</v>
      </c>
      <c r="U969" s="9">
        <f t="shared" si="79"/>
        <v>2016</v>
      </c>
      <c r="V969" s="10">
        <f>(J969/86400)+25569+(-5/24)</f>
        <v>42422.045995370368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tr">
        <f t="shared" si="75"/>
        <v>technology</v>
      </c>
      <c r="R970" t="str">
        <f t="shared" si="76"/>
        <v>wearables</v>
      </c>
      <c r="S970" s="10">
        <f t="shared" si="77"/>
        <v>41866.639282407406</v>
      </c>
      <c r="T970" s="9" t="str">
        <f t="shared" si="78"/>
        <v>Aug</v>
      </c>
      <c r="U970" s="9">
        <f t="shared" si="79"/>
        <v>2014</v>
      </c>
      <c r="V970" s="10">
        <f>(J970/86400)+25569+(-5/24)</f>
        <v>41836.639282407406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tr">
        <f t="shared" si="75"/>
        <v>technology</v>
      </c>
      <c r="R971" t="str">
        <f t="shared" si="76"/>
        <v>wearables</v>
      </c>
      <c r="S971" s="10">
        <f t="shared" si="77"/>
        <v>42775.094988425924</v>
      </c>
      <c r="T971" s="9" t="str">
        <f t="shared" si="78"/>
        <v>Feb</v>
      </c>
      <c r="U971" s="9">
        <f t="shared" si="79"/>
        <v>2017</v>
      </c>
      <c r="V971" s="10">
        <f>(J971/86400)+25569+(-5/24)</f>
        <v>42742.094988425924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tr">
        <f t="shared" si="75"/>
        <v>technology</v>
      </c>
      <c r="R972" t="str">
        <f t="shared" si="76"/>
        <v>wearables</v>
      </c>
      <c r="S972" s="10">
        <f t="shared" si="77"/>
        <v>42757.999305555553</v>
      </c>
      <c r="T972" s="9" t="str">
        <f t="shared" si="78"/>
        <v>Jan</v>
      </c>
      <c r="U972" s="9">
        <f t="shared" si="79"/>
        <v>2017</v>
      </c>
      <c r="V972" s="10">
        <f>(J972/86400)+25569+(-5/24)</f>
        <v>42721.012187499997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tr">
        <f t="shared" si="75"/>
        <v>technology</v>
      </c>
      <c r="R973" t="str">
        <f t="shared" si="76"/>
        <v>wearables</v>
      </c>
      <c r="S973" s="10">
        <f t="shared" si="77"/>
        <v>42156.500694444439</v>
      </c>
      <c r="T973" s="9" t="str">
        <f t="shared" si="78"/>
        <v>Jun</v>
      </c>
      <c r="U973" s="9">
        <f t="shared" si="79"/>
        <v>2015</v>
      </c>
      <c r="V973" s="10">
        <f>(J973/86400)+25569+(-5/24)</f>
        <v>42111.500694444439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tr">
        <f t="shared" si="75"/>
        <v>technology</v>
      </c>
      <c r="R974" t="str">
        <f t="shared" si="76"/>
        <v>wearables</v>
      </c>
      <c r="S974" s="10">
        <f t="shared" si="77"/>
        <v>41886.082638888889</v>
      </c>
      <c r="T974" s="9" t="str">
        <f t="shared" si="78"/>
        <v>Sep</v>
      </c>
      <c r="U974" s="9">
        <f t="shared" si="79"/>
        <v>2014</v>
      </c>
      <c r="V974" s="10">
        <f>(J974/86400)+25569+(-5/24)</f>
        <v>41856.657384259255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tr">
        <f t="shared" si="75"/>
        <v>technology</v>
      </c>
      <c r="R975" t="str">
        <f t="shared" si="76"/>
        <v>wearables</v>
      </c>
      <c r="S975" s="10">
        <f t="shared" si="77"/>
        <v>42316.848298611112</v>
      </c>
      <c r="T975" s="9" t="str">
        <f t="shared" si="78"/>
        <v>Nov</v>
      </c>
      <c r="U975" s="9">
        <f t="shared" si="79"/>
        <v>2015</v>
      </c>
      <c r="V975" s="10">
        <f>(J975/86400)+25569+(-5/24)</f>
        <v>42256.806631944441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tr">
        <f t="shared" si="75"/>
        <v>technology</v>
      </c>
      <c r="R976" t="str">
        <f t="shared" si="76"/>
        <v>wearables</v>
      </c>
      <c r="S976" s="10">
        <f t="shared" si="77"/>
        <v>42454.499490740738</v>
      </c>
      <c r="T976" s="9" t="str">
        <f t="shared" si="78"/>
        <v>Mar</v>
      </c>
      <c r="U976" s="9">
        <f t="shared" si="79"/>
        <v>2016</v>
      </c>
      <c r="V976" s="10">
        <f>(J976/86400)+25569+(-5/24)</f>
        <v>42424.541157407402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tr">
        <f t="shared" si="75"/>
        <v>technology</v>
      </c>
      <c r="R977" t="str">
        <f t="shared" si="76"/>
        <v>wearables</v>
      </c>
      <c r="S977" s="10">
        <f t="shared" si="77"/>
        <v>42549.488252314812</v>
      </c>
      <c r="T977" s="9" t="str">
        <f t="shared" si="78"/>
        <v>Jun</v>
      </c>
      <c r="U977" s="9">
        <f t="shared" si="79"/>
        <v>2016</v>
      </c>
      <c r="V977" s="10">
        <f>(J977/86400)+25569+(-5/24)</f>
        <v>42489.488252314812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tr">
        <f t="shared" si="75"/>
        <v>technology</v>
      </c>
      <c r="R978" t="str">
        <f t="shared" si="76"/>
        <v>wearables</v>
      </c>
      <c r="S978" s="10">
        <f t="shared" si="77"/>
        <v>42229.850659722222</v>
      </c>
      <c r="T978" s="9" t="str">
        <f t="shared" si="78"/>
        <v>Aug</v>
      </c>
      <c r="U978" s="9">
        <f t="shared" si="79"/>
        <v>2015</v>
      </c>
      <c r="V978" s="10">
        <f>(J978/86400)+25569+(-5/24)</f>
        <v>42184.850659722222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tr">
        <f t="shared" si="75"/>
        <v>technology</v>
      </c>
      <c r="R979" t="str">
        <f t="shared" si="76"/>
        <v>wearables</v>
      </c>
      <c r="S979" s="10">
        <f t="shared" si="77"/>
        <v>42421.733761574076</v>
      </c>
      <c r="T979" s="9" t="str">
        <f t="shared" si="78"/>
        <v>Feb</v>
      </c>
      <c r="U979" s="9">
        <f t="shared" si="79"/>
        <v>2016</v>
      </c>
      <c r="V979" s="10">
        <f>(J979/86400)+25569+(-5/24)</f>
        <v>42391.733761574076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tr">
        <f t="shared" si="75"/>
        <v>technology</v>
      </c>
      <c r="R980" t="str">
        <f t="shared" si="76"/>
        <v>wearables</v>
      </c>
      <c r="S980" s="10">
        <f t="shared" si="77"/>
        <v>42425.100706018515</v>
      </c>
      <c r="T980" s="9" t="str">
        <f t="shared" si="78"/>
        <v>Feb</v>
      </c>
      <c r="U980" s="9">
        <f t="shared" si="79"/>
        <v>2016</v>
      </c>
      <c r="V980" s="10">
        <f>(J980/86400)+25569+(-5/24)</f>
        <v>42395.100706018515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tr">
        <f t="shared" si="75"/>
        <v>technology</v>
      </c>
      <c r="R981" t="str">
        <f t="shared" si="76"/>
        <v>wearables</v>
      </c>
      <c r="S981" s="10">
        <f t="shared" si="77"/>
        <v>42541.582638888889</v>
      </c>
      <c r="T981" s="9" t="str">
        <f t="shared" si="78"/>
        <v>Jun</v>
      </c>
      <c r="U981" s="9">
        <f t="shared" si="79"/>
        <v>2016</v>
      </c>
      <c r="V981" s="10">
        <f>(J981/86400)+25569+(-5/24)</f>
        <v>42506.208657407406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tr">
        <f t="shared" si="75"/>
        <v>technology</v>
      </c>
      <c r="R982" t="str">
        <f t="shared" si="76"/>
        <v>wearables</v>
      </c>
      <c r="S982" s="10">
        <f t="shared" si="77"/>
        <v>41973.737523148149</v>
      </c>
      <c r="T982" s="9" t="str">
        <f t="shared" si="78"/>
        <v>Nov</v>
      </c>
      <c r="U982" s="9">
        <f t="shared" si="79"/>
        <v>2014</v>
      </c>
      <c r="V982" s="10">
        <f>(J982/86400)+25569+(-5/24)</f>
        <v>41928.695856481478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tr">
        <f t="shared" si="75"/>
        <v>technology</v>
      </c>
      <c r="R983" t="str">
        <f t="shared" si="76"/>
        <v>wearables</v>
      </c>
      <c r="S983" s="10">
        <f t="shared" si="77"/>
        <v>41860.738680555551</v>
      </c>
      <c r="T983" s="9" t="str">
        <f t="shared" si="78"/>
        <v>Aug</v>
      </c>
      <c r="U983" s="9">
        <f t="shared" si="79"/>
        <v>2014</v>
      </c>
      <c r="V983" s="10">
        <f>(J983/86400)+25569+(-5/24)</f>
        <v>41830.738680555551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tr">
        <f t="shared" si="75"/>
        <v>technology</v>
      </c>
      <c r="R984" t="str">
        <f t="shared" si="76"/>
        <v>wearables</v>
      </c>
      <c r="S984" s="10">
        <f t="shared" si="77"/>
        <v>42645.544976851852</v>
      </c>
      <c r="T984" s="9" t="str">
        <f t="shared" si="78"/>
        <v>Oct</v>
      </c>
      <c r="U984" s="9">
        <f t="shared" si="79"/>
        <v>2016</v>
      </c>
      <c r="V984" s="10">
        <f>(J984/86400)+25569+(-5/24)</f>
        <v>42615.544976851852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tr">
        <f t="shared" si="75"/>
        <v>technology</v>
      </c>
      <c r="R985" t="str">
        <f t="shared" si="76"/>
        <v>wearables</v>
      </c>
      <c r="S985" s="10">
        <f t="shared" si="77"/>
        <v>42605.662499999999</v>
      </c>
      <c r="T985" s="9" t="str">
        <f t="shared" si="78"/>
        <v>Aug</v>
      </c>
      <c r="U985" s="9">
        <f t="shared" si="79"/>
        <v>2016</v>
      </c>
      <c r="V985" s="10">
        <f>(J985/86400)+25569+(-5/24)</f>
        <v>42574.459317129622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tr">
        <f t="shared" si="75"/>
        <v>technology</v>
      </c>
      <c r="R986" t="str">
        <f t="shared" si="76"/>
        <v>wearables</v>
      </c>
      <c r="S986" s="10">
        <f t="shared" si="77"/>
        <v>42090.86583333333</v>
      </c>
      <c r="T986" s="9" t="str">
        <f t="shared" si="78"/>
        <v>Mar</v>
      </c>
      <c r="U986" s="9">
        <f t="shared" si="79"/>
        <v>2015</v>
      </c>
      <c r="V986" s="10">
        <f>(J986/86400)+25569+(-5/24)</f>
        <v>42060.907499999994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tr">
        <f t="shared" si="75"/>
        <v>technology</v>
      </c>
      <c r="R987" t="str">
        <f t="shared" si="76"/>
        <v>wearables</v>
      </c>
      <c r="S987" s="10">
        <f t="shared" si="77"/>
        <v>42369.749999999993</v>
      </c>
      <c r="T987" s="9" t="str">
        <f t="shared" si="78"/>
        <v>Dec</v>
      </c>
      <c r="U987" s="9">
        <f t="shared" si="79"/>
        <v>2015</v>
      </c>
      <c r="V987" s="10">
        <f>(J987/86400)+25569+(-5/24)</f>
        <v>42339.759375000001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tr">
        <f t="shared" si="75"/>
        <v>technology</v>
      </c>
      <c r="R988" t="str">
        <f t="shared" si="76"/>
        <v>wearables</v>
      </c>
      <c r="S988" s="10">
        <f t="shared" si="77"/>
        <v>42378.791666666664</v>
      </c>
      <c r="T988" s="9" t="str">
        <f t="shared" si="78"/>
        <v>Jan</v>
      </c>
      <c r="U988" s="9">
        <f t="shared" si="79"/>
        <v>2016</v>
      </c>
      <c r="V988" s="10">
        <f>(J988/86400)+25569+(-5/24)</f>
        <v>42324.559027777774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tr">
        <f t="shared" si="75"/>
        <v>technology</v>
      </c>
      <c r="R989" t="str">
        <f t="shared" si="76"/>
        <v>wearables</v>
      </c>
      <c r="S989" s="10">
        <f t="shared" si="77"/>
        <v>41813.086226851847</v>
      </c>
      <c r="T989" s="9" t="str">
        <f t="shared" si="78"/>
        <v>Jun</v>
      </c>
      <c r="U989" s="9">
        <f t="shared" si="79"/>
        <v>2014</v>
      </c>
      <c r="V989" s="10">
        <f>(J989/86400)+25569+(-5/24)</f>
        <v>41773.086226851847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tr">
        <f t="shared" si="75"/>
        <v>technology</v>
      </c>
      <c r="R990" t="str">
        <f t="shared" si="76"/>
        <v>wearables</v>
      </c>
      <c r="S990" s="10">
        <f t="shared" si="77"/>
        <v>42644.148437499993</v>
      </c>
      <c r="T990" s="9" t="str">
        <f t="shared" si="78"/>
        <v>Oct</v>
      </c>
      <c r="U990" s="9">
        <f t="shared" si="79"/>
        <v>2016</v>
      </c>
      <c r="V990" s="10">
        <f>(J990/86400)+25569+(-5/24)</f>
        <v>42614.148437499993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tr">
        <f t="shared" si="75"/>
        <v>technology</v>
      </c>
      <c r="R991" t="str">
        <f t="shared" si="76"/>
        <v>wearables</v>
      </c>
      <c r="S991" s="10">
        <f t="shared" si="77"/>
        <v>42641.725636574069</v>
      </c>
      <c r="T991" s="9" t="str">
        <f t="shared" si="78"/>
        <v>Sep</v>
      </c>
      <c r="U991" s="9">
        <f t="shared" si="79"/>
        <v>2016</v>
      </c>
      <c r="V991" s="10">
        <f>(J991/86400)+25569+(-5/24)</f>
        <v>42611.725636574069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tr">
        <f t="shared" si="75"/>
        <v>technology</v>
      </c>
      <c r="R992" t="str">
        <f t="shared" si="76"/>
        <v>wearables</v>
      </c>
      <c r="S992" s="10">
        <f t="shared" si="77"/>
        <v>41885.575972222221</v>
      </c>
      <c r="T992" s="9" t="str">
        <f t="shared" si="78"/>
        <v>Sep</v>
      </c>
      <c r="U992" s="9">
        <f t="shared" si="79"/>
        <v>2014</v>
      </c>
      <c r="V992" s="10">
        <f>(J992/86400)+25569+(-5/24)</f>
        <v>41855.575972222221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tr">
        <f t="shared" si="75"/>
        <v>technology</v>
      </c>
      <c r="R993" t="str">
        <f t="shared" si="76"/>
        <v>wearables</v>
      </c>
      <c r="S993" s="10">
        <f t="shared" si="77"/>
        <v>42563.57708333333</v>
      </c>
      <c r="T993" s="9" t="str">
        <f t="shared" si="78"/>
        <v>Jul</v>
      </c>
      <c r="U993" s="9">
        <f t="shared" si="79"/>
        <v>2016</v>
      </c>
      <c r="V993" s="10">
        <f>(J993/86400)+25569+(-5/24)</f>
        <v>42538.548472222225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tr">
        <f t="shared" si="75"/>
        <v>technology</v>
      </c>
      <c r="R994" t="str">
        <f t="shared" si="76"/>
        <v>wearables</v>
      </c>
      <c r="S994" s="10">
        <f t="shared" si="77"/>
        <v>42497.674988425926</v>
      </c>
      <c r="T994" s="9" t="str">
        <f t="shared" si="78"/>
        <v>May</v>
      </c>
      <c r="U994" s="9">
        <f t="shared" si="79"/>
        <v>2016</v>
      </c>
      <c r="V994" s="10">
        <f>(J994/86400)+25569+(-5/24)</f>
        <v>42437.71665509259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tr">
        <f t="shared" si="75"/>
        <v>technology</v>
      </c>
      <c r="R995" t="str">
        <f t="shared" si="76"/>
        <v>wearables</v>
      </c>
      <c r="S995" s="10">
        <f t="shared" si="77"/>
        <v>42685.999999999993</v>
      </c>
      <c r="T995" s="9" t="str">
        <f t="shared" si="78"/>
        <v>Nov</v>
      </c>
      <c r="U995" s="9">
        <f t="shared" si="79"/>
        <v>2016</v>
      </c>
      <c r="V995" s="10">
        <f>(J995/86400)+25569+(-5/24)</f>
        <v>42652.756574074076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tr">
        <f t="shared" si="75"/>
        <v>technology</v>
      </c>
      <c r="R996" t="str">
        <f t="shared" si="76"/>
        <v>wearables</v>
      </c>
      <c r="S996" s="10">
        <f t="shared" si="77"/>
        <v>41973.749305555553</v>
      </c>
      <c r="T996" s="9" t="str">
        <f t="shared" si="78"/>
        <v>Nov</v>
      </c>
      <c r="U996" s="9">
        <f t="shared" si="79"/>
        <v>2014</v>
      </c>
      <c r="V996" s="10">
        <f>(J996/86400)+25569+(-5/24)</f>
        <v>41921.054745370369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tr">
        <f t="shared" si="75"/>
        <v>technology</v>
      </c>
      <c r="R997" t="str">
        <f t="shared" si="76"/>
        <v>wearables</v>
      </c>
      <c r="S997" s="10">
        <f t="shared" si="77"/>
        <v>41972.458333333336</v>
      </c>
      <c r="T997" s="9" t="str">
        <f t="shared" si="78"/>
        <v>Nov</v>
      </c>
      <c r="U997" s="9">
        <f t="shared" si="79"/>
        <v>2014</v>
      </c>
      <c r="V997" s="10">
        <f>(J997/86400)+25569+(-5/24)</f>
        <v>41947.732407407406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tr">
        <f t="shared" si="75"/>
        <v>technology</v>
      </c>
      <c r="R998" t="str">
        <f t="shared" si="76"/>
        <v>wearables</v>
      </c>
      <c r="S998" s="10">
        <f t="shared" si="77"/>
        <v>41847.435416666667</v>
      </c>
      <c r="T998" s="9" t="str">
        <f t="shared" si="78"/>
        <v>Jul</v>
      </c>
      <c r="U998" s="9">
        <f t="shared" si="79"/>
        <v>2014</v>
      </c>
      <c r="V998" s="10">
        <f>(J998/86400)+25569+(-5/24)</f>
        <v>41817.658101851848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tr">
        <f t="shared" si="75"/>
        <v>technology</v>
      </c>
      <c r="R999" t="str">
        <f t="shared" si="76"/>
        <v>wearables</v>
      </c>
      <c r="S999" s="10">
        <f t="shared" si="77"/>
        <v>41970.936307870368</v>
      </c>
      <c r="T999" s="9" t="str">
        <f t="shared" si="78"/>
        <v>Nov</v>
      </c>
      <c r="U999" s="9">
        <f t="shared" si="79"/>
        <v>2014</v>
      </c>
      <c r="V999" s="10">
        <f>(J999/86400)+25569+(-5/24)</f>
        <v>41940.894641203704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tr">
        <f t="shared" si="75"/>
        <v>technology</v>
      </c>
      <c r="R1000" t="str">
        <f t="shared" si="76"/>
        <v>wearables</v>
      </c>
      <c r="S1000" s="10">
        <f t="shared" si="77"/>
        <v>42327.002326388887</v>
      </c>
      <c r="T1000" s="9" t="str">
        <f t="shared" si="78"/>
        <v>Nov</v>
      </c>
      <c r="U1000" s="9">
        <f t="shared" si="79"/>
        <v>2015</v>
      </c>
      <c r="V1000" s="10">
        <f>(J1000/86400)+25569+(-5/24)</f>
        <v>42281.960659722223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tr">
        <f t="shared" si="75"/>
        <v>technology</v>
      </c>
      <c r="R1001" t="str">
        <f t="shared" si="76"/>
        <v>wearables</v>
      </c>
      <c r="S1001" s="10">
        <f t="shared" si="77"/>
        <v>41956.126388888886</v>
      </c>
      <c r="T1001" s="9" t="str">
        <f t="shared" si="78"/>
        <v>Nov</v>
      </c>
      <c r="U1001" s="9">
        <f t="shared" si="79"/>
        <v>2014</v>
      </c>
      <c r="V1001" s="10">
        <f>(J1001/86400)+25569+(-5/24)</f>
        <v>41926.091319444444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tr">
        <f t="shared" si="75"/>
        <v>technology</v>
      </c>
      <c r="R1002" t="str">
        <f t="shared" si="76"/>
        <v>wearables</v>
      </c>
      <c r="S1002" s="10">
        <f t="shared" si="77"/>
        <v>42808.80972222222</v>
      </c>
      <c r="T1002" s="9" t="str">
        <f t="shared" si="78"/>
        <v>Mar</v>
      </c>
      <c r="U1002" s="9">
        <f t="shared" si="79"/>
        <v>2017</v>
      </c>
      <c r="V1002" s="10">
        <f>(J1002/86400)+25569+(-5/24)</f>
        <v>42748.851388888885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tr">
        <f t="shared" si="75"/>
        <v>technology</v>
      </c>
      <c r="R1003" t="str">
        <f t="shared" si="76"/>
        <v>wearables</v>
      </c>
      <c r="S1003" s="10">
        <f t="shared" si="77"/>
        <v>42765.511724537035</v>
      </c>
      <c r="T1003" s="9" t="str">
        <f t="shared" si="78"/>
        <v>Jan</v>
      </c>
      <c r="U1003" s="9">
        <f t="shared" si="79"/>
        <v>2017</v>
      </c>
      <c r="V1003" s="10">
        <f>(J1003/86400)+25569+(-5/24)</f>
        <v>42720.511724537035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tr">
        <f t="shared" si="75"/>
        <v>technology</v>
      </c>
      <c r="R1004" t="str">
        <f t="shared" si="76"/>
        <v>wearables</v>
      </c>
      <c r="S1004" s="10">
        <f t="shared" si="77"/>
        <v>42355.040972222218</v>
      </c>
      <c r="T1004" s="9" t="str">
        <f t="shared" si="78"/>
        <v>Dec</v>
      </c>
      <c r="U1004" s="9">
        <f t="shared" si="79"/>
        <v>2015</v>
      </c>
      <c r="V1004" s="10">
        <f>(J1004/86400)+25569+(-5/24)</f>
        <v>42325.475856481477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tr">
        <f t="shared" si="75"/>
        <v>technology</v>
      </c>
      <c r="R1005" t="str">
        <f t="shared" si="76"/>
        <v>wearables</v>
      </c>
      <c r="S1005" s="10">
        <f t="shared" si="77"/>
        <v>42810.459039351852</v>
      </c>
      <c r="T1005" s="9" t="str">
        <f t="shared" si="78"/>
        <v>Mar</v>
      </c>
      <c r="U1005" s="9">
        <f t="shared" si="79"/>
        <v>2017</v>
      </c>
      <c r="V1005" s="10">
        <f>(J1005/86400)+25569+(-5/24)</f>
        <v>42780.500706018516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tr">
        <f t="shared" si="75"/>
        <v>technology</v>
      </c>
      <c r="R1006" t="str">
        <f t="shared" si="76"/>
        <v>wearables</v>
      </c>
      <c r="S1006" s="10">
        <f t="shared" si="77"/>
        <v>42418.5003125</v>
      </c>
      <c r="T1006" s="9" t="str">
        <f t="shared" si="78"/>
        <v>Feb</v>
      </c>
      <c r="U1006" s="9">
        <f t="shared" si="79"/>
        <v>2016</v>
      </c>
      <c r="V1006" s="10">
        <f>(J1006/86400)+25569+(-5/24)</f>
        <v>42388.5003125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tr">
        <f t="shared" si="75"/>
        <v>technology</v>
      </c>
      <c r="R1007" t="str">
        <f t="shared" si="76"/>
        <v>wearables</v>
      </c>
      <c r="S1007" s="10">
        <f t="shared" si="77"/>
        <v>42307.41646990741</v>
      </c>
      <c r="T1007" s="9" t="str">
        <f t="shared" si="78"/>
        <v>Oct</v>
      </c>
      <c r="U1007" s="9">
        <f t="shared" si="79"/>
        <v>2015</v>
      </c>
      <c r="V1007" s="10">
        <f>(J1007/86400)+25569+(-5/24)</f>
        <v>42276.41646990741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tr">
        <f t="shared" si="75"/>
        <v>technology</v>
      </c>
      <c r="R1008" t="str">
        <f t="shared" si="76"/>
        <v>wearables</v>
      </c>
      <c r="S1008" s="10">
        <f t="shared" si="77"/>
        <v>41985.09097222222</v>
      </c>
      <c r="T1008" s="9" t="str">
        <f t="shared" si="78"/>
        <v>Dec</v>
      </c>
      <c r="U1008" s="9">
        <f t="shared" si="79"/>
        <v>2014</v>
      </c>
      <c r="V1008" s="10">
        <f>(J1008/86400)+25569+(-5/24)</f>
        <v>41976.83185185185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tr">
        <f t="shared" si="75"/>
        <v>technology</v>
      </c>
      <c r="R1009" t="str">
        <f t="shared" si="76"/>
        <v>wearables</v>
      </c>
      <c r="S1009" s="10">
        <f t="shared" si="77"/>
        <v>42718.416932870365</v>
      </c>
      <c r="T1009" s="9" t="str">
        <f t="shared" si="78"/>
        <v>Dec</v>
      </c>
      <c r="U1009" s="9">
        <f t="shared" si="79"/>
        <v>2016</v>
      </c>
      <c r="V1009" s="10">
        <f>(J1009/86400)+25569+(-5/24)</f>
        <v>42676.3752662037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tr">
        <f t="shared" si="75"/>
        <v>technology</v>
      </c>
      <c r="R1010" t="str">
        <f t="shared" si="76"/>
        <v>wearables</v>
      </c>
      <c r="S1010" s="10">
        <f t="shared" si="77"/>
        <v>42732.600868055553</v>
      </c>
      <c r="T1010" s="9" t="str">
        <f t="shared" si="78"/>
        <v>Dec</v>
      </c>
      <c r="U1010" s="9">
        <f t="shared" si="79"/>
        <v>2016</v>
      </c>
      <c r="V1010" s="10">
        <f>(J1010/86400)+25569+(-5/24)</f>
        <v>42702.600868055553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tr">
        <f t="shared" si="75"/>
        <v>technology</v>
      </c>
      <c r="R1011" t="str">
        <f t="shared" si="76"/>
        <v>wearables</v>
      </c>
      <c r="S1011" s="10">
        <f t="shared" si="77"/>
        <v>42540.396365740737</v>
      </c>
      <c r="T1011" s="9" t="str">
        <f t="shared" si="78"/>
        <v>Jun</v>
      </c>
      <c r="U1011" s="9">
        <f t="shared" si="79"/>
        <v>2016</v>
      </c>
      <c r="V1011" s="10">
        <f>(J1011/86400)+25569+(-5/24)</f>
        <v>42510.396365740737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tr">
        <f t="shared" si="75"/>
        <v>technology</v>
      </c>
      <c r="R1012" t="str">
        <f t="shared" si="76"/>
        <v>wearables</v>
      </c>
      <c r="S1012" s="10">
        <f t="shared" si="77"/>
        <v>42617.915972222218</v>
      </c>
      <c r="T1012" s="9" t="str">
        <f t="shared" si="78"/>
        <v>Sep</v>
      </c>
      <c r="U1012" s="9">
        <f t="shared" si="79"/>
        <v>2016</v>
      </c>
      <c r="V1012" s="10">
        <f>(J1012/86400)+25569+(-5/24)</f>
        <v>42561.621087962958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tr">
        <f t="shared" si="75"/>
        <v>technology</v>
      </c>
      <c r="R1013" t="str">
        <f t="shared" si="76"/>
        <v>wearables</v>
      </c>
      <c r="S1013" s="10">
        <f t="shared" si="77"/>
        <v>41991.689756944441</v>
      </c>
      <c r="T1013" s="9" t="str">
        <f t="shared" si="78"/>
        <v>Dec</v>
      </c>
      <c r="U1013" s="9">
        <f t="shared" si="79"/>
        <v>2014</v>
      </c>
      <c r="V1013" s="10">
        <f>(J1013/86400)+25569+(-5/24)</f>
        <v>41946.689756944441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tr">
        <f t="shared" si="75"/>
        <v>technology</v>
      </c>
      <c r="R1014" t="str">
        <f t="shared" si="76"/>
        <v>wearables</v>
      </c>
      <c r="S1014" s="10">
        <f t="shared" si="77"/>
        <v>42759.232083333329</v>
      </c>
      <c r="T1014" s="9" t="str">
        <f t="shared" si="78"/>
        <v>Jan</v>
      </c>
      <c r="U1014" s="9">
        <f t="shared" si="79"/>
        <v>2017</v>
      </c>
      <c r="V1014" s="10">
        <f>(J1014/86400)+25569+(-5/24)</f>
        <v>42714.232083333329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tr">
        <f t="shared" si="75"/>
        <v>technology</v>
      </c>
      <c r="R1015" t="str">
        <f t="shared" si="76"/>
        <v>wearables</v>
      </c>
      <c r="S1015" s="10">
        <f t="shared" si="77"/>
        <v>42367.624999999993</v>
      </c>
      <c r="T1015" s="9" t="str">
        <f t="shared" si="78"/>
        <v>Dec</v>
      </c>
      <c r="U1015" s="9">
        <f t="shared" si="79"/>
        <v>2015</v>
      </c>
      <c r="V1015" s="10">
        <f>(J1015/86400)+25569+(-5/24)</f>
        <v>42339.625648148147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tr">
        <f t="shared" si="75"/>
        <v>technology</v>
      </c>
      <c r="R1016" t="str">
        <f t="shared" si="76"/>
        <v>wearables</v>
      </c>
      <c r="S1016" s="10">
        <f t="shared" si="77"/>
        <v>42004.79415509259</v>
      </c>
      <c r="T1016" s="9" t="str">
        <f t="shared" si="78"/>
        <v>Dec</v>
      </c>
      <c r="U1016" s="9">
        <f t="shared" si="79"/>
        <v>2014</v>
      </c>
      <c r="V1016" s="10">
        <f>(J1016/86400)+25569+(-5/24)</f>
        <v>41954.79415509259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tr">
        <f t="shared" si="75"/>
        <v>technology</v>
      </c>
      <c r="R1017" t="str">
        <f t="shared" si="76"/>
        <v>wearables</v>
      </c>
      <c r="S1017" s="10">
        <f t="shared" si="77"/>
        <v>42333.711747685178</v>
      </c>
      <c r="T1017" s="9" t="str">
        <f t="shared" si="78"/>
        <v>Nov</v>
      </c>
      <c r="U1017" s="9">
        <f t="shared" si="79"/>
        <v>2015</v>
      </c>
      <c r="V1017" s="10">
        <f>(J1017/86400)+25569+(-5/24)</f>
        <v>42303.670081018521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tr">
        <f t="shared" si="75"/>
        <v>technology</v>
      </c>
      <c r="R1018" t="str">
        <f t="shared" si="76"/>
        <v>wearables</v>
      </c>
      <c r="S1018" s="10">
        <f t="shared" si="77"/>
        <v>42466.857129629629</v>
      </c>
      <c r="T1018" s="9" t="str">
        <f t="shared" si="78"/>
        <v>Apr</v>
      </c>
      <c r="U1018" s="9">
        <f t="shared" si="79"/>
        <v>2016</v>
      </c>
      <c r="V1018" s="10">
        <f>(J1018/86400)+25569+(-5/24)</f>
        <v>42421.898796296293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tr">
        <f t="shared" si="75"/>
        <v>technology</v>
      </c>
      <c r="R1019" t="str">
        <f t="shared" si="76"/>
        <v>wearables</v>
      </c>
      <c r="S1019" s="10">
        <f t="shared" si="77"/>
        <v>42329.508506944439</v>
      </c>
      <c r="T1019" s="9" t="str">
        <f t="shared" si="78"/>
        <v>Nov</v>
      </c>
      <c r="U1019" s="9">
        <f t="shared" si="79"/>
        <v>2015</v>
      </c>
      <c r="V1019" s="10">
        <f>(J1019/86400)+25569+(-5/24)</f>
        <v>42289.466840277775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tr">
        <f t="shared" si="75"/>
        <v>technology</v>
      </c>
      <c r="R1020" t="str">
        <f t="shared" si="76"/>
        <v>wearables</v>
      </c>
      <c r="S1020" s="10">
        <f t="shared" si="77"/>
        <v>42565.283946759257</v>
      </c>
      <c r="T1020" s="9" t="str">
        <f t="shared" si="78"/>
        <v>Jul</v>
      </c>
      <c r="U1020" s="9">
        <f t="shared" si="79"/>
        <v>2016</v>
      </c>
      <c r="V1020" s="10">
        <f>(J1020/86400)+25569+(-5/24)</f>
        <v>42535.283946759257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tr">
        <f t="shared" si="75"/>
        <v>technology</v>
      </c>
      <c r="R1021" t="str">
        <f t="shared" si="76"/>
        <v>wearables</v>
      </c>
      <c r="S1021" s="10">
        <f t="shared" si="77"/>
        <v>42039.765613425923</v>
      </c>
      <c r="T1021" s="9" t="str">
        <f t="shared" si="78"/>
        <v>Feb</v>
      </c>
      <c r="U1021" s="9">
        <f t="shared" si="79"/>
        <v>2015</v>
      </c>
      <c r="V1021" s="10">
        <f>(J1021/86400)+25569+(-5/24)</f>
        <v>42009.765613425923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tr">
        <f t="shared" si="75"/>
        <v>music</v>
      </c>
      <c r="R1022" t="str">
        <f t="shared" si="76"/>
        <v>electronic music</v>
      </c>
      <c r="S1022" s="10">
        <f t="shared" si="77"/>
        <v>42156.824305555558</v>
      </c>
      <c r="T1022" s="9" t="str">
        <f t="shared" si="78"/>
        <v>Jun</v>
      </c>
      <c r="U1022" s="9">
        <f t="shared" si="79"/>
        <v>2015</v>
      </c>
      <c r="V1022" s="10">
        <f>(J1022/86400)+25569+(-5/24)</f>
        <v>42126.861215277771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tr">
        <f t="shared" si="75"/>
        <v>music</v>
      </c>
      <c r="R1023" t="str">
        <f t="shared" si="76"/>
        <v>electronic music</v>
      </c>
      <c r="S1023" s="10">
        <f t="shared" si="77"/>
        <v>42293.958333333336</v>
      </c>
      <c r="T1023" s="9" t="str">
        <f t="shared" si="78"/>
        <v>Oct</v>
      </c>
      <c r="U1023" s="9">
        <f t="shared" si="79"/>
        <v>2015</v>
      </c>
      <c r="V1023" s="10">
        <f>(J1023/86400)+25569+(-5/24)</f>
        <v>42271.043645833335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tr">
        <f t="shared" si="75"/>
        <v>music</v>
      </c>
      <c r="R1024" t="str">
        <f t="shared" si="76"/>
        <v>electronic music</v>
      </c>
      <c r="S1024" s="10">
        <f t="shared" si="77"/>
        <v>42141.438391203701</v>
      </c>
      <c r="T1024" s="9" t="str">
        <f t="shared" si="78"/>
        <v>May</v>
      </c>
      <c r="U1024" s="9">
        <f t="shared" si="79"/>
        <v>2015</v>
      </c>
      <c r="V1024" s="10">
        <f>(J1024/86400)+25569+(-5/24)</f>
        <v>42111.438391203701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tr">
        <f t="shared" si="75"/>
        <v>music</v>
      </c>
      <c r="R1025" t="str">
        <f t="shared" si="76"/>
        <v>electronic music</v>
      </c>
      <c r="S1025" s="10">
        <f t="shared" si="77"/>
        <v>42175.711354166669</v>
      </c>
      <c r="T1025" s="9" t="str">
        <f t="shared" si="78"/>
        <v>Jun</v>
      </c>
      <c r="U1025" s="9">
        <f t="shared" si="79"/>
        <v>2015</v>
      </c>
      <c r="V1025" s="10">
        <f>(J1025/86400)+25569+(-5/24)</f>
        <v>42145.711354166669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tr">
        <f t="shared" si="75"/>
        <v>music</v>
      </c>
      <c r="R1026" t="str">
        <f t="shared" si="76"/>
        <v>electronic music</v>
      </c>
      <c r="S1026" s="10">
        <f t="shared" si="77"/>
        <v>42400.372256944444</v>
      </c>
      <c r="T1026" s="9" t="str">
        <f t="shared" si="78"/>
        <v>Jan</v>
      </c>
      <c r="U1026" s="9">
        <f t="shared" si="79"/>
        <v>2016</v>
      </c>
      <c r="V1026" s="10">
        <f>(J1026/86400)+25569+(-5/24)</f>
        <v>42370.372256944444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tr">
        <f t="shared" ref="Q1027:Q1090" si="80">LEFT(N1027,FIND("/",N1027)-1)</f>
        <v>music</v>
      </c>
      <c r="R1027" t="str">
        <f t="shared" ref="R1027:R1090" si="81">RIGHT(N1027,LEN(N1027)-FIND("/",N1027))</f>
        <v>electronic music</v>
      </c>
      <c r="S1027" s="10">
        <f t="shared" ref="S1027:S1090" si="82">(I1027/86400)+25569+(-5/24)</f>
        <v>42079.583761574067</v>
      </c>
      <c r="T1027" s="9" t="str">
        <f t="shared" ref="T1027:T1090" si="83">IF(MONTH(S1027)=1,"Jan",IF(MONTH(S1027)=2,"Feb",IF(MONTH(S1027)=3,"Mar",IF(MONTH(S1027)=4,"Apr",IF(MONTH(S1027)=5,"May",IF(MONTH(S1027)=6,"Jun",IF(MONTH(S1027)=7,"Jul",IF(MONTH(S1027)=8,"Aug",IF(MONTH(S1027)=9,"Sep",IF(MONTH(S1027)=10,"Oct",IF(MONTH(S1027)=11,"Nov",IF(MONTH(S1027)=12,"Dec","N/A"))))))))))))</f>
        <v>Mar</v>
      </c>
      <c r="U1027" s="9">
        <f t="shared" ref="U1027:U1090" si="84">YEAR(S1027)</f>
        <v>2015</v>
      </c>
      <c r="V1027" s="10">
        <f>(J1027/86400)+25569+(-5/24)</f>
        <v>42049.625428240739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tr">
        <f t="shared" si="80"/>
        <v>music</v>
      </c>
      <c r="R1028" t="str">
        <f t="shared" si="81"/>
        <v>electronic music</v>
      </c>
      <c r="S1028" s="10">
        <f t="shared" si="82"/>
        <v>42460.157592592594</v>
      </c>
      <c r="T1028" s="9" t="str">
        <f t="shared" si="83"/>
        <v>Mar</v>
      </c>
      <c r="U1028" s="9">
        <f t="shared" si="84"/>
        <v>2016</v>
      </c>
      <c r="V1028" s="10">
        <f>(J1028/86400)+25569+(-5/24)</f>
        <v>42426.199259259258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tr">
        <f t="shared" si="80"/>
        <v>music</v>
      </c>
      <c r="R1029" t="str">
        <f t="shared" si="81"/>
        <v>electronic music</v>
      </c>
      <c r="S1029" s="10">
        <f t="shared" si="82"/>
        <v>41934.825775462959</v>
      </c>
      <c r="T1029" s="9" t="str">
        <f t="shared" si="83"/>
        <v>Oct</v>
      </c>
      <c r="U1029" s="9">
        <f t="shared" si="84"/>
        <v>2014</v>
      </c>
      <c r="V1029" s="10">
        <f>(J1029/86400)+25569+(-5/24)</f>
        <v>41904.825775462959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tr">
        <f t="shared" si="80"/>
        <v>music</v>
      </c>
      <c r="R1030" t="str">
        <f t="shared" si="81"/>
        <v>electronic music</v>
      </c>
      <c r="S1030" s="10">
        <f t="shared" si="82"/>
        <v>42800.624999999993</v>
      </c>
      <c r="T1030" s="9" t="str">
        <f t="shared" si="83"/>
        <v>Mar</v>
      </c>
      <c r="U1030" s="9">
        <f t="shared" si="84"/>
        <v>2017</v>
      </c>
      <c r="V1030" s="10">
        <f>(J1030/86400)+25569+(-5/24)</f>
        <v>42755.419039351851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tr">
        <f t="shared" si="80"/>
        <v>music</v>
      </c>
      <c r="R1031" t="str">
        <f t="shared" si="81"/>
        <v>electronic music</v>
      </c>
      <c r="S1031" s="10">
        <f t="shared" si="82"/>
        <v>42098.707638888889</v>
      </c>
      <c r="T1031" s="9" t="str">
        <f t="shared" si="83"/>
        <v>Apr</v>
      </c>
      <c r="U1031" s="9">
        <f t="shared" si="84"/>
        <v>2015</v>
      </c>
      <c r="V1031" s="10">
        <f>(J1031/86400)+25569+(-5/24)</f>
        <v>42044.503553240742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tr">
        <f t="shared" si="80"/>
        <v>music</v>
      </c>
      <c r="R1032" t="str">
        <f t="shared" si="81"/>
        <v>electronic music</v>
      </c>
      <c r="S1032" s="10">
        <f t="shared" si="82"/>
        <v>42625.274872685179</v>
      </c>
      <c r="T1032" s="9" t="str">
        <f t="shared" si="83"/>
        <v>Sep</v>
      </c>
      <c r="U1032" s="9">
        <f t="shared" si="84"/>
        <v>2016</v>
      </c>
      <c r="V1032" s="10">
        <f>(J1032/86400)+25569+(-5/24)</f>
        <v>42611.274872685179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tr">
        <f t="shared" si="80"/>
        <v>music</v>
      </c>
      <c r="R1033" t="str">
        <f t="shared" si="81"/>
        <v>electronic music</v>
      </c>
      <c r="S1033" s="10">
        <f t="shared" si="82"/>
        <v>42354.555671296293</v>
      </c>
      <c r="T1033" s="9" t="str">
        <f t="shared" si="83"/>
        <v>Dec</v>
      </c>
      <c r="U1033" s="9">
        <f t="shared" si="84"/>
        <v>2015</v>
      </c>
      <c r="V1033" s="10">
        <f>(J1033/86400)+25569+(-5/24)</f>
        <v>42324.555671296293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tr">
        <f t="shared" si="80"/>
        <v>music</v>
      </c>
      <c r="R1034" t="str">
        <f t="shared" si="81"/>
        <v>electronic music</v>
      </c>
      <c r="S1034" s="10">
        <f t="shared" si="82"/>
        <v>42544.458622685182</v>
      </c>
      <c r="T1034" s="9" t="str">
        <f t="shared" si="83"/>
        <v>Jun</v>
      </c>
      <c r="U1034" s="9">
        <f t="shared" si="84"/>
        <v>2016</v>
      </c>
      <c r="V1034" s="10">
        <f>(J1034/86400)+25569+(-5/24)</f>
        <v>42514.458622685182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tr">
        <f t="shared" si="80"/>
        <v>music</v>
      </c>
      <c r="R1035" t="str">
        <f t="shared" si="81"/>
        <v>electronic music</v>
      </c>
      <c r="S1035" s="10">
        <f t="shared" si="82"/>
        <v>42716.52407407407</v>
      </c>
      <c r="T1035" s="9" t="str">
        <f t="shared" si="83"/>
        <v>Dec</v>
      </c>
      <c r="U1035" s="9">
        <f t="shared" si="84"/>
        <v>2016</v>
      </c>
      <c r="V1035" s="10">
        <f>(J1035/86400)+25569+(-5/24)</f>
        <v>42688.52407407407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tr">
        <f t="shared" si="80"/>
        <v>music</v>
      </c>
      <c r="R1036" t="str">
        <f t="shared" si="81"/>
        <v>electronic music</v>
      </c>
      <c r="S1036" s="10">
        <f t="shared" si="82"/>
        <v>42586.957638888889</v>
      </c>
      <c r="T1036" s="9" t="str">
        <f t="shared" si="83"/>
        <v>Aug</v>
      </c>
      <c r="U1036" s="9">
        <f t="shared" si="84"/>
        <v>2016</v>
      </c>
      <c r="V1036" s="10">
        <f>(J1036/86400)+25569+(-5/24)</f>
        <v>42554.958379629628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tr">
        <f t="shared" si="80"/>
        <v>music</v>
      </c>
      <c r="R1037" t="str">
        <f t="shared" si="81"/>
        <v>electronic music</v>
      </c>
      <c r="S1037" s="10">
        <f t="shared" si="82"/>
        <v>42046.43310185185</v>
      </c>
      <c r="T1037" s="9" t="str">
        <f t="shared" si="83"/>
        <v>Feb</v>
      </c>
      <c r="U1037" s="9">
        <f t="shared" si="84"/>
        <v>2015</v>
      </c>
      <c r="V1037" s="10">
        <f>(J1037/86400)+25569+(-5/24)</f>
        <v>42016.43310185185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tr">
        <f t="shared" si="80"/>
        <v>music</v>
      </c>
      <c r="R1038" t="str">
        <f t="shared" si="81"/>
        <v>electronic music</v>
      </c>
      <c r="S1038" s="10">
        <f t="shared" si="82"/>
        <v>41281.125</v>
      </c>
      <c r="T1038" s="9" t="str">
        <f t="shared" si="83"/>
        <v>Jan</v>
      </c>
      <c r="U1038" s="9">
        <f t="shared" si="84"/>
        <v>2013</v>
      </c>
      <c r="V1038" s="10">
        <f>(J1038/86400)+25569+(-5/24)</f>
        <v>41249.240624999999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tr">
        <f t="shared" si="80"/>
        <v>music</v>
      </c>
      <c r="R1039" t="str">
        <f t="shared" si="81"/>
        <v>electronic music</v>
      </c>
      <c r="S1039" s="10">
        <f t="shared" si="82"/>
        <v>42141.999999999993</v>
      </c>
      <c r="T1039" s="9" t="str">
        <f t="shared" si="83"/>
        <v>May</v>
      </c>
      <c r="U1039" s="9">
        <f t="shared" si="84"/>
        <v>2015</v>
      </c>
      <c r="V1039" s="10">
        <f>(J1039/86400)+25569+(-5/24)</f>
        <v>42119.61414351852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tr">
        <f t="shared" si="80"/>
        <v>music</v>
      </c>
      <c r="R1040" t="str">
        <f t="shared" si="81"/>
        <v>electronic music</v>
      </c>
      <c r="S1040" s="10">
        <f t="shared" si="82"/>
        <v>42447.981747685182</v>
      </c>
      <c r="T1040" s="9" t="str">
        <f t="shared" si="83"/>
        <v>Mar</v>
      </c>
      <c r="U1040" s="9">
        <f t="shared" si="84"/>
        <v>2016</v>
      </c>
      <c r="V1040" s="10">
        <f>(J1040/86400)+25569+(-5/24)</f>
        <v>42418.023414351854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tr">
        <f t="shared" si="80"/>
        <v>music</v>
      </c>
      <c r="R1041" t="str">
        <f t="shared" si="81"/>
        <v>electronic music</v>
      </c>
      <c r="S1041" s="10">
        <f t="shared" si="82"/>
        <v>42717.124305555553</v>
      </c>
      <c r="T1041" s="9" t="str">
        <f t="shared" si="83"/>
        <v>Dec</v>
      </c>
      <c r="U1041" s="9">
        <f t="shared" si="84"/>
        <v>2016</v>
      </c>
      <c r="V1041" s="10">
        <f>(J1041/86400)+25569+(-5/24)</f>
        <v>42691.900995370372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tr">
        <f t="shared" si="80"/>
        <v>journalism</v>
      </c>
      <c r="R1042" t="str">
        <f t="shared" si="81"/>
        <v>audio</v>
      </c>
      <c r="S1042" s="10">
        <f t="shared" si="82"/>
        <v>42609.500104166662</v>
      </c>
      <c r="T1042" s="9" t="str">
        <f t="shared" si="83"/>
        <v>Aug</v>
      </c>
      <c r="U1042" s="9">
        <f t="shared" si="84"/>
        <v>2016</v>
      </c>
      <c r="V1042" s="10">
        <f>(J1042/86400)+25569+(-5/24)</f>
        <v>42579.500104166662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tr">
        <f t="shared" si="80"/>
        <v>journalism</v>
      </c>
      <c r="R1043" t="str">
        <f t="shared" si="81"/>
        <v>audio</v>
      </c>
      <c r="S1043" s="10">
        <f t="shared" si="82"/>
        <v>41850.851759259254</v>
      </c>
      <c r="T1043" s="9" t="str">
        <f t="shared" si="83"/>
        <v>Jul</v>
      </c>
      <c r="U1043" s="9">
        <f t="shared" si="84"/>
        <v>2014</v>
      </c>
      <c r="V1043" s="10">
        <f>(J1043/86400)+25569+(-5/24)</f>
        <v>41830.851759259254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tr">
        <f t="shared" si="80"/>
        <v>journalism</v>
      </c>
      <c r="R1044" t="str">
        <f t="shared" si="81"/>
        <v>audio</v>
      </c>
      <c r="S1044" s="10">
        <f t="shared" si="82"/>
        <v>41894.208333333328</v>
      </c>
      <c r="T1044" s="9" t="str">
        <f t="shared" si="83"/>
        <v>Sep</v>
      </c>
      <c r="U1044" s="9">
        <f t="shared" si="84"/>
        <v>2014</v>
      </c>
      <c r="V1044" s="10">
        <f>(J1044/86400)+25569+(-5/24)</f>
        <v>41851.487824074073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tr">
        <f t="shared" si="80"/>
        <v>journalism</v>
      </c>
      <c r="R1045" t="str">
        <f t="shared" si="81"/>
        <v>audio</v>
      </c>
      <c r="S1045" s="10">
        <f t="shared" si="82"/>
        <v>42144.044618055552</v>
      </c>
      <c r="T1045" s="9" t="str">
        <f t="shared" si="83"/>
        <v>May</v>
      </c>
      <c r="U1045" s="9">
        <f t="shared" si="84"/>
        <v>2015</v>
      </c>
      <c r="V1045" s="10">
        <f>(J1045/86400)+25569+(-5/24)</f>
        <v>42114.044618055552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tr">
        <f t="shared" si="80"/>
        <v>journalism</v>
      </c>
      <c r="R1046" t="str">
        <f t="shared" si="81"/>
        <v>audio</v>
      </c>
      <c r="S1046" s="10">
        <f t="shared" si="82"/>
        <v>42068.643749999996</v>
      </c>
      <c r="T1046" s="9" t="str">
        <f t="shared" si="83"/>
        <v>Mar</v>
      </c>
      <c r="U1046" s="9">
        <f t="shared" si="84"/>
        <v>2015</v>
      </c>
      <c r="V1046" s="10">
        <f>(J1046/86400)+25569+(-5/24)</f>
        <v>42011.717604166661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tr">
        <f t="shared" si="80"/>
        <v>journalism</v>
      </c>
      <c r="R1047" t="str">
        <f t="shared" si="81"/>
        <v>audio</v>
      </c>
      <c r="S1047" s="10">
        <f t="shared" si="82"/>
        <v>41874.666087962956</v>
      </c>
      <c r="T1047" s="9" t="str">
        <f t="shared" si="83"/>
        <v>Aug</v>
      </c>
      <c r="U1047" s="9">
        <f t="shared" si="84"/>
        <v>2014</v>
      </c>
      <c r="V1047" s="10">
        <f>(J1047/86400)+25569+(-5/24)</f>
        <v>41844.666087962956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tr">
        <f t="shared" si="80"/>
        <v>journalism</v>
      </c>
      <c r="R1048" t="str">
        <f t="shared" si="81"/>
        <v>audio</v>
      </c>
      <c r="S1048" s="10">
        <f t="shared" si="82"/>
        <v>42364.643055555549</v>
      </c>
      <c r="T1048" s="9" t="str">
        <f t="shared" si="83"/>
        <v>Dec</v>
      </c>
      <c r="U1048" s="9">
        <f t="shared" si="84"/>
        <v>2015</v>
      </c>
      <c r="V1048" s="10">
        <f>(J1048/86400)+25569+(-5/24)</f>
        <v>42319.643055555549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tr">
        <f t="shared" si="80"/>
        <v>journalism</v>
      </c>
      <c r="R1049" t="str">
        <f t="shared" si="81"/>
        <v>audio</v>
      </c>
      <c r="S1049" s="10">
        <f t="shared" si="82"/>
        <v>41948.65179398148</v>
      </c>
      <c r="T1049" s="9" t="str">
        <f t="shared" si="83"/>
        <v>Nov</v>
      </c>
      <c r="U1049" s="9">
        <f t="shared" si="84"/>
        <v>2014</v>
      </c>
      <c r="V1049" s="10">
        <f>(J1049/86400)+25569+(-5/24)</f>
        <v>41918.610127314816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tr">
        <f t="shared" si="80"/>
        <v>journalism</v>
      </c>
      <c r="R1050" t="str">
        <f t="shared" si="81"/>
        <v>audio</v>
      </c>
      <c r="S1050" s="10">
        <f t="shared" si="82"/>
        <v>42637.844780092586</v>
      </c>
      <c r="T1050" s="9" t="str">
        <f t="shared" si="83"/>
        <v>Sep</v>
      </c>
      <c r="U1050" s="9">
        <f t="shared" si="84"/>
        <v>2016</v>
      </c>
      <c r="V1050" s="10">
        <f>(J1050/86400)+25569+(-5/24)</f>
        <v>42597.844780092586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tr">
        <f t="shared" si="80"/>
        <v>journalism</v>
      </c>
      <c r="R1051" t="str">
        <f t="shared" si="81"/>
        <v>audio</v>
      </c>
      <c r="S1051" s="10">
        <f t="shared" si="82"/>
        <v>42412.222743055558</v>
      </c>
      <c r="T1051" s="9" t="str">
        <f t="shared" si="83"/>
        <v>Feb</v>
      </c>
      <c r="U1051" s="9">
        <f t="shared" si="84"/>
        <v>2016</v>
      </c>
      <c r="V1051" s="10">
        <f>(J1051/86400)+25569+(-5/24)</f>
        <v>42382.222743055558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tr">
        <f t="shared" si="80"/>
        <v>journalism</v>
      </c>
      <c r="R1052" t="str">
        <f t="shared" si="81"/>
        <v>audio</v>
      </c>
      <c r="S1052" s="10">
        <f t="shared" si="82"/>
        <v>42261.588854166665</v>
      </c>
      <c r="T1052" s="9" t="str">
        <f t="shared" si="83"/>
        <v>Sep</v>
      </c>
      <c r="U1052" s="9">
        <f t="shared" si="84"/>
        <v>2015</v>
      </c>
      <c r="V1052" s="10">
        <f>(J1052/86400)+25569+(-5/24)</f>
        <v>42231.588854166665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tr">
        <f t="shared" si="80"/>
        <v>journalism</v>
      </c>
      <c r="R1053" t="str">
        <f t="shared" si="81"/>
        <v>audio</v>
      </c>
      <c r="S1053" s="10">
        <f t="shared" si="82"/>
        <v>41877.805844907409</v>
      </c>
      <c r="T1053" s="9" t="str">
        <f t="shared" si="83"/>
        <v>Aug</v>
      </c>
      <c r="U1053" s="9">
        <f t="shared" si="84"/>
        <v>2014</v>
      </c>
      <c r="V1053" s="10">
        <f>(J1053/86400)+25569+(-5/24)</f>
        <v>41849.805844907409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tr">
        <f t="shared" si="80"/>
        <v>journalism</v>
      </c>
      <c r="R1054" t="str">
        <f t="shared" si="81"/>
        <v>audio</v>
      </c>
      <c r="S1054" s="10">
        <f t="shared" si="82"/>
        <v>42527.631249999999</v>
      </c>
      <c r="T1054" s="9" t="str">
        <f t="shared" si="83"/>
        <v>Jun</v>
      </c>
      <c r="U1054" s="9">
        <f t="shared" si="84"/>
        <v>2016</v>
      </c>
      <c r="V1054" s="10">
        <f>(J1054/86400)+25569+(-5/24)</f>
        <v>42483.589062499996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tr">
        <f t="shared" si="80"/>
        <v>journalism</v>
      </c>
      <c r="R1055" t="str">
        <f t="shared" si="81"/>
        <v>audio</v>
      </c>
      <c r="S1055" s="10">
        <f t="shared" si="82"/>
        <v>42799.964490740742</v>
      </c>
      <c r="T1055" s="9" t="str">
        <f t="shared" si="83"/>
        <v>Mar</v>
      </c>
      <c r="U1055" s="9">
        <f t="shared" si="84"/>
        <v>2017</v>
      </c>
      <c r="V1055" s="10">
        <f>(J1055/86400)+25569+(-5/24)</f>
        <v>42774.964490740742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tr">
        <f t="shared" si="80"/>
        <v>journalism</v>
      </c>
      <c r="R1056" t="str">
        <f t="shared" si="81"/>
        <v>audio</v>
      </c>
      <c r="S1056" s="10">
        <f t="shared" si="82"/>
        <v>41861.708333333328</v>
      </c>
      <c r="T1056" s="9" t="str">
        <f t="shared" si="83"/>
        <v>Aug</v>
      </c>
      <c r="U1056" s="9">
        <f t="shared" si="84"/>
        <v>2014</v>
      </c>
      <c r="V1056" s="10">
        <f>(J1056/86400)+25569+(-5/24)</f>
        <v>41831.643506944441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tr">
        <f t="shared" si="80"/>
        <v>journalism</v>
      </c>
      <c r="R1057" t="str">
        <f t="shared" si="81"/>
        <v>audio</v>
      </c>
      <c r="S1057" s="10">
        <f t="shared" si="82"/>
        <v>42436.784085648142</v>
      </c>
      <c r="T1057" s="9" t="str">
        <f t="shared" si="83"/>
        <v>Mar</v>
      </c>
      <c r="U1057" s="9">
        <f t="shared" si="84"/>
        <v>2016</v>
      </c>
      <c r="V1057" s="10">
        <f>(J1057/86400)+25569+(-5/24)</f>
        <v>42406.784085648142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tr">
        <f t="shared" si="80"/>
        <v>journalism</v>
      </c>
      <c r="R1058" t="str">
        <f t="shared" si="81"/>
        <v>audio</v>
      </c>
      <c r="S1058" s="10">
        <f t="shared" si="82"/>
        <v>42118.469641203701</v>
      </c>
      <c r="T1058" s="9" t="str">
        <f t="shared" si="83"/>
        <v>Apr</v>
      </c>
      <c r="U1058" s="9">
        <f t="shared" si="84"/>
        <v>2015</v>
      </c>
      <c r="V1058" s="10">
        <f>(J1058/86400)+25569+(-5/24)</f>
        <v>42058.511307870365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tr">
        <f t="shared" si="80"/>
        <v>journalism</v>
      </c>
      <c r="R1059" t="str">
        <f t="shared" si="81"/>
        <v>audio</v>
      </c>
      <c r="S1059" s="10">
        <f t="shared" si="82"/>
        <v>42708.704664351848</v>
      </c>
      <c r="T1059" s="9" t="str">
        <f t="shared" si="83"/>
        <v>Dec</v>
      </c>
      <c r="U1059" s="9">
        <f t="shared" si="84"/>
        <v>2016</v>
      </c>
      <c r="V1059" s="10">
        <f>(J1059/86400)+25569+(-5/24)</f>
        <v>42678.662997685184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tr">
        <f t="shared" si="80"/>
        <v>journalism</v>
      </c>
      <c r="R1060" t="str">
        <f t="shared" si="81"/>
        <v>audio</v>
      </c>
      <c r="S1060" s="10">
        <f t="shared" si="82"/>
        <v>42088.791666666664</v>
      </c>
      <c r="T1060" s="9" t="str">
        <f t="shared" si="83"/>
        <v>Mar</v>
      </c>
      <c r="U1060" s="9">
        <f t="shared" si="84"/>
        <v>2015</v>
      </c>
      <c r="V1060" s="10">
        <f>(J1060/86400)+25569+(-5/24)</f>
        <v>42047.692627314813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tr">
        <f t="shared" si="80"/>
        <v>journalism</v>
      </c>
      <c r="R1061" t="str">
        <f t="shared" si="81"/>
        <v>audio</v>
      </c>
      <c r="S1061" s="10">
        <f t="shared" si="82"/>
        <v>42076.54</v>
      </c>
      <c r="T1061" s="9" t="str">
        <f t="shared" si="83"/>
        <v>Mar</v>
      </c>
      <c r="U1061" s="9">
        <f t="shared" si="84"/>
        <v>2015</v>
      </c>
      <c r="V1061" s="10">
        <f>(J1061/86400)+25569+(-5/24)</f>
        <v>42046.581666666665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tr">
        <f t="shared" si="80"/>
        <v>journalism</v>
      </c>
      <c r="R1062" t="str">
        <f t="shared" si="81"/>
        <v>audio</v>
      </c>
      <c r="S1062" s="10">
        <f t="shared" si="82"/>
        <v>42109.704780092587</v>
      </c>
      <c r="T1062" s="9" t="str">
        <f t="shared" si="83"/>
        <v>Apr</v>
      </c>
      <c r="U1062" s="9">
        <f t="shared" si="84"/>
        <v>2015</v>
      </c>
      <c r="V1062" s="10">
        <f>(J1062/86400)+25569+(-5/24)</f>
        <v>42079.704780092587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tr">
        <f t="shared" si="80"/>
        <v>journalism</v>
      </c>
      <c r="R1063" t="str">
        <f t="shared" si="81"/>
        <v>audio</v>
      </c>
      <c r="S1063" s="10">
        <f t="shared" si="82"/>
        <v>42491.833333333336</v>
      </c>
      <c r="T1063" s="9" t="str">
        <f t="shared" si="83"/>
        <v>May</v>
      </c>
      <c r="U1063" s="9">
        <f t="shared" si="84"/>
        <v>2016</v>
      </c>
      <c r="V1063" s="10">
        <f>(J1063/86400)+25569+(-5/24)</f>
        <v>42432.068379629629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tr">
        <f t="shared" si="80"/>
        <v>journalism</v>
      </c>
      <c r="R1064" t="str">
        <f t="shared" si="81"/>
        <v>audio</v>
      </c>
      <c r="S1064" s="10">
        <f t="shared" si="82"/>
        <v>42563.598854166667</v>
      </c>
      <c r="T1064" s="9" t="str">
        <f t="shared" si="83"/>
        <v>Jul</v>
      </c>
      <c r="U1064" s="9">
        <f t="shared" si="84"/>
        <v>2016</v>
      </c>
      <c r="V1064" s="10">
        <f>(J1064/86400)+25569+(-5/24)</f>
        <v>42556.598854166667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tr">
        <f t="shared" si="80"/>
        <v>journalism</v>
      </c>
      <c r="R1065" t="str">
        <f t="shared" si="81"/>
        <v>audio</v>
      </c>
      <c r="S1065" s="10">
        <f t="shared" si="82"/>
        <v>42612.822476851848</v>
      </c>
      <c r="T1065" s="9" t="str">
        <f t="shared" si="83"/>
        <v>Aug</v>
      </c>
      <c r="U1065" s="9">
        <f t="shared" si="84"/>
        <v>2016</v>
      </c>
      <c r="V1065" s="10">
        <f>(J1065/86400)+25569+(-5/24)</f>
        <v>42582.822476851848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tr">
        <f t="shared" si="80"/>
        <v>games</v>
      </c>
      <c r="R1066" t="str">
        <f t="shared" si="81"/>
        <v>video games</v>
      </c>
      <c r="S1066" s="10">
        <f t="shared" si="82"/>
        <v>41462.019710648143</v>
      </c>
      <c r="T1066" s="9" t="str">
        <f t="shared" si="83"/>
        <v>Jul</v>
      </c>
      <c r="U1066" s="9">
        <f t="shared" si="84"/>
        <v>2013</v>
      </c>
      <c r="V1066" s="10">
        <f>(J1066/86400)+25569+(-5/24)</f>
        <v>41417.019710648143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tr">
        <f t="shared" si="80"/>
        <v>games</v>
      </c>
      <c r="R1067" t="str">
        <f t="shared" si="81"/>
        <v>video games</v>
      </c>
      <c r="S1067" s="10">
        <f t="shared" si="82"/>
        <v>41689.172708333332</v>
      </c>
      <c r="T1067" s="9" t="str">
        <f t="shared" si="83"/>
        <v>Feb</v>
      </c>
      <c r="U1067" s="9">
        <f t="shared" si="84"/>
        <v>2014</v>
      </c>
      <c r="V1067" s="10">
        <f>(J1067/86400)+25569+(-5/24)</f>
        <v>41661.172708333332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tr">
        <f t="shared" si="80"/>
        <v>games</v>
      </c>
      <c r="R1068" t="str">
        <f t="shared" si="81"/>
        <v>video games</v>
      </c>
      <c r="S1068" s="10">
        <f t="shared" si="82"/>
        <v>41490.754421296289</v>
      </c>
      <c r="T1068" s="9" t="str">
        <f t="shared" si="83"/>
        <v>Aug</v>
      </c>
      <c r="U1068" s="9">
        <f t="shared" si="84"/>
        <v>2013</v>
      </c>
      <c r="V1068" s="10">
        <f>(J1068/86400)+25569+(-5/24)</f>
        <v>41445.754421296289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tr">
        <f t="shared" si="80"/>
        <v>games</v>
      </c>
      <c r="R1069" t="str">
        <f t="shared" si="81"/>
        <v>video games</v>
      </c>
      <c r="S1069" s="10">
        <f t="shared" si="82"/>
        <v>41629.647349537037</v>
      </c>
      <c r="T1069" s="9" t="str">
        <f t="shared" si="83"/>
        <v>Dec</v>
      </c>
      <c r="U1069" s="9">
        <f t="shared" si="84"/>
        <v>2013</v>
      </c>
      <c r="V1069" s="10">
        <f>(J1069/86400)+25569+(-5/24)</f>
        <v>41599.647349537037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tr">
        <f t="shared" si="80"/>
        <v>games</v>
      </c>
      <c r="R1070" t="str">
        <f t="shared" si="81"/>
        <v>video games</v>
      </c>
      <c r="S1070" s="10">
        <f t="shared" si="82"/>
        <v>42470.121111111112</v>
      </c>
      <c r="T1070" s="9" t="str">
        <f t="shared" si="83"/>
        <v>Apr</v>
      </c>
      <c r="U1070" s="9">
        <f t="shared" si="84"/>
        <v>2016</v>
      </c>
      <c r="V1070" s="10">
        <f>(J1070/86400)+25569+(-5/24)</f>
        <v>42440.162777777776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tr">
        <f t="shared" si="80"/>
        <v>games</v>
      </c>
      <c r="R1071" t="str">
        <f t="shared" si="81"/>
        <v>video games</v>
      </c>
      <c r="S1071" s="10">
        <f t="shared" si="82"/>
        <v>41604.06318287037</v>
      </c>
      <c r="T1071" s="9" t="str">
        <f t="shared" si="83"/>
        <v>Nov</v>
      </c>
      <c r="U1071" s="9">
        <f t="shared" si="84"/>
        <v>2013</v>
      </c>
      <c r="V1071" s="10">
        <f>(J1071/86400)+25569+(-5/24)</f>
        <v>41572.021516203698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tr">
        <f t="shared" si="80"/>
        <v>games</v>
      </c>
      <c r="R1072" t="str">
        <f t="shared" si="81"/>
        <v>video games</v>
      </c>
      <c r="S1072" s="10">
        <f t="shared" si="82"/>
        <v>41182.803495370368</v>
      </c>
      <c r="T1072" s="9" t="str">
        <f t="shared" si="83"/>
        <v>Sep</v>
      </c>
      <c r="U1072" s="9">
        <f t="shared" si="84"/>
        <v>2012</v>
      </c>
      <c r="V1072" s="10">
        <f>(J1072/86400)+25569+(-5/24)</f>
        <v>41162.803495370368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tr">
        <f t="shared" si="80"/>
        <v>games</v>
      </c>
      <c r="R1073" t="str">
        <f t="shared" si="81"/>
        <v>video games</v>
      </c>
      <c r="S1073" s="10">
        <f t="shared" si="82"/>
        <v>42325.586724537039</v>
      </c>
      <c r="T1073" s="9" t="str">
        <f t="shared" si="83"/>
        <v>Nov</v>
      </c>
      <c r="U1073" s="9">
        <f t="shared" si="84"/>
        <v>2015</v>
      </c>
      <c r="V1073" s="10">
        <f>(J1073/86400)+25569+(-5/24)</f>
        <v>42295.545057870368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tr">
        <f t="shared" si="80"/>
        <v>games</v>
      </c>
      <c r="R1074" t="str">
        <f t="shared" si="81"/>
        <v>video games</v>
      </c>
      <c r="S1074" s="10">
        <f t="shared" si="82"/>
        <v>41675.623807870368</v>
      </c>
      <c r="T1074" s="9" t="str">
        <f t="shared" si="83"/>
        <v>Feb</v>
      </c>
      <c r="U1074" s="9">
        <f t="shared" si="84"/>
        <v>2014</v>
      </c>
      <c r="V1074" s="10">
        <f>(J1074/86400)+25569+(-5/24)</f>
        <v>41645.623807870368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tr">
        <f t="shared" si="80"/>
        <v>games</v>
      </c>
      <c r="R1075" t="str">
        <f t="shared" si="81"/>
        <v>video games</v>
      </c>
      <c r="S1075" s="10">
        <f t="shared" si="82"/>
        <v>40832.756261574068</v>
      </c>
      <c r="T1075" s="9" t="str">
        <f t="shared" si="83"/>
        <v>Oct</v>
      </c>
      <c r="U1075" s="9">
        <f t="shared" si="84"/>
        <v>2011</v>
      </c>
      <c r="V1075" s="10">
        <f>(J1075/86400)+25569+(-5/24)</f>
        <v>40802.756261574068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tr">
        <f t="shared" si="80"/>
        <v>games</v>
      </c>
      <c r="R1076" t="str">
        <f t="shared" si="81"/>
        <v>video games</v>
      </c>
      <c r="S1076" s="10">
        <f t="shared" si="82"/>
        <v>41642.964641203704</v>
      </c>
      <c r="T1076" s="9" t="str">
        <f t="shared" si="83"/>
        <v>Jan</v>
      </c>
      <c r="U1076" s="9">
        <f t="shared" si="84"/>
        <v>2014</v>
      </c>
      <c r="V1076" s="10">
        <f>(J1076/86400)+25569+(-5/24)</f>
        <v>41612.964641203704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tr">
        <f t="shared" si="80"/>
        <v>games</v>
      </c>
      <c r="R1077" t="str">
        <f t="shared" si="81"/>
        <v>video games</v>
      </c>
      <c r="S1077" s="10">
        <f t="shared" si="82"/>
        <v>41035.695787037032</v>
      </c>
      <c r="T1077" s="9" t="str">
        <f t="shared" si="83"/>
        <v>May</v>
      </c>
      <c r="U1077" s="9">
        <f t="shared" si="84"/>
        <v>2012</v>
      </c>
      <c r="V1077" s="10">
        <f>(J1077/86400)+25569+(-5/24)</f>
        <v>41005.695787037032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tr">
        <f t="shared" si="80"/>
        <v>games</v>
      </c>
      <c r="R1078" t="str">
        <f t="shared" si="81"/>
        <v>video games</v>
      </c>
      <c r="S1078" s="10">
        <f t="shared" si="82"/>
        <v>41893.169560185182</v>
      </c>
      <c r="T1078" s="9" t="str">
        <f t="shared" si="83"/>
        <v>Sep</v>
      </c>
      <c r="U1078" s="9">
        <f t="shared" si="84"/>
        <v>2014</v>
      </c>
      <c r="V1078" s="10">
        <f>(J1078/86400)+25569+(-5/24)</f>
        <v>41838.169560185182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tr">
        <f t="shared" si="80"/>
        <v>games</v>
      </c>
      <c r="R1079" t="str">
        <f t="shared" si="81"/>
        <v>video games</v>
      </c>
      <c r="S1079" s="10">
        <f t="shared" si="82"/>
        <v>42382.958460648144</v>
      </c>
      <c r="T1079" s="9" t="str">
        <f t="shared" si="83"/>
        <v>Jan</v>
      </c>
      <c r="U1079" s="9">
        <f t="shared" si="84"/>
        <v>2016</v>
      </c>
      <c r="V1079" s="10">
        <f>(J1079/86400)+25569+(-5/24)</f>
        <v>42352.958460648144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tr">
        <f t="shared" si="80"/>
        <v>games</v>
      </c>
      <c r="R1080" t="str">
        <f t="shared" si="81"/>
        <v>video games</v>
      </c>
      <c r="S1080" s="10">
        <f t="shared" si="82"/>
        <v>40745.987511574072</v>
      </c>
      <c r="T1080" s="9" t="str">
        <f t="shared" si="83"/>
        <v>Jul</v>
      </c>
      <c r="U1080" s="9">
        <f t="shared" si="84"/>
        <v>2011</v>
      </c>
      <c r="V1080" s="10">
        <f>(J1080/86400)+25569+(-5/24)</f>
        <v>40700.987511574072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tr">
        <f t="shared" si="80"/>
        <v>games</v>
      </c>
      <c r="R1081" t="str">
        <f t="shared" si="81"/>
        <v>video games</v>
      </c>
      <c r="S1081" s="10">
        <f t="shared" si="82"/>
        <v>42504.358055555553</v>
      </c>
      <c r="T1081" s="9" t="str">
        <f t="shared" si="83"/>
        <v>May</v>
      </c>
      <c r="U1081" s="9">
        <f t="shared" si="84"/>
        <v>2016</v>
      </c>
      <c r="V1081" s="10">
        <f>(J1081/86400)+25569+(-5/24)</f>
        <v>42479.358055555553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tr">
        <f t="shared" si="80"/>
        <v>games</v>
      </c>
      <c r="R1082" t="str">
        <f t="shared" si="81"/>
        <v>video games</v>
      </c>
      <c r="S1082" s="10">
        <f t="shared" si="82"/>
        <v>41769.929780092592</v>
      </c>
      <c r="T1082" s="9" t="str">
        <f t="shared" si="83"/>
        <v>May</v>
      </c>
      <c r="U1082" s="9">
        <f t="shared" si="84"/>
        <v>2014</v>
      </c>
      <c r="V1082" s="10">
        <f>(J1082/86400)+25569+(-5/24)</f>
        <v>41739.929780092592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tr">
        <f t="shared" si="80"/>
        <v>games</v>
      </c>
      <c r="R1083" t="str">
        <f t="shared" si="81"/>
        <v>video games</v>
      </c>
      <c r="S1083" s="10">
        <f t="shared" si="82"/>
        <v>42032.718657407408</v>
      </c>
      <c r="T1083" s="9" t="str">
        <f t="shared" si="83"/>
        <v>Jan</v>
      </c>
      <c r="U1083" s="9">
        <f t="shared" si="84"/>
        <v>2015</v>
      </c>
      <c r="V1083" s="10">
        <f>(J1083/86400)+25569+(-5/24)</f>
        <v>42002.718657407408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tr">
        <f t="shared" si="80"/>
        <v>games</v>
      </c>
      <c r="R1084" t="str">
        <f t="shared" si="81"/>
        <v>video games</v>
      </c>
      <c r="S1084" s="10">
        <f t="shared" si="82"/>
        <v>41131.697777777772</v>
      </c>
      <c r="T1084" s="9" t="str">
        <f t="shared" si="83"/>
        <v>Aug</v>
      </c>
      <c r="U1084" s="9">
        <f t="shared" si="84"/>
        <v>2012</v>
      </c>
      <c r="V1084" s="10">
        <f>(J1084/86400)+25569+(-5/24)</f>
        <v>41101.697777777772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tr">
        <f t="shared" si="80"/>
        <v>games</v>
      </c>
      <c r="R1085" t="str">
        <f t="shared" si="81"/>
        <v>video games</v>
      </c>
      <c r="S1085" s="10">
        <f t="shared" si="82"/>
        <v>41853.451192129629</v>
      </c>
      <c r="T1085" s="9" t="str">
        <f t="shared" si="83"/>
        <v>Aug</v>
      </c>
      <c r="U1085" s="9">
        <f t="shared" si="84"/>
        <v>2014</v>
      </c>
      <c r="V1085" s="10">
        <f>(J1085/86400)+25569+(-5/24)</f>
        <v>41793.451192129629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tr">
        <f t="shared" si="80"/>
        <v>games</v>
      </c>
      <c r="R1086" t="str">
        <f t="shared" si="81"/>
        <v>video games</v>
      </c>
      <c r="S1086" s="10">
        <f t="shared" si="82"/>
        <v>41859.703749999993</v>
      </c>
      <c r="T1086" s="9" t="str">
        <f t="shared" si="83"/>
        <v>Aug</v>
      </c>
      <c r="U1086" s="9">
        <f t="shared" si="84"/>
        <v>2014</v>
      </c>
      <c r="V1086" s="10">
        <f>(J1086/86400)+25569+(-5/24)</f>
        <v>41829.703749999993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tr">
        <f t="shared" si="80"/>
        <v>games</v>
      </c>
      <c r="R1087" t="str">
        <f t="shared" si="81"/>
        <v>video games</v>
      </c>
      <c r="S1087" s="10">
        <f t="shared" si="82"/>
        <v>42443.421006944445</v>
      </c>
      <c r="T1087" s="9" t="str">
        <f t="shared" si="83"/>
        <v>Mar</v>
      </c>
      <c r="U1087" s="9">
        <f t="shared" si="84"/>
        <v>2016</v>
      </c>
      <c r="V1087" s="10">
        <f>(J1087/86400)+25569+(-5/24)</f>
        <v>42413.462673611109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tr">
        <f t="shared" si="80"/>
        <v>games</v>
      </c>
      <c r="R1088" t="str">
        <f t="shared" si="81"/>
        <v>video games</v>
      </c>
      <c r="S1088" s="10">
        <f t="shared" si="82"/>
        <v>41875.658460648148</v>
      </c>
      <c r="T1088" s="9" t="str">
        <f t="shared" si="83"/>
        <v>Aug</v>
      </c>
      <c r="U1088" s="9">
        <f t="shared" si="84"/>
        <v>2014</v>
      </c>
      <c r="V1088" s="10">
        <f>(J1088/86400)+25569+(-5/24)</f>
        <v>41845.658460648148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tr">
        <f t="shared" si="80"/>
        <v>games</v>
      </c>
      <c r="R1089" t="str">
        <f t="shared" si="81"/>
        <v>video games</v>
      </c>
      <c r="S1089" s="10">
        <f t="shared" si="82"/>
        <v>41805.505636574067</v>
      </c>
      <c r="T1089" s="9" t="str">
        <f t="shared" si="83"/>
        <v>Jun</v>
      </c>
      <c r="U1089" s="9">
        <f t="shared" si="84"/>
        <v>2014</v>
      </c>
      <c r="V1089" s="10">
        <f>(J1089/86400)+25569+(-5/24)</f>
        <v>41775.505636574067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tr">
        <f t="shared" si="80"/>
        <v>games</v>
      </c>
      <c r="R1090" t="str">
        <f t="shared" si="81"/>
        <v>video games</v>
      </c>
      <c r="S1090" s="10">
        <f t="shared" si="82"/>
        <v>41753.591053240736</v>
      </c>
      <c r="T1090" s="9" t="str">
        <f t="shared" si="83"/>
        <v>Apr</v>
      </c>
      <c r="U1090" s="9">
        <f t="shared" si="84"/>
        <v>2014</v>
      </c>
      <c r="V1090" s="10">
        <f>(J1090/86400)+25569+(-5/24)</f>
        <v>41723.591053240736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tr">
        <f t="shared" ref="Q1091:Q1154" si="85">LEFT(N1091,FIND("/",N1091)-1)</f>
        <v>games</v>
      </c>
      <c r="R1091" t="str">
        <f t="shared" ref="R1091:R1154" si="86">RIGHT(N1091,LEN(N1091)-FIND("/",N1091))</f>
        <v>video games</v>
      </c>
      <c r="S1091" s="10">
        <f t="shared" ref="S1091:S1154" si="87">(I1091/86400)+25569+(-5/24)</f>
        <v>42180.981192129628</v>
      </c>
      <c r="T1091" s="9" t="str">
        <f t="shared" ref="T1091:T1154" si="88">IF(MONTH(S1091)=1,"Jan",IF(MONTH(S1091)=2,"Feb",IF(MONTH(S1091)=3,"Mar",IF(MONTH(S1091)=4,"Apr",IF(MONTH(S1091)=5,"May",IF(MONTH(S1091)=6,"Jun",IF(MONTH(S1091)=7,"Jul",IF(MONTH(S1091)=8,"Aug",IF(MONTH(S1091)=9,"Sep",IF(MONTH(S1091)=10,"Oct",IF(MONTH(S1091)=11,"Nov",IF(MONTH(S1091)=12,"Dec","N/A"))))))))))))</f>
        <v>Jun</v>
      </c>
      <c r="U1091" s="9">
        <f t="shared" ref="U1091:U1154" si="89">YEAR(S1091)</f>
        <v>2015</v>
      </c>
      <c r="V1091" s="10">
        <f>(J1091/86400)+25569+(-5/24)</f>
        <v>42150.981192129628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tr">
        <f t="shared" si="85"/>
        <v>games</v>
      </c>
      <c r="R1092" t="str">
        <f t="shared" si="86"/>
        <v>video games</v>
      </c>
      <c r="S1092" s="10">
        <f t="shared" si="87"/>
        <v>42152.977465277778</v>
      </c>
      <c r="T1092" s="9" t="str">
        <f t="shared" si="88"/>
        <v>May</v>
      </c>
      <c r="U1092" s="9">
        <f t="shared" si="89"/>
        <v>2015</v>
      </c>
      <c r="V1092" s="10">
        <f>(J1092/86400)+25569+(-5/24)</f>
        <v>42122.977465277778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tr">
        <f t="shared" si="85"/>
        <v>games</v>
      </c>
      <c r="R1093" t="str">
        <f t="shared" si="86"/>
        <v>video games</v>
      </c>
      <c r="S1093" s="10">
        <f t="shared" si="87"/>
        <v>42470.570277777777</v>
      </c>
      <c r="T1093" s="9" t="str">
        <f t="shared" si="88"/>
        <v>Apr</v>
      </c>
      <c r="U1093" s="9">
        <f t="shared" si="89"/>
        <v>2016</v>
      </c>
      <c r="V1093" s="10">
        <f>(J1093/86400)+25569+(-5/24)</f>
        <v>42440.611944444441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tr">
        <f t="shared" si="85"/>
        <v>games</v>
      </c>
      <c r="R1094" t="str">
        <f t="shared" si="86"/>
        <v>video games</v>
      </c>
      <c r="S1094" s="10">
        <f t="shared" si="87"/>
        <v>41279.817569444444</v>
      </c>
      <c r="T1094" s="9" t="str">
        <f t="shared" si="88"/>
        <v>Jan</v>
      </c>
      <c r="U1094" s="9">
        <f t="shared" si="89"/>
        <v>2013</v>
      </c>
      <c r="V1094" s="10">
        <f>(J1094/86400)+25569+(-5/24)</f>
        <v>41249.817569444444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tr">
        <f t="shared" si="85"/>
        <v>games</v>
      </c>
      <c r="R1095" t="str">
        <f t="shared" si="86"/>
        <v>video games</v>
      </c>
      <c r="S1095" s="10">
        <f t="shared" si="87"/>
        <v>42411.765474537031</v>
      </c>
      <c r="T1095" s="9" t="str">
        <f t="shared" si="88"/>
        <v>Feb</v>
      </c>
      <c r="U1095" s="9">
        <f t="shared" si="89"/>
        <v>2016</v>
      </c>
      <c r="V1095" s="10">
        <f>(J1095/86400)+25569+(-5/24)</f>
        <v>42396.765474537031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tr">
        <f t="shared" si="85"/>
        <v>games</v>
      </c>
      <c r="R1096" t="str">
        <f t="shared" si="86"/>
        <v>video games</v>
      </c>
      <c r="S1096" s="10">
        <f t="shared" si="87"/>
        <v>40825.505011574074</v>
      </c>
      <c r="T1096" s="9" t="str">
        <f t="shared" si="88"/>
        <v>Oct</v>
      </c>
      <c r="U1096" s="9">
        <f t="shared" si="89"/>
        <v>2011</v>
      </c>
      <c r="V1096" s="10">
        <f>(J1096/86400)+25569+(-5/24)</f>
        <v>40795.505011574074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tr">
        <f t="shared" si="85"/>
        <v>games</v>
      </c>
      <c r="R1097" t="str">
        <f t="shared" si="86"/>
        <v>video games</v>
      </c>
      <c r="S1097" s="10">
        <f t="shared" si="87"/>
        <v>41516.328935185185</v>
      </c>
      <c r="T1097" s="9" t="str">
        <f t="shared" si="88"/>
        <v>Aug</v>
      </c>
      <c r="U1097" s="9">
        <f t="shared" si="89"/>
        <v>2013</v>
      </c>
      <c r="V1097" s="10">
        <f>(J1097/86400)+25569+(-5/24)</f>
        <v>41486.328935185185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tr">
        <f t="shared" si="85"/>
        <v>games</v>
      </c>
      <c r="R1098" t="str">
        <f t="shared" si="86"/>
        <v>video games</v>
      </c>
      <c r="S1098" s="10">
        <f t="shared" si="87"/>
        <v>41915.9375</v>
      </c>
      <c r="T1098" s="9" t="str">
        <f t="shared" si="88"/>
        <v>Oct</v>
      </c>
      <c r="U1098" s="9">
        <f t="shared" si="89"/>
        <v>2014</v>
      </c>
      <c r="V1098" s="10">
        <f>(J1098/86400)+25569+(-5/24)</f>
        <v>41885.309652777774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tr">
        <f t="shared" si="85"/>
        <v>games</v>
      </c>
      <c r="R1099" t="str">
        <f t="shared" si="86"/>
        <v>video games</v>
      </c>
      <c r="S1099" s="10">
        <f t="shared" si="87"/>
        <v>41700.584224537037</v>
      </c>
      <c r="T1099" s="9" t="str">
        <f t="shared" si="88"/>
        <v>Mar</v>
      </c>
      <c r="U1099" s="9">
        <f t="shared" si="89"/>
        <v>2014</v>
      </c>
      <c r="V1099" s="10">
        <f>(J1099/86400)+25569+(-5/24)</f>
        <v>41660.584224537037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tr">
        <f t="shared" si="85"/>
        <v>games</v>
      </c>
      <c r="R1100" t="str">
        <f t="shared" si="86"/>
        <v>video games</v>
      </c>
      <c r="S1100" s="10">
        <f t="shared" si="87"/>
        <v>41742.554340277777</v>
      </c>
      <c r="T1100" s="9" t="str">
        <f t="shared" si="88"/>
        <v>Apr</v>
      </c>
      <c r="U1100" s="9">
        <f t="shared" si="89"/>
        <v>2014</v>
      </c>
      <c r="V1100" s="10">
        <f>(J1100/86400)+25569+(-5/24)</f>
        <v>41712.554340277777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tr">
        <f t="shared" si="85"/>
        <v>games</v>
      </c>
      <c r="R1101" t="str">
        <f t="shared" si="86"/>
        <v>video games</v>
      </c>
      <c r="S1101" s="10">
        <f t="shared" si="87"/>
        <v>42137.628101851849</v>
      </c>
      <c r="T1101" s="9" t="str">
        <f t="shared" si="88"/>
        <v>May</v>
      </c>
      <c r="U1101" s="9">
        <f t="shared" si="89"/>
        <v>2015</v>
      </c>
      <c r="V1101" s="10">
        <f>(J1101/86400)+25569+(-5/24)</f>
        <v>42107.628101851849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tr">
        <f t="shared" si="85"/>
        <v>games</v>
      </c>
      <c r="R1102" t="str">
        <f t="shared" si="86"/>
        <v>video games</v>
      </c>
      <c r="S1102" s="10">
        <f t="shared" si="87"/>
        <v>42413.902442129627</v>
      </c>
      <c r="T1102" s="9" t="str">
        <f t="shared" si="88"/>
        <v>Feb</v>
      </c>
      <c r="U1102" s="9">
        <f t="shared" si="89"/>
        <v>2016</v>
      </c>
      <c r="V1102" s="10">
        <f>(J1102/86400)+25569+(-5/24)</f>
        <v>42383.902442129627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tr">
        <f t="shared" si="85"/>
        <v>games</v>
      </c>
      <c r="R1103" t="str">
        <f t="shared" si="86"/>
        <v>video games</v>
      </c>
      <c r="S1103" s="10">
        <f t="shared" si="87"/>
        <v>42565.549999999996</v>
      </c>
      <c r="T1103" s="9" t="str">
        <f t="shared" si="88"/>
        <v>Jul</v>
      </c>
      <c r="U1103" s="9">
        <f t="shared" si="89"/>
        <v>2016</v>
      </c>
      <c r="V1103" s="10">
        <f>(J1103/86400)+25569+(-5/24)</f>
        <v>42538.564097222225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tr">
        <f t="shared" si="85"/>
        <v>games</v>
      </c>
      <c r="R1104" t="str">
        <f t="shared" si="86"/>
        <v>video games</v>
      </c>
      <c r="S1104" s="10">
        <f t="shared" si="87"/>
        <v>41617.040972222218</v>
      </c>
      <c r="T1104" s="9" t="str">
        <f t="shared" si="88"/>
        <v>Dec</v>
      </c>
      <c r="U1104" s="9">
        <f t="shared" si="89"/>
        <v>2013</v>
      </c>
      <c r="V1104" s="10">
        <f>(J1104/86400)+25569+(-5/24)</f>
        <v>41576.837094907409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tr">
        <f t="shared" si="85"/>
        <v>games</v>
      </c>
      <c r="R1105" t="str">
        <f t="shared" si="86"/>
        <v>video games</v>
      </c>
      <c r="S1105" s="10">
        <f t="shared" si="87"/>
        <v>42539.013773148145</v>
      </c>
      <c r="T1105" s="9" t="str">
        <f t="shared" si="88"/>
        <v>Jun</v>
      </c>
      <c r="U1105" s="9">
        <f t="shared" si="89"/>
        <v>2016</v>
      </c>
      <c r="V1105" s="10">
        <f>(J1105/86400)+25569+(-5/24)</f>
        <v>42479.013773148145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tr">
        <f t="shared" si="85"/>
        <v>games</v>
      </c>
      <c r="R1106" t="str">
        <f t="shared" si="86"/>
        <v>video games</v>
      </c>
      <c r="S1106" s="10">
        <f t="shared" si="87"/>
        <v>41801.201631944445</v>
      </c>
      <c r="T1106" s="9" t="str">
        <f t="shared" si="88"/>
        <v>Jun</v>
      </c>
      <c r="U1106" s="9">
        <f t="shared" si="89"/>
        <v>2014</v>
      </c>
      <c r="V1106" s="10">
        <f>(J1106/86400)+25569+(-5/24)</f>
        <v>41771.201631944445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tr">
        <f t="shared" si="85"/>
        <v>games</v>
      </c>
      <c r="R1107" t="str">
        <f t="shared" si="86"/>
        <v>video games</v>
      </c>
      <c r="S1107" s="10">
        <f t="shared" si="87"/>
        <v>41721.885729166665</v>
      </c>
      <c r="T1107" s="9" t="str">
        <f t="shared" si="88"/>
        <v>Mar</v>
      </c>
      <c r="U1107" s="9">
        <f t="shared" si="89"/>
        <v>2014</v>
      </c>
      <c r="V1107" s="10">
        <f>(J1107/86400)+25569+(-5/24)</f>
        <v>41691.927395833329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tr">
        <f t="shared" si="85"/>
        <v>games</v>
      </c>
      <c r="R1108" t="str">
        <f t="shared" si="86"/>
        <v>video games</v>
      </c>
      <c r="S1108" s="10">
        <f t="shared" si="87"/>
        <v>41003.490451388883</v>
      </c>
      <c r="T1108" s="9" t="str">
        <f t="shared" si="88"/>
        <v>Apr</v>
      </c>
      <c r="U1108" s="9">
        <f t="shared" si="89"/>
        <v>2012</v>
      </c>
      <c r="V1108" s="10">
        <f>(J1108/86400)+25569+(-5/24)</f>
        <v>40973.532118055555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tr">
        <f t="shared" si="85"/>
        <v>games</v>
      </c>
      <c r="R1109" t="str">
        <f t="shared" si="86"/>
        <v>video games</v>
      </c>
      <c r="S1109" s="10">
        <f t="shared" si="87"/>
        <v>41843.653055555551</v>
      </c>
      <c r="T1109" s="9" t="str">
        <f t="shared" si="88"/>
        <v>Jul</v>
      </c>
      <c r="U1109" s="9">
        <f t="shared" si="89"/>
        <v>2014</v>
      </c>
      <c r="V1109" s="10">
        <f>(J1109/86400)+25569+(-5/24)</f>
        <v>41813.653055555551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tr">
        <f t="shared" si="85"/>
        <v>games</v>
      </c>
      <c r="R1110" t="str">
        <f t="shared" si="86"/>
        <v>video games</v>
      </c>
      <c r="S1110" s="10">
        <f t="shared" si="87"/>
        <v>41012.386979166666</v>
      </c>
      <c r="T1110" s="9" t="str">
        <f t="shared" si="88"/>
        <v>Apr</v>
      </c>
      <c r="U1110" s="9">
        <f t="shared" si="89"/>
        <v>2012</v>
      </c>
      <c r="V1110" s="10">
        <f>(J1110/86400)+25569+(-5/24)</f>
        <v>40952.42864583333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tr">
        <f t="shared" si="85"/>
        <v>games</v>
      </c>
      <c r="R1111" t="str">
        <f t="shared" si="86"/>
        <v>video games</v>
      </c>
      <c r="S1111" s="10">
        <f t="shared" si="87"/>
        <v>42692.5855324074</v>
      </c>
      <c r="T1111" s="9" t="str">
        <f t="shared" si="88"/>
        <v>Nov</v>
      </c>
      <c r="U1111" s="9">
        <f t="shared" si="89"/>
        <v>2016</v>
      </c>
      <c r="V1111" s="10">
        <f>(J1111/86400)+25569+(-5/24)</f>
        <v>42662.543865740743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tr">
        <f t="shared" si="85"/>
        <v>games</v>
      </c>
      <c r="R1112" t="str">
        <f t="shared" si="86"/>
        <v>video games</v>
      </c>
      <c r="S1112" s="10">
        <f t="shared" si="87"/>
        <v>41250.72479166666</v>
      </c>
      <c r="T1112" s="9" t="str">
        <f t="shared" si="88"/>
        <v>Dec</v>
      </c>
      <c r="U1112" s="9">
        <f t="shared" si="89"/>
        <v>2012</v>
      </c>
      <c r="V1112" s="10">
        <f>(J1112/86400)+25569+(-5/24)</f>
        <v>41220.72479166666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tr">
        <f t="shared" si="85"/>
        <v>games</v>
      </c>
      <c r="R1113" t="str">
        <f t="shared" si="86"/>
        <v>video games</v>
      </c>
      <c r="S1113" s="10">
        <f t="shared" si="87"/>
        <v>42376.995254629626</v>
      </c>
      <c r="T1113" s="9" t="str">
        <f t="shared" si="88"/>
        <v>Jan</v>
      </c>
      <c r="U1113" s="9">
        <f t="shared" si="89"/>
        <v>2016</v>
      </c>
      <c r="V1113" s="10">
        <f>(J1113/86400)+25569+(-5/24)</f>
        <v>42346.995254629626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tr">
        <f t="shared" si="85"/>
        <v>games</v>
      </c>
      <c r="R1114" t="str">
        <f t="shared" si="86"/>
        <v>video games</v>
      </c>
      <c r="S1114" s="10">
        <f t="shared" si="87"/>
        <v>42023.145833333336</v>
      </c>
      <c r="T1114" s="9" t="str">
        <f t="shared" si="88"/>
        <v>Jan</v>
      </c>
      <c r="U1114" s="9">
        <f t="shared" si="89"/>
        <v>2015</v>
      </c>
      <c r="V1114" s="10">
        <f>(J1114/86400)+25569+(-5/24)</f>
        <v>41963.551053240742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tr">
        <f t="shared" si="85"/>
        <v>games</v>
      </c>
      <c r="R1115" t="str">
        <f t="shared" si="86"/>
        <v>video games</v>
      </c>
      <c r="S1115" s="10">
        <f t="shared" si="87"/>
        <v>41865.768749999996</v>
      </c>
      <c r="T1115" s="9" t="str">
        <f t="shared" si="88"/>
        <v>Aug</v>
      </c>
      <c r="U1115" s="9">
        <f t="shared" si="89"/>
        <v>2014</v>
      </c>
      <c r="V1115" s="10">
        <f>(J1115/86400)+25569+(-5/24)</f>
        <v>41835.768749999996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tr">
        <f t="shared" si="85"/>
        <v>games</v>
      </c>
      <c r="R1116" t="str">
        <f t="shared" si="86"/>
        <v>video games</v>
      </c>
      <c r="S1116" s="10">
        <f t="shared" si="87"/>
        <v>41556.13758101852</v>
      </c>
      <c r="T1116" s="9" t="str">
        <f t="shared" si="88"/>
        <v>Oct</v>
      </c>
      <c r="U1116" s="9">
        <f t="shared" si="89"/>
        <v>2013</v>
      </c>
      <c r="V1116" s="10">
        <f>(J1116/86400)+25569+(-5/24)</f>
        <v>41526.13758101852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tr">
        <f t="shared" si="85"/>
        <v>games</v>
      </c>
      <c r="R1117" t="str">
        <f t="shared" si="86"/>
        <v>video games</v>
      </c>
      <c r="S1117" s="10">
        <f t="shared" si="87"/>
        <v>42459.445543981477</v>
      </c>
      <c r="T1117" s="9" t="str">
        <f t="shared" si="88"/>
        <v>Mar</v>
      </c>
      <c r="U1117" s="9">
        <f t="shared" si="89"/>
        <v>2016</v>
      </c>
      <c r="V1117" s="10">
        <f>(J1117/86400)+25569+(-5/24)</f>
        <v>42429.487210648142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tr">
        <f t="shared" si="85"/>
        <v>games</v>
      </c>
      <c r="R1118" t="str">
        <f t="shared" si="86"/>
        <v>video games</v>
      </c>
      <c r="S1118" s="10">
        <f t="shared" si="87"/>
        <v>41069.638981481483</v>
      </c>
      <c r="T1118" s="9" t="str">
        <f t="shared" si="88"/>
        <v>Jun</v>
      </c>
      <c r="U1118" s="9">
        <f t="shared" si="89"/>
        <v>2012</v>
      </c>
      <c r="V1118" s="10">
        <f>(J1118/86400)+25569+(-5/24)</f>
        <v>41009.638981481483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tr">
        <f t="shared" si="85"/>
        <v>games</v>
      </c>
      <c r="R1119" t="str">
        <f t="shared" si="86"/>
        <v>video games</v>
      </c>
      <c r="S1119" s="10">
        <f t="shared" si="87"/>
        <v>42363.390196759261</v>
      </c>
      <c r="T1119" s="9" t="str">
        <f t="shared" si="88"/>
        <v>Dec</v>
      </c>
      <c r="U1119" s="9">
        <f t="shared" si="89"/>
        <v>2015</v>
      </c>
      <c r="V1119" s="10">
        <f>(J1119/86400)+25569+(-5/24)</f>
        <v>42333.390196759261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tr">
        <f t="shared" si="85"/>
        <v>games</v>
      </c>
      <c r="R1120" t="str">
        <f t="shared" si="86"/>
        <v>video games</v>
      </c>
      <c r="S1120" s="10">
        <f t="shared" si="87"/>
        <v>41733.91642361111</v>
      </c>
      <c r="T1120" s="9" t="str">
        <f t="shared" si="88"/>
        <v>Apr</v>
      </c>
      <c r="U1120" s="9">
        <f t="shared" si="89"/>
        <v>2014</v>
      </c>
      <c r="V1120" s="10">
        <f>(J1120/86400)+25569+(-5/24)</f>
        <v>41703.958090277774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tr">
        <f t="shared" si="85"/>
        <v>games</v>
      </c>
      <c r="R1121" t="str">
        <f t="shared" si="86"/>
        <v>video games</v>
      </c>
      <c r="S1121" s="10">
        <f t="shared" si="87"/>
        <v>41735.584074074075</v>
      </c>
      <c r="T1121" s="9" t="str">
        <f t="shared" si="88"/>
        <v>Apr</v>
      </c>
      <c r="U1121" s="9">
        <f t="shared" si="89"/>
        <v>2014</v>
      </c>
      <c r="V1121" s="10">
        <f>(J1121/86400)+25569+(-5/24)</f>
        <v>41722.584074074075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tr">
        <f t="shared" si="85"/>
        <v>games</v>
      </c>
      <c r="R1122" t="str">
        <f t="shared" si="86"/>
        <v>video games</v>
      </c>
      <c r="S1122" s="10">
        <f t="shared" si="87"/>
        <v>40844.664351851847</v>
      </c>
      <c r="T1122" s="9" t="str">
        <f t="shared" si="88"/>
        <v>Oct</v>
      </c>
      <c r="U1122" s="9">
        <f t="shared" si="89"/>
        <v>2011</v>
      </c>
      <c r="V1122" s="10">
        <f>(J1122/86400)+25569+(-5/24)</f>
        <v>40799.664351851847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tr">
        <f t="shared" si="85"/>
        <v>games</v>
      </c>
      <c r="R1123" t="str">
        <f t="shared" si="86"/>
        <v>video games</v>
      </c>
      <c r="S1123" s="10">
        <f t="shared" si="87"/>
        <v>42442.684212962959</v>
      </c>
      <c r="T1123" s="9" t="str">
        <f t="shared" si="88"/>
        <v>Mar</v>
      </c>
      <c r="U1123" s="9">
        <f t="shared" si="89"/>
        <v>2016</v>
      </c>
      <c r="V1123" s="10">
        <f>(J1123/86400)+25569+(-5/24)</f>
        <v>42412.72587962963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tr">
        <f t="shared" si="85"/>
        <v>games</v>
      </c>
      <c r="R1124" t="str">
        <f t="shared" si="86"/>
        <v>video games</v>
      </c>
      <c r="S1124" s="10">
        <f t="shared" si="87"/>
        <v>41424.495659722219</v>
      </c>
      <c r="T1124" s="9" t="str">
        <f t="shared" si="88"/>
        <v>May</v>
      </c>
      <c r="U1124" s="9">
        <f t="shared" si="89"/>
        <v>2013</v>
      </c>
      <c r="V1124" s="10">
        <f>(J1124/86400)+25569+(-5/24)</f>
        <v>41410.495659722219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tr">
        <f t="shared" si="85"/>
        <v>games</v>
      </c>
      <c r="R1125" t="str">
        <f t="shared" si="86"/>
        <v>video games</v>
      </c>
      <c r="S1125" s="10">
        <f t="shared" si="87"/>
        <v>41748.315370370365</v>
      </c>
      <c r="T1125" s="9" t="str">
        <f t="shared" si="88"/>
        <v>Apr</v>
      </c>
      <c r="U1125" s="9">
        <f t="shared" si="89"/>
        <v>2014</v>
      </c>
      <c r="V1125" s="10">
        <f>(J1125/86400)+25569+(-5/24)</f>
        <v>41718.315370370365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tr">
        <f t="shared" si="85"/>
        <v>games</v>
      </c>
      <c r="R1126" t="str">
        <f t="shared" si="86"/>
        <v>mobile games</v>
      </c>
      <c r="S1126" s="10">
        <f t="shared" si="87"/>
        <v>42124.458923611113</v>
      </c>
      <c r="T1126" s="9" t="str">
        <f t="shared" si="88"/>
        <v>Apr</v>
      </c>
      <c r="U1126" s="9">
        <f t="shared" si="89"/>
        <v>2015</v>
      </c>
      <c r="V1126" s="10">
        <f>(J1126/86400)+25569+(-5/24)</f>
        <v>42094.458923611113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tr">
        <f t="shared" si="85"/>
        <v>games</v>
      </c>
      <c r="R1127" t="str">
        <f t="shared" si="86"/>
        <v>mobile games</v>
      </c>
      <c r="S1127" s="10">
        <f t="shared" si="87"/>
        <v>42272.415856481479</v>
      </c>
      <c r="T1127" s="9" t="str">
        <f t="shared" si="88"/>
        <v>Sep</v>
      </c>
      <c r="U1127" s="9">
        <f t="shared" si="89"/>
        <v>2015</v>
      </c>
      <c r="V1127" s="10">
        <f>(J1127/86400)+25569+(-5/24)</f>
        <v>42212.415856481479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tr">
        <f t="shared" si="85"/>
        <v>games</v>
      </c>
      <c r="R1128" t="str">
        <f t="shared" si="86"/>
        <v>mobile games</v>
      </c>
      <c r="S1128" s="10">
        <f t="shared" si="87"/>
        <v>42565.119143518517</v>
      </c>
      <c r="T1128" s="9" t="str">
        <f t="shared" si="88"/>
        <v>Jul</v>
      </c>
      <c r="U1128" s="9">
        <f t="shared" si="89"/>
        <v>2016</v>
      </c>
      <c r="V1128" s="10">
        <f>(J1128/86400)+25569+(-5/24)</f>
        <v>42535.119143518517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tr">
        <f t="shared" si="85"/>
        <v>games</v>
      </c>
      <c r="R1129" t="str">
        <f t="shared" si="86"/>
        <v>mobile games</v>
      </c>
      <c r="S1129" s="10">
        <f t="shared" si="87"/>
        <v>41957.687499999993</v>
      </c>
      <c r="T1129" s="9" t="str">
        <f t="shared" si="88"/>
        <v>Nov</v>
      </c>
      <c r="U1129" s="9">
        <f t="shared" si="89"/>
        <v>2014</v>
      </c>
      <c r="V1129" s="10">
        <f>(J1129/86400)+25569+(-5/24)</f>
        <v>41926.645833333328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tr">
        <f t="shared" si="85"/>
        <v>games</v>
      </c>
      <c r="R1130" t="str">
        <f t="shared" si="86"/>
        <v>mobile games</v>
      </c>
      <c r="S1130" s="10">
        <f t="shared" si="87"/>
        <v>41858.441168981481</v>
      </c>
      <c r="T1130" s="9" t="str">
        <f t="shared" si="88"/>
        <v>Aug</v>
      </c>
      <c r="U1130" s="9">
        <f t="shared" si="89"/>
        <v>2014</v>
      </c>
      <c r="V1130" s="10">
        <f>(J1130/86400)+25569+(-5/24)</f>
        <v>41828.441168981481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tr">
        <f t="shared" si="85"/>
        <v>games</v>
      </c>
      <c r="R1131" t="str">
        <f t="shared" si="86"/>
        <v>mobile games</v>
      </c>
      <c r="S1131" s="10">
        <f t="shared" si="87"/>
        <v>42526.056631944441</v>
      </c>
      <c r="T1131" s="9" t="str">
        <f t="shared" si="88"/>
        <v>Jun</v>
      </c>
      <c r="U1131" s="9">
        <f t="shared" si="89"/>
        <v>2016</v>
      </c>
      <c r="V1131" s="10">
        <f>(J1131/86400)+25569+(-5/24)</f>
        <v>42496.056631944441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tr">
        <f t="shared" si="85"/>
        <v>games</v>
      </c>
      <c r="R1132" t="str">
        <f t="shared" si="86"/>
        <v>mobile games</v>
      </c>
      <c r="S1132" s="10">
        <f t="shared" si="87"/>
        <v>41968.829861111109</v>
      </c>
      <c r="T1132" s="9" t="str">
        <f t="shared" si="88"/>
        <v>Nov</v>
      </c>
      <c r="U1132" s="9">
        <f t="shared" si="89"/>
        <v>2014</v>
      </c>
      <c r="V1132" s="10">
        <f>(J1132/86400)+25569+(-5/24)</f>
        <v>41908.788194444445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tr">
        <f t="shared" si="85"/>
        <v>games</v>
      </c>
      <c r="R1133" t="str">
        <f t="shared" si="86"/>
        <v>mobile games</v>
      </c>
      <c r="S1133" s="10">
        <f t="shared" si="87"/>
        <v>42362.699861111112</v>
      </c>
      <c r="T1133" s="9" t="str">
        <f t="shared" si="88"/>
        <v>Dec</v>
      </c>
      <c r="U1133" s="9">
        <f t="shared" si="89"/>
        <v>2015</v>
      </c>
      <c r="V1133" s="10">
        <f>(J1133/86400)+25569+(-5/24)</f>
        <v>42332.699861111112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tr">
        <f t="shared" si="85"/>
        <v>games</v>
      </c>
      <c r="R1134" t="str">
        <f t="shared" si="86"/>
        <v>mobile games</v>
      </c>
      <c r="S1134" s="10">
        <f t="shared" si="87"/>
        <v>42735.907071759262</v>
      </c>
      <c r="T1134" s="9" t="str">
        <f t="shared" si="88"/>
        <v>Dec</v>
      </c>
      <c r="U1134" s="9">
        <f t="shared" si="89"/>
        <v>2016</v>
      </c>
      <c r="V1134" s="10">
        <f>(J1134/86400)+25569+(-5/24)</f>
        <v>42705.907071759262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tr">
        <f t="shared" si="85"/>
        <v>games</v>
      </c>
      <c r="R1135" t="str">
        <f t="shared" si="86"/>
        <v>mobile games</v>
      </c>
      <c r="S1135" s="10">
        <f t="shared" si="87"/>
        <v>41851.198854166665</v>
      </c>
      <c r="T1135" s="9" t="str">
        <f t="shared" si="88"/>
        <v>Jul</v>
      </c>
      <c r="U1135" s="9">
        <f t="shared" si="89"/>
        <v>2014</v>
      </c>
      <c r="V1135" s="10">
        <f>(J1135/86400)+25569+(-5/24)</f>
        <v>41821.198854166665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tr">
        <f t="shared" si="85"/>
        <v>games</v>
      </c>
      <c r="R1136" t="str">
        <f t="shared" si="86"/>
        <v>mobile games</v>
      </c>
      <c r="S1136" s="10">
        <f t="shared" si="87"/>
        <v>41971.981249999997</v>
      </c>
      <c r="T1136" s="9" t="str">
        <f t="shared" si="88"/>
        <v>Nov</v>
      </c>
      <c r="U1136" s="9">
        <f t="shared" si="89"/>
        <v>2014</v>
      </c>
      <c r="V1136" s="10">
        <f>(J1136/86400)+25569+(-5/24)</f>
        <v>41958.07671296296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tr">
        <f t="shared" si="85"/>
        <v>games</v>
      </c>
      <c r="R1137" t="str">
        <f t="shared" si="86"/>
        <v>mobile games</v>
      </c>
      <c r="S1137" s="10">
        <f t="shared" si="87"/>
        <v>42588.781180555554</v>
      </c>
      <c r="T1137" s="9" t="str">
        <f t="shared" si="88"/>
        <v>Aug</v>
      </c>
      <c r="U1137" s="9">
        <f t="shared" si="89"/>
        <v>2016</v>
      </c>
      <c r="V1137" s="10">
        <f>(J1137/86400)+25569+(-5/24)</f>
        <v>42558.781180555554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tr">
        <f t="shared" si="85"/>
        <v>games</v>
      </c>
      <c r="R1138" t="str">
        <f t="shared" si="86"/>
        <v>mobile games</v>
      </c>
      <c r="S1138" s="10">
        <f t="shared" si="87"/>
        <v>42357.46329861111</v>
      </c>
      <c r="T1138" s="9" t="str">
        <f t="shared" si="88"/>
        <v>Dec</v>
      </c>
      <c r="U1138" s="9">
        <f t="shared" si="89"/>
        <v>2015</v>
      </c>
      <c r="V1138" s="10">
        <f>(J1138/86400)+25569+(-5/24)</f>
        <v>42327.46329861111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tr">
        <f t="shared" si="85"/>
        <v>games</v>
      </c>
      <c r="R1139" t="str">
        <f t="shared" si="86"/>
        <v>mobile games</v>
      </c>
      <c r="S1139" s="10">
        <f t="shared" si="87"/>
        <v>42483.611354166664</v>
      </c>
      <c r="T1139" s="9" t="str">
        <f t="shared" si="88"/>
        <v>Apr</v>
      </c>
      <c r="U1139" s="9">
        <f t="shared" si="89"/>
        <v>2016</v>
      </c>
      <c r="V1139" s="10">
        <f>(J1139/86400)+25569+(-5/24)</f>
        <v>42453.611354166664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tr">
        <f t="shared" si="85"/>
        <v>games</v>
      </c>
      <c r="R1140" t="str">
        <f t="shared" si="86"/>
        <v>mobile games</v>
      </c>
      <c r="S1140" s="10">
        <f t="shared" si="87"/>
        <v>42756.698275462964</v>
      </c>
      <c r="T1140" s="9" t="str">
        <f t="shared" si="88"/>
        <v>Jan</v>
      </c>
      <c r="U1140" s="9">
        <f t="shared" si="89"/>
        <v>2017</v>
      </c>
      <c r="V1140" s="10">
        <f>(J1140/86400)+25569+(-5/24)</f>
        <v>42736.698275462964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tr">
        <f t="shared" si="85"/>
        <v>games</v>
      </c>
      <c r="R1141" t="str">
        <f t="shared" si="86"/>
        <v>mobile games</v>
      </c>
      <c r="S1141" s="10">
        <f t="shared" si="87"/>
        <v>42005.139189814814</v>
      </c>
      <c r="T1141" s="9" t="str">
        <f t="shared" si="88"/>
        <v>Jan</v>
      </c>
      <c r="U1141" s="9">
        <f t="shared" si="89"/>
        <v>2015</v>
      </c>
      <c r="V1141" s="10">
        <f>(J1141/86400)+25569+(-5/24)</f>
        <v>41975.139189814814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tr">
        <f t="shared" si="85"/>
        <v>games</v>
      </c>
      <c r="R1142" t="str">
        <f t="shared" si="86"/>
        <v>mobile games</v>
      </c>
      <c r="S1142" s="10">
        <f t="shared" si="87"/>
        <v>42222.253715277773</v>
      </c>
      <c r="T1142" s="9" t="str">
        <f t="shared" si="88"/>
        <v>Aug</v>
      </c>
      <c r="U1142" s="9">
        <f t="shared" si="89"/>
        <v>2015</v>
      </c>
      <c r="V1142" s="10">
        <f>(J1142/86400)+25569+(-5/24)</f>
        <v>42192.253715277773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tr">
        <f t="shared" si="85"/>
        <v>games</v>
      </c>
      <c r="R1143" t="str">
        <f t="shared" si="86"/>
        <v>mobile games</v>
      </c>
      <c r="S1143" s="10">
        <f t="shared" si="87"/>
        <v>42194.491319444445</v>
      </c>
      <c r="T1143" s="9" t="str">
        <f t="shared" si="88"/>
        <v>Jul</v>
      </c>
      <c r="U1143" s="9">
        <f t="shared" si="89"/>
        <v>2015</v>
      </c>
      <c r="V1143" s="10">
        <f>(J1143/86400)+25569+(-5/24)</f>
        <v>42164.491319444445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tr">
        <f t="shared" si="85"/>
        <v>games</v>
      </c>
      <c r="R1144" t="str">
        <f t="shared" si="86"/>
        <v>mobile games</v>
      </c>
      <c r="S1144" s="10">
        <f t="shared" si="87"/>
        <v>42051.797766203701</v>
      </c>
      <c r="T1144" s="9" t="str">
        <f t="shared" si="88"/>
        <v>Feb</v>
      </c>
      <c r="U1144" s="9">
        <f t="shared" si="89"/>
        <v>2015</v>
      </c>
      <c r="V1144" s="10">
        <f>(J1144/86400)+25569+(-5/24)</f>
        <v>42021.797766203701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tr">
        <f t="shared" si="85"/>
        <v>games</v>
      </c>
      <c r="R1145" t="str">
        <f t="shared" si="86"/>
        <v>mobile games</v>
      </c>
      <c r="S1145" s="10">
        <f t="shared" si="87"/>
        <v>42354.985254629624</v>
      </c>
      <c r="T1145" s="9" t="str">
        <f t="shared" si="88"/>
        <v>Dec</v>
      </c>
      <c r="U1145" s="9">
        <f t="shared" si="89"/>
        <v>2015</v>
      </c>
      <c r="V1145" s="10">
        <f>(J1145/86400)+25569+(-5/24)</f>
        <v>42324.985254629624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tr">
        <f t="shared" si="85"/>
        <v>food</v>
      </c>
      <c r="R1146" t="str">
        <f t="shared" si="86"/>
        <v>food trucks</v>
      </c>
      <c r="S1146" s="10">
        <f t="shared" si="87"/>
        <v>42122.973611111105</v>
      </c>
      <c r="T1146" s="9" t="str">
        <f t="shared" si="88"/>
        <v>Apr</v>
      </c>
      <c r="U1146" s="9">
        <f t="shared" si="89"/>
        <v>2015</v>
      </c>
      <c r="V1146" s="10">
        <f>(J1146/86400)+25569+(-5/24)</f>
        <v>42092.973611111105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tr">
        <f t="shared" si="85"/>
        <v>food</v>
      </c>
      <c r="R1147" t="str">
        <f t="shared" si="86"/>
        <v>food trucks</v>
      </c>
      <c r="S1147" s="10">
        <f t="shared" si="87"/>
        <v>41914.539259259254</v>
      </c>
      <c r="T1147" s="9" t="str">
        <f t="shared" si="88"/>
        <v>Oct</v>
      </c>
      <c r="U1147" s="9">
        <f t="shared" si="89"/>
        <v>2014</v>
      </c>
      <c r="V1147" s="10">
        <f>(J1147/86400)+25569+(-5/24)</f>
        <v>41854.539259259254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tr">
        <f t="shared" si="85"/>
        <v>food</v>
      </c>
      <c r="R1148" t="str">
        <f t="shared" si="86"/>
        <v>food trucks</v>
      </c>
      <c r="S1148" s="10">
        <f t="shared" si="87"/>
        <v>41761.745057870365</v>
      </c>
      <c r="T1148" s="9" t="str">
        <f t="shared" si="88"/>
        <v>May</v>
      </c>
      <c r="U1148" s="9">
        <f t="shared" si="89"/>
        <v>2014</v>
      </c>
      <c r="V1148" s="10">
        <f>(J1148/86400)+25569+(-5/24)</f>
        <v>41723.745057870365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tr">
        <f t="shared" si="85"/>
        <v>food</v>
      </c>
      <c r="R1149" t="str">
        <f t="shared" si="86"/>
        <v>food trucks</v>
      </c>
      <c r="S1149" s="10">
        <f t="shared" si="87"/>
        <v>41931.763692129629</v>
      </c>
      <c r="T1149" s="9" t="str">
        <f t="shared" si="88"/>
        <v>Oct</v>
      </c>
      <c r="U1149" s="9">
        <f t="shared" si="89"/>
        <v>2014</v>
      </c>
      <c r="V1149" s="10">
        <f>(J1149/86400)+25569+(-5/24)</f>
        <v>41871.763692129629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tr">
        <f t="shared" si="85"/>
        <v>food</v>
      </c>
      <c r="R1150" t="str">
        <f t="shared" si="86"/>
        <v>food trucks</v>
      </c>
      <c r="S1150" s="10">
        <f t="shared" si="87"/>
        <v>42705.00440972222</v>
      </c>
      <c r="T1150" s="9" t="str">
        <f t="shared" si="88"/>
        <v>Dec</v>
      </c>
      <c r="U1150" s="9">
        <f t="shared" si="89"/>
        <v>2016</v>
      </c>
      <c r="V1150" s="10">
        <f>(J1150/86400)+25569+(-5/24)</f>
        <v>42674.962743055548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tr">
        <f t="shared" si="85"/>
        <v>food</v>
      </c>
      <c r="R1151" t="str">
        <f t="shared" si="86"/>
        <v>food trucks</v>
      </c>
      <c r="S1151" s="10">
        <f t="shared" si="87"/>
        <v>42537.501921296294</v>
      </c>
      <c r="T1151" s="9" t="str">
        <f t="shared" si="88"/>
        <v>Jun</v>
      </c>
      <c r="U1151" s="9">
        <f t="shared" si="89"/>
        <v>2016</v>
      </c>
      <c r="V1151" s="10">
        <f>(J1151/86400)+25569+(-5/24)</f>
        <v>42507.501921296294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tr">
        <f t="shared" si="85"/>
        <v>food</v>
      </c>
      <c r="R1152" t="str">
        <f t="shared" si="86"/>
        <v>food trucks</v>
      </c>
      <c r="S1152" s="10">
        <f t="shared" si="87"/>
        <v>42377.74623842592</v>
      </c>
      <c r="T1152" s="9" t="str">
        <f t="shared" si="88"/>
        <v>Jan</v>
      </c>
      <c r="U1152" s="9">
        <f t="shared" si="89"/>
        <v>2016</v>
      </c>
      <c r="V1152" s="10">
        <f>(J1152/86400)+25569+(-5/24)</f>
        <v>42317.74623842592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tr">
        <f t="shared" si="85"/>
        <v>food</v>
      </c>
      <c r="R1153" t="str">
        <f t="shared" si="86"/>
        <v>food trucks</v>
      </c>
      <c r="S1153" s="10">
        <f t="shared" si="87"/>
        <v>42253.894247685188</v>
      </c>
      <c r="T1153" s="9" t="str">
        <f t="shared" si="88"/>
        <v>Sep</v>
      </c>
      <c r="U1153" s="9">
        <f t="shared" si="89"/>
        <v>2015</v>
      </c>
      <c r="V1153" s="10">
        <f>(J1153/86400)+25569+(-5/24)</f>
        <v>42223.894247685188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tr">
        <f t="shared" si="85"/>
        <v>food</v>
      </c>
      <c r="R1154" t="str">
        <f t="shared" si="86"/>
        <v>food trucks</v>
      </c>
      <c r="S1154" s="10">
        <f t="shared" si="87"/>
        <v>42139.501296296294</v>
      </c>
      <c r="T1154" s="9" t="str">
        <f t="shared" si="88"/>
        <v>May</v>
      </c>
      <c r="U1154" s="9">
        <f t="shared" si="89"/>
        <v>2015</v>
      </c>
      <c r="V1154" s="10">
        <f>(J1154/86400)+25569+(-5/24)</f>
        <v>42109.501296296294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tr">
        <f t="shared" ref="Q1155:Q1218" si="90">LEFT(N1155,FIND("/",N1155)-1)</f>
        <v>food</v>
      </c>
      <c r="R1155" t="str">
        <f t="shared" ref="R1155:R1218" si="91">RIGHT(N1155,LEN(N1155)-FIND("/",N1155))</f>
        <v>food trucks</v>
      </c>
      <c r="S1155" s="10">
        <f t="shared" ref="S1155:S1218" si="92">(I1155/86400)+25569+(-5/24)</f>
        <v>42173.505844907406</v>
      </c>
      <c r="T1155" s="9" t="str">
        <f t="shared" ref="T1155:T1218" si="93">IF(MONTH(S1155)=1,"Jan",IF(MONTH(S1155)=2,"Feb",IF(MONTH(S1155)=3,"Mar",IF(MONTH(S1155)=4,"Apr",IF(MONTH(S1155)=5,"May",IF(MONTH(S1155)=6,"Jun",IF(MONTH(S1155)=7,"Jul",IF(MONTH(S1155)=8,"Aug",IF(MONTH(S1155)=9,"Sep",IF(MONTH(S1155)=10,"Oct",IF(MONTH(S1155)=11,"Nov",IF(MONTH(S1155)=12,"Dec","N/A"))))))))))))</f>
        <v>Jun</v>
      </c>
      <c r="U1155" s="9">
        <f t="shared" ref="U1155:U1218" si="94">YEAR(S1155)</f>
        <v>2015</v>
      </c>
      <c r="V1155" s="10">
        <f>(J1155/86400)+25569+(-5/24)</f>
        <v>42143.505844907406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tr">
        <f t="shared" si="90"/>
        <v>food</v>
      </c>
      <c r="R1156" t="str">
        <f t="shared" si="91"/>
        <v>food trucks</v>
      </c>
      <c r="S1156" s="10">
        <f t="shared" si="92"/>
        <v>42252.900532407402</v>
      </c>
      <c r="T1156" s="9" t="str">
        <f t="shared" si="93"/>
        <v>Sep</v>
      </c>
      <c r="U1156" s="9">
        <f t="shared" si="94"/>
        <v>2015</v>
      </c>
      <c r="V1156" s="10">
        <f>(J1156/86400)+25569+(-5/24)</f>
        <v>42222.900532407402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tr">
        <f t="shared" si="90"/>
        <v>food</v>
      </c>
      <c r="R1157" t="str">
        <f t="shared" si="91"/>
        <v>food trucks</v>
      </c>
      <c r="S1157" s="10">
        <f t="shared" si="92"/>
        <v>41865.555648148147</v>
      </c>
      <c r="T1157" s="9" t="str">
        <f t="shared" si="93"/>
        <v>Aug</v>
      </c>
      <c r="U1157" s="9">
        <f t="shared" si="94"/>
        <v>2014</v>
      </c>
      <c r="V1157" s="10">
        <f>(J1157/86400)+25569+(-5/24)</f>
        <v>41835.555648148147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tr">
        <f t="shared" si="90"/>
        <v>food</v>
      </c>
      <c r="R1158" t="str">
        <f t="shared" si="91"/>
        <v>food trucks</v>
      </c>
      <c r="S1158" s="10">
        <f t="shared" si="92"/>
        <v>42058.862986111104</v>
      </c>
      <c r="T1158" s="9" t="str">
        <f t="shared" si="93"/>
        <v>Feb</v>
      </c>
      <c r="U1158" s="9">
        <f t="shared" si="94"/>
        <v>2015</v>
      </c>
      <c r="V1158" s="10">
        <f>(J1158/86400)+25569+(-5/24)</f>
        <v>42028.862986111104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tr">
        <f t="shared" si="90"/>
        <v>food</v>
      </c>
      <c r="R1159" t="str">
        <f t="shared" si="91"/>
        <v>food trucks</v>
      </c>
      <c r="S1159" s="10">
        <f t="shared" si="92"/>
        <v>41978.46157407407</v>
      </c>
      <c r="T1159" s="9" t="str">
        <f t="shared" si="93"/>
        <v>Dec</v>
      </c>
      <c r="U1159" s="9">
        <f t="shared" si="94"/>
        <v>2014</v>
      </c>
      <c r="V1159" s="10">
        <f>(J1159/86400)+25569+(-5/24)</f>
        <v>41918.419907407406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tr">
        <f t="shared" si="90"/>
        <v>food</v>
      </c>
      <c r="R1160" t="str">
        <f t="shared" si="91"/>
        <v>food trucks</v>
      </c>
      <c r="S1160" s="10">
        <f t="shared" si="92"/>
        <v>41981.883425925924</v>
      </c>
      <c r="T1160" s="9" t="str">
        <f t="shared" si="93"/>
        <v>Dec</v>
      </c>
      <c r="U1160" s="9">
        <f t="shared" si="94"/>
        <v>2014</v>
      </c>
      <c r="V1160" s="10">
        <f>(J1160/86400)+25569+(-5/24)</f>
        <v>41951.883425925924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tr">
        <f t="shared" si="90"/>
        <v>food</v>
      </c>
      <c r="R1161" t="str">
        <f t="shared" si="91"/>
        <v>food trucks</v>
      </c>
      <c r="S1161" s="10">
        <f t="shared" si="92"/>
        <v>42185.447916666664</v>
      </c>
      <c r="T1161" s="9" t="str">
        <f t="shared" si="93"/>
        <v>Jun</v>
      </c>
      <c r="U1161" s="9">
        <f t="shared" si="94"/>
        <v>2015</v>
      </c>
      <c r="V1161" s="10">
        <f>(J1161/86400)+25569+(-5/24)</f>
        <v>42154.518113425926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tr">
        <f t="shared" si="90"/>
        <v>food</v>
      </c>
      <c r="R1162" t="str">
        <f t="shared" si="91"/>
        <v>food trucks</v>
      </c>
      <c r="S1162" s="10">
        <f t="shared" si="92"/>
        <v>42090.904930555553</v>
      </c>
      <c r="T1162" s="9" t="str">
        <f t="shared" si="93"/>
        <v>Mar</v>
      </c>
      <c r="U1162" s="9">
        <f t="shared" si="94"/>
        <v>2015</v>
      </c>
      <c r="V1162" s="10">
        <f>(J1162/86400)+25569+(-5/24)</f>
        <v>42060.946597222217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tr">
        <f t="shared" si="90"/>
        <v>food</v>
      </c>
      <c r="R1163" t="str">
        <f t="shared" si="91"/>
        <v>food trucks</v>
      </c>
      <c r="S1163" s="10">
        <f t="shared" si="92"/>
        <v>42143.421168981477</v>
      </c>
      <c r="T1163" s="9" t="str">
        <f t="shared" si="93"/>
        <v>May</v>
      </c>
      <c r="U1163" s="9">
        <f t="shared" si="94"/>
        <v>2015</v>
      </c>
      <c r="V1163" s="10">
        <f>(J1163/86400)+25569+(-5/24)</f>
        <v>42122.421168981477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tr">
        <f t="shared" si="90"/>
        <v>food</v>
      </c>
      <c r="R1164" t="str">
        <f t="shared" si="91"/>
        <v>food trucks</v>
      </c>
      <c r="S1164" s="10">
        <f t="shared" si="92"/>
        <v>41907.475277777776</v>
      </c>
      <c r="T1164" s="9" t="str">
        <f t="shared" si="93"/>
        <v>Sep</v>
      </c>
      <c r="U1164" s="9">
        <f t="shared" si="94"/>
        <v>2014</v>
      </c>
      <c r="V1164" s="10">
        <f>(J1164/86400)+25569+(-5/24)</f>
        <v>41876.475277777776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tr">
        <f t="shared" si="90"/>
        <v>food</v>
      </c>
      <c r="R1165" t="str">
        <f t="shared" si="91"/>
        <v>food trucks</v>
      </c>
      <c r="S1165" s="10">
        <f t="shared" si="92"/>
        <v>41860.515277777777</v>
      </c>
      <c r="T1165" s="9" t="str">
        <f t="shared" si="93"/>
        <v>Aug</v>
      </c>
      <c r="U1165" s="9">
        <f t="shared" si="94"/>
        <v>2014</v>
      </c>
      <c r="V1165" s="10">
        <f>(J1165/86400)+25569+(-5/24)</f>
        <v>41830.515277777777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tr">
        <f t="shared" si="90"/>
        <v>food</v>
      </c>
      <c r="R1166" t="str">
        <f t="shared" si="91"/>
        <v>food trucks</v>
      </c>
      <c r="S1166" s="10">
        <f t="shared" si="92"/>
        <v>42539.51599537037</v>
      </c>
      <c r="T1166" s="9" t="str">
        <f t="shared" si="93"/>
        <v>Jun</v>
      </c>
      <c r="U1166" s="9">
        <f t="shared" si="94"/>
        <v>2016</v>
      </c>
      <c r="V1166" s="10">
        <f>(J1166/86400)+25569+(-5/24)</f>
        <v>42509.51599537037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tr">
        <f t="shared" si="90"/>
        <v>food</v>
      </c>
      <c r="R1167" t="str">
        <f t="shared" si="91"/>
        <v>food trucks</v>
      </c>
      <c r="S1167" s="10">
        <f t="shared" si="92"/>
        <v>41826.00613425926</v>
      </c>
      <c r="T1167" s="9" t="str">
        <f t="shared" si="93"/>
        <v>Jul</v>
      </c>
      <c r="U1167" s="9">
        <f t="shared" si="94"/>
        <v>2014</v>
      </c>
      <c r="V1167" s="10">
        <f>(J1167/86400)+25569+(-5/24)</f>
        <v>41792.00613425926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tr">
        <f t="shared" si="90"/>
        <v>food</v>
      </c>
      <c r="R1168" t="str">
        <f t="shared" si="91"/>
        <v>food trucks</v>
      </c>
      <c r="S1168" s="10">
        <f t="shared" si="92"/>
        <v>42180.958333333336</v>
      </c>
      <c r="T1168" s="9" t="str">
        <f t="shared" si="93"/>
        <v>Jun</v>
      </c>
      <c r="U1168" s="9">
        <f t="shared" si="94"/>
        <v>2015</v>
      </c>
      <c r="V1168" s="10">
        <f>(J1168/86400)+25569+(-5/24)</f>
        <v>42150.277106481481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tr">
        <f t="shared" si="90"/>
        <v>food</v>
      </c>
      <c r="R1169" t="str">
        <f t="shared" si="91"/>
        <v>food trucks</v>
      </c>
      <c r="S1169" s="10">
        <f t="shared" si="92"/>
        <v>41894.526562499996</v>
      </c>
      <c r="T1169" s="9" t="str">
        <f t="shared" si="93"/>
        <v>Sep</v>
      </c>
      <c r="U1169" s="9">
        <f t="shared" si="94"/>
        <v>2014</v>
      </c>
      <c r="V1169" s="10">
        <f>(J1169/86400)+25569+(-5/24)</f>
        <v>41863.526562499996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tr">
        <f t="shared" si="90"/>
        <v>food</v>
      </c>
      <c r="R1170" t="str">
        <f t="shared" si="91"/>
        <v>food trucks</v>
      </c>
      <c r="S1170" s="10">
        <f t="shared" si="92"/>
        <v>42634.845659722218</v>
      </c>
      <c r="T1170" s="9" t="str">
        <f t="shared" si="93"/>
        <v>Sep</v>
      </c>
      <c r="U1170" s="9">
        <f t="shared" si="94"/>
        <v>2016</v>
      </c>
      <c r="V1170" s="10">
        <f>(J1170/86400)+25569+(-5/24)</f>
        <v>42604.845659722218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tr">
        <f t="shared" si="90"/>
        <v>food</v>
      </c>
      <c r="R1171" t="str">
        <f t="shared" si="91"/>
        <v>food trucks</v>
      </c>
      <c r="S1171" s="10">
        <f t="shared" si="92"/>
        <v>42057.145405092589</v>
      </c>
      <c r="T1171" s="9" t="str">
        <f t="shared" si="93"/>
        <v>Feb</v>
      </c>
      <c r="U1171" s="9">
        <f t="shared" si="94"/>
        <v>2015</v>
      </c>
      <c r="V1171" s="10">
        <f>(J1171/86400)+25569+(-5/24)</f>
        <v>42027.145405092589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tr">
        <f t="shared" si="90"/>
        <v>food</v>
      </c>
      <c r="R1172" t="str">
        <f t="shared" si="91"/>
        <v>food trucks</v>
      </c>
      <c r="S1172" s="10">
        <f t="shared" si="92"/>
        <v>42154.684849537036</v>
      </c>
      <c r="T1172" s="9" t="str">
        <f t="shared" si="93"/>
        <v>May</v>
      </c>
      <c r="U1172" s="9">
        <f t="shared" si="94"/>
        <v>2015</v>
      </c>
      <c r="V1172" s="10">
        <f>(J1172/86400)+25569+(-5/24)</f>
        <v>42124.684849537036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tr">
        <f t="shared" si="90"/>
        <v>food</v>
      </c>
      <c r="R1173" t="str">
        <f t="shared" si="91"/>
        <v>food trucks</v>
      </c>
      <c r="S1173" s="10">
        <f t="shared" si="92"/>
        <v>41956.638043981475</v>
      </c>
      <c r="T1173" s="9" t="str">
        <f t="shared" si="93"/>
        <v>Nov</v>
      </c>
      <c r="U1173" s="9">
        <f t="shared" si="94"/>
        <v>2014</v>
      </c>
      <c r="V1173" s="10">
        <f>(J1173/86400)+25569+(-5/24)</f>
        <v>41938.596377314811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tr">
        <f t="shared" si="90"/>
        <v>food</v>
      </c>
      <c r="R1174" t="str">
        <f t="shared" si="91"/>
        <v>food trucks</v>
      </c>
      <c r="S1174" s="10">
        <f t="shared" si="92"/>
        <v>41871.473981481475</v>
      </c>
      <c r="T1174" s="9" t="str">
        <f t="shared" si="93"/>
        <v>Aug</v>
      </c>
      <c r="U1174" s="9">
        <f t="shared" si="94"/>
        <v>2014</v>
      </c>
      <c r="V1174" s="10">
        <f>(J1174/86400)+25569+(-5/24)</f>
        <v>41841.473981481475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tr">
        <f t="shared" si="90"/>
        <v>food</v>
      </c>
      <c r="R1175" t="str">
        <f t="shared" si="91"/>
        <v>food trucks</v>
      </c>
      <c r="S1175" s="10">
        <f t="shared" si="92"/>
        <v>42218.97751157407</v>
      </c>
      <c r="T1175" s="9" t="str">
        <f t="shared" si="93"/>
        <v>Aug</v>
      </c>
      <c r="U1175" s="9">
        <f t="shared" si="94"/>
        <v>2015</v>
      </c>
      <c r="V1175" s="10">
        <f>(J1175/86400)+25569+(-5/24)</f>
        <v>42183.97751157407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tr">
        <f t="shared" si="90"/>
        <v>food</v>
      </c>
      <c r="R1176" t="str">
        <f t="shared" si="91"/>
        <v>food trucks</v>
      </c>
      <c r="S1176" s="10">
        <f t="shared" si="92"/>
        <v>42498.633414351854</v>
      </c>
      <c r="T1176" s="9" t="str">
        <f t="shared" si="93"/>
        <v>May</v>
      </c>
      <c r="U1176" s="9">
        <f t="shared" si="94"/>
        <v>2016</v>
      </c>
      <c r="V1176" s="10">
        <f>(J1176/86400)+25569+(-5/24)</f>
        <v>42468.633414351854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tr">
        <f t="shared" si="90"/>
        <v>food</v>
      </c>
      <c r="R1177" t="str">
        <f t="shared" si="91"/>
        <v>food trucks</v>
      </c>
      <c r="S1177" s="10">
        <f t="shared" si="92"/>
        <v>42200.520127314812</v>
      </c>
      <c r="T1177" s="9" t="str">
        <f t="shared" si="93"/>
        <v>Jul</v>
      </c>
      <c r="U1177" s="9">
        <f t="shared" si="94"/>
        <v>2015</v>
      </c>
      <c r="V1177" s="10">
        <f>(J1177/86400)+25569+(-5/24)</f>
        <v>42170.520127314812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tr">
        <f t="shared" si="90"/>
        <v>food</v>
      </c>
      <c r="R1178" t="str">
        <f t="shared" si="91"/>
        <v>food trucks</v>
      </c>
      <c r="S1178" s="10">
        <f t="shared" si="92"/>
        <v>42800.333333333336</v>
      </c>
      <c r="T1178" s="9" t="str">
        <f t="shared" si="93"/>
        <v>Mar</v>
      </c>
      <c r="U1178" s="9">
        <f t="shared" si="94"/>
        <v>2017</v>
      </c>
      <c r="V1178" s="10">
        <f>(J1178/86400)+25569+(-5/24)</f>
        <v>42745.811319444438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tr">
        <f t="shared" si="90"/>
        <v>food</v>
      </c>
      <c r="R1179" t="str">
        <f t="shared" si="91"/>
        <v>food trucks</v>
      </c>
      <c r="S1179" s="10">
        <f t="shared" si="92"/>
        <v>41927.452499999999</v>
      </c>
      <c r="T1179" s="9" t="str">
        <f t="shared" si="93"/>
        <v>Oct</v>
      </c>
      <c r="U1179" s="9">
        <f t="shared" si="94"/>
        <v>2014</v>
      </c>
      <c r="V1179" s="10">
        <f>(J1179/86400)+25569+(-5/24)</f>
        <v>41897.452499999999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tr">
        <f t="shared" si="90"/>
        <v>food</v>
      </c>
      <c r="R1180" t="str">
        <f t="shared" si="91"/>
        <v>food trucks</v>
      </c>
      <c r="S1180" s="10">
        <f t="shared" si="92"/>
        <v>41867.69736111111</v>
      </c>
      <c r="T1180" s="9" t="str">
        <f t="shared" si="93"/>
        <v>Aug</v>
      </c>
      <c r="U1180" s="9">
        <f t="shared" si="94"/>
        <v>2014</v>
      </c>
      <c r="V1180" s="10">
        <f>(J1180/86400)+25569+(-5/24)</f>
        <v>41837.69736111111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tr">
        <f t="shared" si="90"/>
        <v>food</v>
      </c>
      <c r="R1181" t="str">
        <f t="shared" si="91"/>
        <v>food trucks</v>
      </c>
      <c r="S1181" s="10">
        <f t="shared" si="92"/>
        <v>42305.511886574073</v>
      </c>
      <c r="T1181" s="9" t="str">
        <f t="shared" si="93"/>
        <v>Oct</v>
      </c>
      <c r="U1181" s="9">
        <f t="shared" si="94"/>
        <v>2015</v>
      </c>
      <c r="V1181" s="10">
        <f>(J1181/86400)+25569+(-5/24)</f>
        <v>42275.511886574073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tr">
        <f t="shared" si="90"/>
        <v>food</v>
      </c>
      <c r="R1182" t="str">
        <f t="shared" si="91"/>
        <v>food trucks</v>
      </c>
      <c r="S1182" s="10">
        <f t="shared" si="92"/>
        <v>41818.598541666666</v>
      </c>
      <c r="T1182" s="9" t="str">
        <f t="shared" si="93"/>
        <v>Jun</v>
      </c>
      <c r="U1182" s="9">
        <f t="shared" si="94"/>
        <v>2014</v>
      </c>
      <c r="V1182" s="10">
        <f>(J1182/86400)+25569+(-5/24)</f>
        <v>41781.598541666666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tr">
        <f t="shared" si="90"/>
        <v>food</v>
      </c>
      <c r="R1183" t="str">
        <f t="shared" si="91"/>
        <v>food trucks</v>
      </c>
      <c r="S1183" s="10">
        <f t="shared" si="92"/>
        <v>42064.131030092591</v>
      </c>
      <c r="T1183" s="9" t="str">
        <f t="shared" si="93"/>
        <v>Mar</v>
      </c>
      <c r="U1183" s="9">
        <f t="shared" si="94"/>
        <v>2015</v>
      </c>
      <c r="V1183" s="10">
        <f>(J1183/86400)+25569+(-5/24)</f>
        <v>42034.131030092591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tr">
        <f t="shared" si="90"/>
        <v>food</v>
      </c>
      <c r="R1184" t="str">
        <f t="shared" si="91"/>
        <v>food trucks</v>
      </c>
      <c r="S1184" s="10">
        <f t="shared" si="92"/>
        <v>42747.487499999996</v>
      </c>
      <c r="T1184" s="9" t="str">
        <f t="shared" si="93"/>
        <v>Jan</v>
      </c>
      <c r="U1184" s="9">
        <f t="shared" si="94"/>
        <v>2017</v>
      </c>
      <c r="V1184" s="10">
        <f>(J1184/86400)+25569+(-5/24)</f>
        <v>42728.619074074071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tr">
        <f t="shared" si="90"/>
        <v>food</v>
      </c>
      <c r="R1185" t="str">
        <f t="shared" si="91"/>
        <v>food trucks</v>
      </c>
      <c r="S1185" s="10">
        <f t="shared" si="92"/>
        <v>42675.957638888889</v>
      </c>
      <c r="T1185" s="9" t="str">
        <f t="shared" si="93"/>
        <v>Nov</v>
      </c>
      <c r="U1185" s="9">
        <f t="shared" si="94"/>
        <v>2016</v>
      </c>
      <c r="V1185" s="10">
        <f>(J1185/86400)+25569+(-5/24)</f>
        <v>42656.653043981474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tr">
        <f t="shared" si="90"/>
        <v>photography</v>
      </c>
      <c r="R1186" t="str">
        <f t="shared" si="91"/>
        <v>photobooks</v>
      </c>
      <c r="S1186" s="10">
        <f t="shared" si="92"/>
        <v>42772.391331018516</v>
      </c>
      <c r="T1186" s="9" t="str">
        <f t="shared" si="93"/>
        <v>Feb</v>
      </c>
      <c r="U1186" s="9">
        <f t="shared" si="94"/>
        <v>2017</v>
      </c>
      <c r="V1186" s="10">
        <f>(J1186/86400)+25569+(-5/24)</f>
        <v>42741.391331018516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tr">
        <f t="shared" si="90"/>
        <v>photography</v>
      </c>
      <c r="R1187" t="str">
        <f t="shared" si="91"/>
        <v>photobooks</v>
      </c>
      <c r="S1187" s="10">
        <f t="shared" si="92"/>
        <v>42162.958333333336</v>
      </c>
      <c r="T1187" s="9" t="str">
        <f t="shared" si="93"/>
        <v>Jun</v>
      </c>
      <c r="U1187" s="9">
        <f t="shared" si="94"/>
        <v>2015</v>
      </c>
      <c r="V1187" s="10">
        <f>(J1187/86400)+25569+(-5/24)</f>
        <v>42130.656817129631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tr">
        <f t="shared" si="90"/>
        <v>photography</v>
      </c>
      <c r="R1188" t="str">
        <f t="shared" si="91"/>
        <v>photobooks</v>
      </c>
      <c r="S1188" s="10">
        <f t="shared" si="92"/>
        <v>42156.737499999996</v>
      </c>
      <c r="T1188" s="9" t="str">
        <f t="shared" si="93"/>
        <v>Jun</v>
      </c>
      <c r="U1188" s="9">
        <f t="shared" si="94"/>
        <v>2015</v>
      </c>
      <c r="V1188" s="10">
        <f>(J1188/86400)+25569+(-5/24)</f>
        <v>42123.655034722215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tr">
        <f t="shared" si="90"/>
        <v>photography</v>
      </c>
      <c r="R1189" t="str">
        <f t="shared" si="91"/>
        <v>photobooks</v>
      </c>
      <c r="S1189" s="10">
        <f t="shared" si="92"/>
        <v>42141.541666666664</v>
      </c>
      <c r="T1189" s="9" t="str">
        <f t="shared" si="93"/>
        <v>May</v>
      </c>
      <c r="U1189" s="9">
        <f t="shared" si="94"/>
        <v>2015</v>
      </c>
      <c r="V1189" s="10">
        <f>(J1189/86400)+25569+(-5/24)</f>
        <v>42109.686608796292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tr">
        <f t="shared" si="90"/>
        <v>photography</v>
      </c>
      <c r="R1190" t="str">
        <f t="shared" si="91"/>
        <v>photobooks</v>
      </c>
      <c r="S1190" s="10">
        <f t="shared" si="92"/>
        <v>42732.492361111108</v>
      </c>
      <c r="T1190" s="9" t="str">
        <f t="shared" si="93"/>
        <v>Dec</v>
      </c>
      <c r="U1190" s="9">
        <f t="shared" si="94"/>
        <v>2016</v>
      </c>
      <c r="V1190" s="10">
        <f>(J1190/86400)+25569+(-5/24)</f>
        <v>42711.492361111108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tr">
        <f t="shared" si="90"/>
        <v>photography</v>
      </c>
      <c r="R1191" t="str">
        <f t="shared" si="91"/>
        <v>photobooks</v>
      </c>
      <c r="S1191" s="10">
        <f t="shared" si="92"/>
        <v>42550.770775462959</v>
      </c>
      <c r="T1191" s="9" t="str">
        <f t="shared" si="93"/>
        <v>Jun</v>
      </c>
      <c r="U1191" s="9">
        <f t="shared" si="94"/>
        <v>2016</v>
      </c>
      <c r="V1191" s="10">
        <f>(J1191/86400)+25569+(-5/24)</f>
        <v>42529.770775462959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tr">
        <f t="shared" si="90"/>
        <v>photography</v>
      </c>
      <c r="R1192" t="str">
        <f t="shared" si="91"/>
        <v>photobooks</v>
      </c>
      <c r="S1192" s="10">
        <f t="shared" si="92"/>
        <v>41882.457465277774</v>
      </c>
      <c r="T1192" s="9" t="str">
        <f t="shared" si="93"/>
        <v>Aug</v>
      </c>
      <c r="U1192" s="9">
        <f t="shared" si="94"/>
        <v>2014</v>
      </c>
      <c r="V1192" s="10">
        <f>(J1192/86400)+25569+(-5/24)</f>
        <v>41852.457465277774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tr">
        <f t="shared" si="90"/>
        <v>photography</v>
      </c>
      <c r="R1193" t="str">
        <f t="shared" si="91"/>
        <v>photobooks</v>
      </c>
      <c r="S1193" s="10">
        <f t="shared" si="92"/>
        <v>42449.353703703702</v>
      </c>
      <c r="T1193" s="9" t="str">
        <f t="shared" si="93"/>
        <v>Mar</v>
      </c>
      <c r="U1193" s="9">
        <f t="shared" si="94"/>
        <v>2016</v>
      </c>
      <c r="V1193" s="10">
        <f>(J1193/86400)+25569+(-5/24)</f>
        <v>42419.395370370366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tr">
        <f t="shared" si="90"/>
        <v>photography</v>
      </c>
      <c r="R1194" t="str">
        <f t="shared" si="91"/>
        <v>photobooks</v>
      </c>
      <c r="S1194" s="10">
        <f t="shared" si="92"/>
        <v>42777.298356481479</v>
      </c>
      <c r="T1194" s="9" t="str">
        <f t="shared" si="93"/>
        <v>Feb</v>
      </c>
      <c r="U1194" s="9">
        <f t="shared" si="94"/>
        <v>2017</v>
      </c>
      <c r="V1194" s="10">
        <f>(J1194/86400)+25569+(-5/24)</f>
        <v>42747.298356481479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tr">
        <f t="shared" si="90"/>
        <v>photography</v>
      </c>
      <c r="R1195" t="str">
        <f t="shared" si="91"/>
        <v>photobooks</v>
      </c>
      <c r="S1195" s="10">
        <f t="shared" si="92"/>
        <v>42469.526076388887</v>
      </c>
      <c r="T1195" s="9" t="str">
        <f t="shared" si="93"/>
        <v>Apr</v>
      </c>
      <c r="U1195" s="9">
        <f t="shared" si="94"/>
        <v>2016</v>
      </c>
      <c r="V1195" s="10">
        <f>(J1195/86400)+25569+(-5/24)</f>
        <v>42409.567743055552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tr">
        <f t="shared" si="90"/>
        <v>photography</v>
      </c>
      <c r="R1196" t="str">
        <f t="shared" si="91"/>
        <v>photobooks</v>
      </c>
      <c r="S1196" s="10">
        <f t="shared" si="92"/>
        <v>42102.27984953703</v>
      </c>
      <c r="T1196" s="9" t="str">
        <f t="shared" si="93"/>
        <v>Apr</v>
      </c>
      <c r="U1196" s="9">
        <f t="shared" si="94"/>
        <v>2015</v>
      </c>
      <c r="V1196" s="10">
        <f>(J1196/86400)+25569+(-5/24)</f>
        <v>42072.27984953703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tr">
        <f t="shared" si="90"/>
        <v>photography</v>
      </c>
      <c r="R1197" t="str">
        <f t="shared" si="91"/>
        <v>photobooks</v>
      </c>
      <c r="S1197" s="10">
        <f t="shared" si="92"/>
        <v>42358.166666666664</v>
      </c>
      <c r="T1197" s="9" t="str">
        <f t="shared" si="93"/>
        <v>Dec</v>
      </c>
      <c r="U1197" s="9">
        <f t="shared" si="94"/>
        <v>2015</v>
      </c>
      <c r="V1197" s="10">
        <f>(J1197/86400)+25569+(-5/24)</f>
        <v>42298.139502314814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tr">
        <f t="shared" si="90"/>
        <v>photography</v>
      </c>
      <c r="R1198" t="str">
        <f t="shared" si="91"/>
        <v>photobooks</v>
      </c>
      <c r="S1198" s="10">
        <f t="shared" si="92"/>
        <v>42356.610405092586</v>
      </c>
      <c r="T1198" s="9" t="str">
        <f t="shared" si="93"/>
        <v>Dec</v>
      </c>
      <c r="U1198" s="9">
        <f t="shared" si="94"/>
        <v>2015</v>
      </c>
      <c r="V1198" s="10">
        <f>(J1198/86400)+25569+(-5/24)</f>
        <v>42326.610405092586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tr">
        <f t="shared" si="90"/>
        <v>photography</v>
      </c>
      <c r="R1199" t="str">
        <f t="shared" si="91"/>
        <v>photobooks</v>
      </c>
      <c r="S1199" s="10">
        <f t="shared" si="92"/>
        <v>42534.040972222218</v>
      </c>
      <c r="T1199" s="9" t="str">
        <f t="shared" si="93"/>
        <v>Jun</v>
      </c>
      <c r="U1199" s="9">
        <f t="shared" si="94"/>
        <v>2016</v>
      </c>
      <c r="V1199" s="10">
        <f>(J1199/86400)+25569+(-5/24)</f>
        <v>42503.456412037034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tr">
        <f t="shared" si="90"/>
        <v>photography</v>
      </c>
      <c r="R1200" t="str">
        <f t="shared" si="91"/>
        <v>photobooks</v>
      </c>
      <c r="S1200" s="10">
        <f t="shared" si="92"/>
        <v>42368.916666666664</v>
      </c>
      <c r="T1200" s="9" t="str">
        <f t="shared" si="93"/>
        <v>Dec</v>
      </c>
      <c r="U1200" s="9">
        <f t="shared" si="94"/>
        <v>2015</v>
      </c>
      <c r="V1200" s="10">
        <f>(J1200/86400)+25569+(-5/24)</f>
        <v>42333.410717592589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tr">
        <f t="shared" si="90"/>
        <v>photography</v>
      </c>
      <c r="R1201" t="str">
        <f t="shared" si="91"/>
        <v>photobooks</v>
      </c>
      <c r="S1201" s="10">
        <f t="shared" si="92"/>
        <v>42193.562499999993</v>
      </c>
      <c r="T1201" s="9" t="str">
        <f t="shared" si="93"/>
        <v>Jul</v>
      </c>
      <c r="U1201" s="9">
        <f t="shared" si="94"/>
        <v>2015</v>
      </c>
      <c r="V1201" s="10">
        <f>(J1201/86400)+25569+(-5/24)</f>
        <v>42161.562499999993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tr">
        <f t="shared" si="90"/>
        <v>photography</v>
      </c>
      <c r="R1202" t="str">
        <f t="shared" si="91"/>
        <v>photobooks</v>
      </c>
      <c r="S1202" s="10">
        <f t="shared" si="92"/>
        <v>42110.269166666665</v>
      </c>
      <c r="T1202" s="9" t="str">
        <f t="shared" si="93"/>
        <v>Apr</v>
      </c>
      <c r="U1202" s="9">
        <f t="shared" si="94"/>
        <v>2015</v>
      </c>
      <c r="V1202" s="10">
        <f>(J1202/86400)+25569+(-5/24)</f>
        <v>42089.269166666665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tr">
        <f t="shared" si="90"/>
        <v>photography</v>
      </c>
      <c r="R1203" t="str">
        <f t="shared" si="91"/>
        <v>photobooks</v>
      </c>
      <c r="S1203" s="10">
        <f t="shared" si="92"/>
        <v>42566.398680555554</v>
      </c>
      <c r="T1203" s="9" t="str">
        <f t="shared" si="93"/>
        <v>Jul</v>
      </c>
      <c r="U1203" s="9">
        <f t="shared" si="94"/>
        <v>2016</v>
      </c>
      <c r="V1203" s="10">
        <f>(J1203/86400)+25569+(-5/24)</f>
        <v>42536.398680555554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tr">
        <f t="shared" si="90"/>
        <v>photography</v>
      </c>
      <c r="R1204" t="str">
        <f t="shared" si="91"/>
        <v>photobooks</v>
      </c>
      <c r="S1204" s="10">
        <f t="shared" si="92"/>
        <v>42182.08048611111</v>
      </c>
      <c r="T1204" s="9" t="str">
        <f t="shared" si="93"/>
        <v>Jun</v>
      </c>
      <c r="U1204" s="9">
        <f t="shared" si="94"/>
        <v>2015</v>
      </c>
      <c r="V1204" s="10">
        <f>(J1204/86400)+25569+(-5/24)</f>
        <v>42152.08048611111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tr">
        <f t="shared" si="90"/>
        <v>photography</v>
      </c>
      <c r="R1205" t="str">
        <f t="shared" si="91"/>
        <v>photobooks</v>
      </c>
      <c r="S1205" s="10">
        <f t="shared" si="92"/>
        <v>42155.4065625</v>
      </c>
      <c r="T1205" s="9" t="str">
        <f t="shared" si="93"/>
        <v>May</v>
      </c>
      <c r="U1205" s="9">
        <f t="shared" si="94"/>
        <v>2015</v>
      </c>
      <c r="V1205" s="10">
        <f>(J1205/86400)+25569+(-5/24)</f>
        <v>42125.4065625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tr">
        <f t="shared" si="90"/>
        <v>photography</v>
      </c>
      <c r="R1206" t="str">
        <f t="shared" si="91"/>
        <v>photobooks</v>
      </c>
      <c r="S1206" s="10">
        <f t="shared" si="92"/>
        <v>42341.999999999993</v>
      </c>
      <c r="T1206" s="9" t="str">
        <f t="shared" si="93"/>
        <v>Dec</v>
      </c>
      <c r="U1206" s="9">
        <f t="shared" si="94"/>
        <v>2015</v>
      </c>
      <c r="V1206" s="10">
        <f>(J1206/86400)+25569+(-5/24)</f>
        <v>42297.539733796293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tr">
        <f t="shared" si="90"/>
        <v>photography</v>
      </c>
      <c r="R1207" t="str">
        <f t="shared" si="91"/>
        <v>photobooks</v>
      </c>
      <c r="S1207" s="10">
        <f t="shared" si="92"/>
        <v>42168.298043981478</v>
      </c>
      <c r="T1207" s="9" t="str">
        <f t="shared" si="93"/>
        <v>Jun</v>
      </c>
      <c r="U1207" s="9">
        <f t="shared" si="94"/>
        <v>2015</v>
      </c>
      <c r="V1207" s="10">
        <f>(J1207/86400)+25569+(-5/24)</f>
        <v>42138.298043981478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tr">
        <f t="shared" si="90"/>
        <v>photography</v>
      </c>
      <c r="R1208" t="str">
        <f t="shared" si="91"/>
        <v>photobooks</v>
      </c>
      <c r="S1208" s="10">
        <f t="shared" si="92"/>
        <v>42805.353472222218</v>
      </c>
      <c r="T1208" s="9" t="str">
        <f t="shared" si="93"/>
        <v>Mar</v>
      </c>
      <c r="U1208" s="9">
        <f t="shared" si="94"/>
        <v>2017</v>
      </c>
      <c r="V1208" s="10">
        <f>(J1208/86400)+25569+(-5/24)</f>
        <v>42772.567743055552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tr">
        <f t="shared" si="90"/>
        <v>photography</v>
      </c>
      <c r="R1209" t="str">
        <f t="shared" si="91"/>
        <v>photobooks</v>
      </c>
      <c r="S1209" s="10">
        <f t="shared" si="92"/>
        <v>42460.208333333336</v>
      </c>
      <c r="T1209" s="9" t="str">
        <f t="shared" si="93"/>
        <v>Mar</v>
      </c>
      <c r="U1209" s="9">
        <f t="shared" si="94"/>
        <v>2016</v>
      </c>
      <c r="V1209" s="10">
        <f>(J1209/86400)+25569+(-5/24)</f>
        <v>42430.221909722219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tr">
        <f t="shared" si="90"/>
        <v>photography</v>
      </c>
      <c r="R1210" t="str">
        <f t="shared" si="91"/>
        <v>photobooks</v>
      </c>
      <c r="S1210" s="10">
        <f t="shared" si="92"/>
        <v>42453.459074074075</v>
      </c>
      <c r="T1210" s="9" t="str">
        <f t="shared" si="93"/>
        <v>Mar</v>
      </c>
      <c r="U1210" s="9">
        <f t="shared" si="94"/>
        <v>2016</v>
      </c>
      <c r="V1210" s="10">
        <f>(J1210/86400)+25569+(-5/24)</f>
        <v>42423.500740740739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tr">
        <f t="shared" si="90"/>
        <v>photography</v>
      </c>
      <c r="R1211" t="str">
        <f t="shared" si="91"/>
        <v>photobooks</v>
      </c>
      <c r="S1211" s="10">
        <f t="shared" si="92"/>
        <v>42791.637789351851</v>
      </c>
      <c r="T1211" s="9" t="str">
        <f t="shared" si="93"/>
        <v>Feb</v>
      </c>
      <c r="U1211" s="9">
        <f t="shared" si="94"/>
        <v>2017</v>
      </c>
      <c r="V1211" s="10">
        <f>(J1211/86400)+25569+(-5/24)</f>
        <v>42761.637789351851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tr">
        <f t="shared" si="90"/>
        <v>photography</v>
      </c>
      <c r="R1212" t="str">
        <f t="shared" si="91"/>
        <v>photobooks</v>
      </c>
      <c r="S1212" s="10">
        <f t="shared" si="92"/>
        <v>42155.666666666664</v>
      </c>
      <c r="T1212" s="9" t="str">
        <f t="shared" si="93"/>
        <v>May</v>
      </c>
      <c r="U1212" s="9">
        <f t="shared" si="94"/>
        <v>2015</v>
      </c>
      <c r="V1212" s="10">
        <f>(J1212/86400)+25569+(-5/24)</f>
        <v>42132.733472222222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tr">
        <f t="shared" si="90"/>
        <v>photography</v>
      </c>
      <c r="R1213" t="str">
        <f t="shared" si="91"/>
        <v>photobooks</v>
      </c>
      <c r="S1213" s="10">
        <f t="shared" si="92"/>
        <v>42530.658113425925</v>
      </c>
      <c r="T1213" s="9" t="str">
        <f t="shared" si="93"/>
        <v>Jun</v>
      </c>
      <c r="U1213" s="9">
        <f t="shared" si="94"/>
        <v>2016</v>
      </c>
      <c r="V1213" s="10">
        <f>(J1213/86400)+25569+(-5/24)</f>
        <v>42515.658113425925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tr">
        <f t="shared" si="90"/>
        <v>photography</v>
      </c>
      <c r="R1214" t="str">
        <f t="shared" si="91"/>
        <v>photobooks</v>
      </c>
      <c r="S1214" s="10">
        <f t="shared" si="92"/>
        <v>42334.833333333336</v>
      </c>
      <c r="T1214" s="9" t="str">
        <f t="shared" si="93"/>
        <v>Nov</v>
      </c>
      <c r="U1214" s="9">
        <f t="shared" si="94"/>
        <v>2015</v>
      </c>
      <c r="V1214" s="10">
        <f>(J1214/86400)+25569+(-5/24)</f>
        <v>42318.741840277777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tr">
        <f t="shared" si="90"/>
        <v>photography</v>
      </c>
      <c r="R1215" t="str">
        <f t="shared" si="91"/>
        <v>photobooks</v>
      </c>
      <c r="S1215" s="10">
        <f t="shared" si="92"/>
        <v>42766.547453703701</v>
      </c>
      <c r="T1215" s="9" t="str">
        <f t="shared" si="93"/>
        <v>Jan</v>
      </c>
      <c r="U1215" s="9">
        <f t="shared" si="94"/>
        <v>2017</v>
      </c>
      <c r="V1215" s="10">
        <f>(J1215/86400)+25569+(-5/24)</f>
        <v>42731.547453703701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tr">
        <f t="shared" si="90"/>
        <v>photography</v>
      </c>
      <c r="R1216" t="str">
        <f t="shared" si="91"/>
        <v>photobooks</v>
      </c>
      <c r="S1216" s="10">
        <f t="shared" si="92"/>
        <v>42164.632002314807</v>
      </c>
      <c r="T1216" s="9" t="str">
        <f t="shared" si="93"/>
        <v>Jun</v>
      </c>
      <c r="U1216" s="9">
        <f t="shared" si="94"/>
        <v>2015</v>
      </c>
      <c r="V1216" s="10">
        <f>(J1216/86400)+25569+(-5/24)</f>
        <v>42104.632002314807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tr">
        <f t="shared" si="90"/>
        <v>photography</v>
      </c>
      <c r="R1217" t="str">
        <f t="shared" si="91"/>
        <v>photobooks</v>
      </c>
      <c r="S1217" s="10">
        <f t="shared" si="92"/>
        <v>41789.714768518512</v>
      </c>
      <c r="T1217" s="9" t="str">
        <f t="shared" si="93"/>
        <v>May</v>
      </c>
      <c r="U1217" s="9">
        <f t="shared" si="94"/>
        <v>2014</v>
      </c>
      <c r="V1217" s="10">
        <f>(J1217/86400)+25569+(-5/24)</f>
        <v>41759.714768518512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tr">
        <f t="shared" si="90"/>
        <v>photography</v>
      </c>
      <c r="R1218" t="str">
        <f t="shared" si="91"/>
        <v>photobooks</v>
      </c>
      <c r="S1218" s="10">
        <f t="shared" si="92"/>
        <v>42279.752083333333</v>
      </c>
      <c r="T1218" s="9" t="str">
        <f t="shared" si="93"/>
        <v>Oct</v>
      </c>
      <c r="U1218" s="9">
        <f t="shared" si="94"/>
        <v>2015</v>
      </c>
      <c r="V1218" s="10">
        <f>(J1218/86400)+25569+(-5/24)</f>
        <v>42247.408067129632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tr">
        <f t="shared" ref="Q1219:Q1282" si="95">LEFT(N1219,FIND("/",N1219)-1)</f>
        <v>photography</v>
      </c>
      <c r="R1219" t="str">
        <f t="shared" ref="R1219:R1282" si="96">RIGHT(N1219,LEN(N1219)-FIND("/",N1219))</f>
        <v>photobooks</v>
      </c>
      <c r="S1219" s="10">
        <f t="shared" ref="S1219:S1282" si="97">(I1219/86400)+25569+(-5/24)</f>
        <v>42565.6011574074</v>
      </c>
      <c r="T1219" s="9" t="str">
        <f t="shared" ref="T1219:T1282" si="98">IF(MONTH(S1219)=1,"Jan",IF(MONTH(S1219)=2,"Feb",IF(MONTH(S1219)=3,"Mar",IF(MONTH(S1219)=4,"Apr",IF(MONTH(S1219)=5,"May",IF(MONTH(S1219)=6,"Jun",IF(MONTH(S1219)=7,"Jul",IF(MONTH(S1219)=8,"Aug",IF(MONTH(S1219)=9,"Sep",IF(MONTH(S1219)=10,"Oct",IF(MONTH(S1219)=11,"Nov",IF(MONTH(S1219)=12,"Dec","N/A"))))))))))))</f>
        <v>Jul</v>
      </c>
      <c r="U1219" s="9">
        <f t="shared" ref="U1219:U1282" si="99">YEAR(S1219)</f>
        <v>2016</v>
      </c>
      <c r="V1219" s="10">
        <f>(J1219/86400)+25569+(-5/24)</f>
        <v>42535.6011574074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tr">
        <f t="shared" si="95"/>
        <v>photography</v>
      </c>
      <c r="R1220" t="str">
        <f t="shared" si="96"/>
        <v>photobooks</v>
      </c>
      <c r="S1220" s="10">
        <f t="shared" si="97"/>
        <v>42308.916666666664</v>
      </c>
      <c r="T1220" s="9" t="str">
        <f t="shared" si="98"/>
        <v>Oct</v>
      </c>
      <c r="U1220" s="9">
        <f t="shared" si="99"/>
        <v>2015</v>
      </c>
      <c r="V1220" s="10">
        <f>(J1220/86400)+25569+(-5/24)</f>
        <v>42278.453703703701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tr">
        <f t="shared" si="95"/>
        <v>photography</v>
      </c>
      <c r="R1221" t="str">
        <f t="shared" si="96"/>
        <v>photobooks</v>
      </c>
      <c r="S1221" s="10">
        <f t="shared" si="97"/>
        <v>42663.253622685188</v>
      </c>
      <c r="T1221" s="9" t="str">
        <f t="shared" si="98"/>
        <v>Oct</v>
      </c>
      <c r="U1221" s="9">
        <f t="shared" si="99"/>
        <v>2016</v>
      </c>
      <c r="V1221" s="10">
        <f>(J1221/86400)+25569+(-5/24)</f>
        <v>42633.253622685188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tr">
        <f t="shared" si="95"/>
        <v>photography</v>
      </c>
      <c r="R1222" t="str">
        <f t="shared" si="96"/>
        <v>photobooks</v>
      </c>
      <c r="S1222" s="10">
        <f t="shared" si="97"/>
        <v>42241.420277777775</v>
      </c>
      <c r="T1222" s="9" t="str">
        <f t="shared" si="98"/>
        <v>Aug</v>
      </c>
      <c r="U1222" s="9">
        <f t="shared" si="99"/>
        <v>2015</v>
      </c>
      <c r="V1222" s="10">
        <f>(J1222/86400)+25569+(-5/24)</f>
        <v>42211.420277777775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tr">
        <f t="shared" si="95"/>
        <v>photography</v>
      </c>
      <c r="R1223" t="str">
        <f t="shared" si="96"/>
        <v>photobooks</v>
      </c>
      <c r="S1223" s="10">
        <f t="shared" si="97"/>
        <v>42707.791666666664</v>
      </c>
      <c r="T1223" s="9" t="str">
        <f t="shared" si="98"/>
        <v>Dec</v>
      </c>
      <c r="U1223" s="9">
        <f t="shared" si="99"/>
        <v>2016</v>
      </c>
      <c r="V1223" s="10">
        <f>(J1223/86400)+25569+(-5/24)</f>
        <v>42680.267222222225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tr">
        <f t="shared" si="95"/>
        <v>photography</v>
      </c>
      <c r="R1224" t="str">
        <f t="shared" si="96"/>
        <v>photobooks</v>
      </c>
      <c r="S1224" s="10">
        <f t="shared" si="97"/>
        <v>42460.958333333336</v>
      </c>
      <c r="T1224" s="9" t="str">
        <f t="shared" si="98"/>
        <v>Mar</v>
      </c>
      <c r="U1224" s="9">
        <f t="shared" si="99"/>
        <v>2016</v>
      </c>
      <c r="V1224" s="10">
        <f>(J1224/86400)+25569+(-5/24)</f>
        <v>42430.512118055551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tr">
        <f t="shared" si="95"/>
        <v>photography</v>
      </c>
      <c r="R1225" t="str">
        <f t="shared" si="96"/>
        <v>photobooks</v>
      </c>
      <c r="S1225" s="10">
        <f t="shared" si="97"/>
        <v>42684.010520833333</v>
      </c>
      <c r="T1225" s="9" t="str">
        <f t="shared" si="98"/>
        <v>Nov</v>
      </c>
      <c r="U1225" s="9">
        <f t="shared" si="99"/>
        <v>2016</v>
      </c>
      <c r="V1225" s="10">
        <f>(J1225/86400)+25569+(-5/24)</f>
        <v>42653.968854166662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tr">
        <f t="shared" si="95"/>
        <v>music</v>
      </c>
      <c r="R1226" t="str">
        <f t="shared" si="96"/>
        <v>world music</v>
      </c>
      <c r="S1226" s="10">
        <f t="shared" si="97"/>
        <v>41796.341458333329</v>
      </c>
      <c r="T1226" s="9" t="str">
        <f t="shared" si="98"/>
        <v>Jun</v>
      </c>
      <c r="U1226" s="9">
        <f t="shared" si="99"/>
        <v>2014</v>
      </c>
      <c r="V1226" s="10">
        <f>(J1226/86400)+25569+(-5/24)</f>
        <v>41736.341458333329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tr">
        <f t="shared" si="95"/>
        <v>music</v>
      </c>
      <c r="R1227" t="str">
        <f t="shared" si="96"/>
        <v>world music</v>
      </c>
      <c r="S1227" s="10">
        <f t="shared" si="97"/>
        <v>41569.697662037033</v>
      </c>
      <c r="T1227" s="9" t="str">
        <f t="shared" si="98"/>
        <v>Oct</v>
      </c>
      <c r="U1227" s="9">
        <f t="shared" si="99"/>
        <v>2013</v>
      </c>
      <c r="V1227" s="10">
        <f>(J1227/86400)+25569+(-5/24)</f>
        <v>41509.697662037033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tr">
        <f t="shared" si="95"/>
        <v>music</v>
      </c>
      <c r="R1228" t="str">
        <f t="shared" si="96"/>
        <v>world music</v>
      </c>
      <c r="S1228" s="10">
        <f t="shared" si="97"/>
        <v>41749.833333333328</v>
      </c>
      <c r="T1228" s="9" t="str">
        <f t="shared" si="98"/>
        <v>Apr</v>
      </c>
      <c r="U1228" s="9">
        <f t="shared" si="99"/>
        <v>2014</v>
      </c>
      <c r="V1228" s="10">
        <f>(J1228/86400)+25569+(-5/24)</f>
        <v>41715.666446759256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tr">
        <f t="shared" si="95"/>
        <v>music</v>
      </c>
      <c r="R1229" t="str">
        <f t="shared" si="96"/>
        <v>world music</v>
      </c>
      <c r="S1229" s="10">
        <f t="shared" si="97"/>
        <v>41858.083333333328</v>
      </c>
      <c r="T1229" s="9" t="str">
        <f t="shared" si="98"/>
        <v>Aug</v>
      </c>
      <c r="U1229" s="9">
        <f t="shared" si="99"/>
        <v>2014</v>
      </c>
      <c r="V1229" s="10">
        <f>(J1229/86400)+25569+(-5/24)</f>
        <v>41827.710833333331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tr">
        <f t="shared" si="95"/>
        <v>music</v>
      </c>
      <c r="R1230" t="str">
        <f t="shared" si="96"/>
        <v>world music</v>
      </c>
      <c r="S1230" s="10">
        <f t="shared" si="97"/>
        <v>40814.520925925921</v>
      </c>
      <c r="T1230" s="9" t="str">
        <f t="shared" si="98"/>
        <v>Sep</v>
      </c>
      <c r="U1230" s="9">
        <f t="shared" si="99"/>
        <v>2011</v>
      </c>
      <c r="V1230" s="10">
        <f>(J1230/86400)+25569+(-5/24)</f>
        <v>40754.520925925921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tr">
        <f t="shared" si="95"/>
        <v>music</v>
      </c>
      <c r="R1231" t="str">
        <f t="shared" si="96"/>
        <v>world music</v>
      </c>
      <c r="S1231" s="10">
        <f t="shared" si="97"/>
        <v>41015.458333333328</v>
      </c>
      <c r="T1231" s="9" t="str">
        <f t="shared" si="98"/>
        <v>Apr</v>
      </c>
      <c r="U1231" s="9">
        <f t="shared" si="99"/>
        <v>2012</v>
      </c>
      <c r="V1231" s="10">
        <f>(J1231/86400)+25569+(-5/24)</f>
        <v>40985.251469907402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tr">
        <f t="shared" si="95"/>
        <v>music</v>
      </c>
      <c r="R1232" t="str">
        <f t="shared" si="96"/>
        <v>world music</v>
      </c>
      <c r="S1232" s="10">
        <f t="shared" si="97"/>
        <v>40598.764236111107</v>
      </c>
      <c r="T1232" s="9" t="str">
        <f t="shared" si="98"/>
        <v>Feb</v>
      </c>
      <c r="U1232" s="9">
        <f t="shared" si="99"/>
        <v>2011</v>
      </c>
      <c r="V1232" s="10">
        <f>(J1232/86400)+25569+(-5/24)</f>
        <v>40568.764236111107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tr">
        <f t="shared" si="95"/>
        <v>music</v>
      </c>
      <c r="R1233" t="str">
        <f t="shared" si="96"/>
        <v>world music</v>
      </c>
      <c r="S1233" s="10">
        <f t="shared" si="97"/>
        <v>42243.833333333336</v>
      </c>
      <c r="T1233" s="9" t="str">
        <f t="shared" si="98"/>
        <v>Aug</v>
      </c>
      <c r="U1233" s="9">
        <f t="shared" si="99"/>
        <v>2015</v>
      </c>
      <c r="V1233" s="10">
        <f>(J1233/86400)+25569+(-5/24)</f>
        <v>42193.733425925922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tr">
        <f t="shared" si="95"/>
        <v>music</v>
      </c>
      <c r="R1234" t="str">
        <f t="shared" si="96"/>
        <v>world music</v>
      </c>
      <c r="S1234" s="10">
        <f t="shared" si="97"/>
        <v>41553.639699074069</v>
      </c>
      <c r="T1234" s="9" t="str">
        <f t="shared" si="98"/>
        <v>Oct</v>
      </c>
      <c r="U1234" s="9">
        <f t="shared" si="99"/>
        <v>2013</v>
      </c>
      <c r="V1234" s="10">
        <f>(J1234/86400)+25569+(-5/24)</f>
        <v>41506.639699074069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tr">
        <f t="shared" si="95"/>
        <v>music</v>
      </c>
      <c r="R1235" t="str">
        <f t="shared" si="96"/>
        <v>world music</v>
      </c>
      <c r="S1235" s="10">
        <f t="shared" si="97"/>
        <v>40960.740439814814</v>
      </c>
      <c r="T1235" s="9" t="str">
        <f t="shared" si="98"/>
        <v>Feb</v>
      </c>
      <c r="U1235" s="9">
        <f t="shared" si="99"/>
        <v>2012</v>
      </c>
      <c r="V1235" s="10">
        <f>(J1235/86400)+25569+(-5/24)</f>
        <v>40939.740439814814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tr">
        <f t="shared" si="95"/>
        <v>music</v>
      </c>
      <c r="R1236" t="str">
        <f t="shared" si="96"/>
        <v>world music</v>
      </c>
      <c r="S1236" s="10">
        <f t="shared" si="97"/>
        <v>42037.580347222225</v>
      </c>
      <c r="T1236" s="9" t="str">
        <f t="shared" si="98"/>
        <v>Feb</v>
      </c>
      <c r="U1236" s="9">
        <f t="shared" si="99"/>
        <v>2015</v>
      </c>
      <c r="V1236" s="10">
        <f>(J1236/86400)+25569+(-5/24)</f>
        <v>42007.580347222225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tr">
        <f t="shared" si="95"/>
        <v>music</v>
      </c>
      <c r="R1237" t="str">
        <f t="shared" si="96"/>
        <v>world music</v>
      </c>
      <c r="S1237" s="10">
        <f t="shared" si="97"/>
        <v>41622.927071759259</v>
      </c>
      <c r="T1237" s="9" t="str">
        <f t="shared" si="98"/>
        <v>Dec</v>
      </c>
      <c r="U1237" s="9">
        <f t="shared" si="99"/>
        <v>2013</v>
      </c>
      <c r="V1237" s="10">
        <f>(J1237/86400)+25569+(-5/24)</f>
        <v>41582.927071759259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tr">
        <f t="shared" si="95"/>
        <v>music</v>
      </c>
      <c r="R1238" t="str">
        <f t="shared" si="96"/>
        <v>world music</v>
      </c>
      <c r="S1238" s="10">
        <f t="shared" si="97"/>
        <v>41118.458333333328</v>
      </c>
      <c r="T1238" s="9" t="str">
        <f t="shared" si="98"/>
        <v>Jul</v>
      </c>
      <c r="U1238" s="9">
        <f t="shared" si="99"/>
        <v>2012</v>
      </c>
      <c r="V1238" s="10">
        <f>(J1238/86400)+25569+(-5/24)</f>
        <v>41110.47180555555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tr">
        <f t="shared" si="95"/>
        <v>music</v>
      </c>
      <c r="R1239" t="str">
        <f t="shared" si="96"/>
        <v>world music</v>
      </c>
      <c r="S1239" s="10">
        <f t="shared" si="97"/>
        <v>41145.074826388889</v>
      </c>
      <c r="T1239" s="9" t="str">
        <f t="shared" si="98"/>
        <v>Aug</v>
      </c>
      <c r="U1239" s="9">
        <f t="shared" si="99"/>
        <v>2012</v>
      </c>
      <c r="V1239" s="10">
        <f>(J1239/86400)+25569+(-5/24)</f>
        <v>41125.074826388889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tr">
        <f t="shared" si="95"/>
        <v>music</v>
      </c>
      <c r="R1240" t="str">
        <f t="shared" si="96"/>
        <v>world music</v>
      </c>
      <c r="S1240" s="10">
        <f t="shared" si="97"/>
        <v>40761.402037037034</v>
      </c>
      <c r="T1240" s="9" t="str">
        <f t="shared" si="98"/>
        <v>Aug</v>
      </c>
      <c r="U1240" s="9">
        <f t="shared" si="99"/>
        <v>2011</v>
      </c>
      <c r="V1240" s="10">
        <f>(J1240/86400)+25569+(-5/24)</f>
        <v>40731.402037037034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tr">
        <f t="shared" si="95"/>
        <v>music</v>
      </c>
      <c r="R1241" t="str">
        <f t="shared" si="96"/>
        <v>world music</v>
      </c>
      <c r="S1241" s="10">
        <f t="shared" si="97"/>
        <v>40913.754247685181</v>
      </c>
      <c r="T1241" s="9" t="str">
        <f t="shared" si="98"/>
        <v>Jan</v>
      </c>
      <c r="U1241" s="9">
        <f t="shared" si="99"/>
        <v>2012</v>
      </c>
      <c r="V1241" s="10">
        <f>(J1241/86400)+25569+(-5/24)</f>
        <v>40883.754247685181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tr">
        <f t="shared" si="95"/>
        <v>music</v>
      </c>
      <c r="R1242" t="str">
        <f t="shared" si="96"/>
        <v>world music</v>
      </c>
      <c r="S1242" s="10">
        <f t="shared" si="97"/>
        <v>41467.70208333333</v>
      </c>
      <c r="T1242" s="9" t="str">
        <f t="shared" si="98"/>
        <v>Jul</v>
      </c>
      <c r="U1242" s="9">
        <f t="shared" si="99"/>
        <v>2013</v>
      </c>
      <c r="V1242" s="10">
        <f>(J1242/86400)+25569+(-5/24)</f>
        <v>41408.831678240742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tr">
        <f t="shared" si="95"/>
        <v>music</v>
      </c>
      <c r="R1243" t="str">
        <f t="shared" si="96"/>
        <v>world music</v>
      </c>
      <c r="S1243" s="10">
        <f t="shared" si="97"/>
        <v>41946.040972222218</v>
      </c>
      <c r="T1243" s="9" t="str">
        <f t="shared" si="98"/>
        <v>Nov</v>
      </c>
      <c r="U1243" s="9">
        <f t="shared" si="99"/>
        <v>2014</v>
      </c>
      <c r="V1243" s="10">
        <f>(J1243/86400)+25569+(-5/24)</f>
        <v>41923.629398148143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tr">
        <f t="shared" si="95"/>
        <v>music</v>
      </c>
      <c r="R1244" t="str">
        <f t="shared" si="96"/>
        <v>world music</v>
      </c>
      <c r="S1244" s="10">
        <f t="shared" si="97"/>
        <v>40797.345833333333</v>
      </c>
      <c r="T1244" s="9" t="str">
        <f t="shared" si="98"/>
        <v>Sep</v>
      </c>
      <c r="U1244" s="9">
        <f t="shared" si="99"/>
        <v>2011</v>
      </c>
      <c r="V1244" s="10">
        <f>(J1244/86400)+25569+(-5/24)</f>
        <v>40781.957199074073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tr">
        <f t="shared" si="95"/>
        <v>music</v>
      </c>
      <c r="R1245" t="str">
        <f t="shared" si="96"/>
        <v>world music</v>
      </c>
      <c r="S1245" s="10">
        <f t="shared" si="97"/>
        <v>40732.666666666664</v>
      </c>
      <c r="T1245" s="9" t="str">
        <f t="shared" si="98"/>
        <v>Jul</v>
      </c>
      <c r="U1245" s="9">
        <f t="shared" si="99"/>
        <v>2011</v>
      </c>
      <c r="V1245" s="10">
        <f>(J1245/86400)+25569+(-5/24)</f>
        <v>40671.670960648145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tr">
        <f t="shared" si="95"/>
        <v>music</v>
      </c>
      <c r="R1246" t="str">
        <f t="shared" si="96"/>
        <v>rock</v>
      </c>
      <c r="S1246" s="10">
        <f t="shared" si="97"/>
        <v>41386.666666666664</v>
      </c>
      <c r="T1246" s="9" t="str">
        <f t="shared" si="98"/>
        <v>Apr</v>
      </c>
      <c r="U1246" s="9">
        <f t="shared" si="99"/>
        <v>2013</v>
      </c>
      <c r="V1246" s="10">
        <f>(J1246/86400)+25569+(-5/24)</f>
        <v>41355.617164351854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tr">
        <f t="shared" si="95"/>
        <v>music</v>
      </c>
      <c r="R1247" t="str">
        <f t="shared" si="96"/>
        <v>rock</v>
      </c>
      <c r="S1247" s="10">
        <f t="shared" si="97"/>
        <v>41804.391597222224</v>
      </c>
      <c r="T1247" s="9" t="str">
        <f t="shared" si="98"/>
        <v>Jun</v>
      </c>
      <c r="U1247" s="9">
        <f t="shared" si="99"/>
        <v>2014</v>
      </c>
      <c r="V1247" s="10">
        <f>(J1247/86400)+25569+(-5/24)</f>
        <v>41774.391597222224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tr">
        <f t="shared" si="95"/>
        <v>music</v>
      </c>
      <c r="R1248" t="str">
        <f t="shared" si="96"/>
        <v>rock</v>
      </c>
      <c r="S1248" s="10">
        <f t="shared" si="97"/>
        <v>40882.876724537033</v>
      </c>
      <c r="T1248" s="9" t="str">
        <f t="shared" si="98"/>
        <v>Dec</v>
      </c>
      <c r="U1248" s="9">
        <f t="shared" si="99"/>
        <v>2011</v>
      </c>
      <c r="V1248" s="10">
        <f>(J1248/86400)+25569+(-5/24)</f>
        <v>40837.835057870368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tr">
        <f t="shared" si="95"/>
        <v>music</v>
      </c>
      <c r="R1249" t="str">
        <f t="shared" si="96"/>
        <v>rock</v>
      </c>
      <c r="S1249" s="10">
        <f t="shared" si="97"/>
        <v>41400.083969907406</v>
      </c>
      <c r="T1249" s="9" t="str">
        <f t="shared" si="98"/>
        <v>May</v>
      </c>
      <c r="U1249" s="9">
        <f t="shared" si="99"/>
        <v>2013</v>
      </c>
      <c r="V1249" s="10">
        <f>(J1249/86400)+25569+(-5/24)</f>
        <v>41370.083969907406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tr">
        <f t="shared" si="95"/>
        <v>music</v>
      </c>
      <c r="R1250" t="str">
        <f t="shared" si="96"/>
        <v>rock</v>
      </c>
      <c r="S1250" s="10">
        <f t="shared" si="97"/>
        <v>41803.082638888889</v>
      </c>
      <c r="T1250" s="9" t="str">
        <f t="shared" si="98"/>
        <v>Jun</v>
      </c>
      <c r="U1250" s="9">
        <f t="shared" si="99"/>
        <v>2014</v>
      </c>
      <c r="V1250" s="10">
        <f>(J1250/86400)+25569+(-5/24)</f>
        <v>41767.448530092588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tr">
        <f t="shared" si="95"/>
        <v>music</v>
      </c>
      <c r="R1251" t="str">
        <f t="shared" si="96"/>
        <v>rock</v>
      </c>
      <c r="S1251" s="10">
        <f t="shared" si="97"/>
        <v>41097.532534722217</v>
      </c>
      <c r="T1251" s="9" t="str">
        <f t="shared" si="98"/>
        <v>Jul</v>
      </c>
      <c r="U1251" s="9">
        <f t="shared" si="99"/>
        <v>2012</v>
      </c>
      <c r="V1251" s="10">
        <f>(J1251/86400)+25569+(-5/24)</f>
        <v>41067.532534722217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tr">
        <f t="shared" si="95"/>
        <v>music</v>
      </c>
      <c r="R1252" t="str">
        <f t="shared" si="96"/>
        <v>rock</v>
      </c>
      <c r="S1252" s="10">
        <f t="shared" si="97"/>
        <v>41888.434386574074</v>
      </c>
      <c r="T1252" s="9" t="str">
        <f t="shared" si="98"/>
        <v>Sep</v>
      </c>
      <c r="U1252" s="9">
        <f t="shared" si="99"/>
        <v>2014</v>
      </c>
      <c r="V1252" s="10">
        <f>(J1252/86400)+25569+(-5/24)</f>
        <v>41843.434386574074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tr">
        <f t="shared" si="95"/>
        <v>music</v>
      </c>
      <c r="R1253" t="str">
        <f t="shared" si="96"/>
        <v>rock</v>
      </c>
      <c r="S1253" s="10">
        <f t="shared" si="97"/>
        <v>40811.606099537035</v>
      </c>
      <c r="T1253" s="9" t="str">
        <f t="shared" si="98"/>
        <v>Sep</v>
      </c>
      <c r="U1253" s="9">
        <f t="shared" si="99"/>
        <v>2011</v>
      </c>
      <c r="V1253" s="10">
        <f>(J1253/86400)+25569+(-5/24)</f>
        <v>40751.606099537035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tr">
        <f t="shared" si="95"/>
        <v>music</v>
      </c>
      <c r="R1254" t="str">
        <f t="shared" si="96"/>
        <v>rock</v>
      </c>
      <c r="S1254" s="10">
        <f t="shared" si="97"/>
        <v>41571.779733796291</v>
      </c>
      <c r="T1254" s="9" t="str">
        <f t="shared" si="98"/>
        <v>Oct</v>
      </c>
      <c r="U1254" s="9">
        <f t="shared" si="99"/>
        <v>2013</v>
      </c>
      <c r="V1254" s="10">
        <f>(J1254/86400)+25569+(-5/24)</f>
        <v>41543.779733796291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tr">
        <f t="shared" si="95"/>
        <v>music</v>
      </c>
      <c r="R1255" t="str">
        <f t="shared" si="96"/>
        <v>rock</v>
      </c>
      <c r="S1255" s="10">
        <f t="shared" si="97"/>
        <v>41885.575312499997</v>
      </c>
      <c r="T1255" s="9" t="str">
        <f t="shared" si="98"/>
        <v>Sep</v>
      </c>
      <c r="U1255" s="9">
        <f t="shared" si="99"/>
        <v>2014</v>
      </c>
      <c r="V1255" s="10">
        <f>(J1255/86400)+25569+(-5/24)</f>
        <v>41855.575312499997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tr">
        <f t="shared" si="95"/>
        <v>music</v>
      </c>
      <c r="R1256" t="str">
        <f t="shared" si="96"/>
        <v>rock</v>
      </c>
      <c r="S1256" s="10">
        <f t="shared" si="97"/>
        <v>40543.999305555553</v>
      </c>
      <c r="T1256" s="9" t="str">
        <f t="shared" si="98"/>
        <v>Dec</v>
      </c>
      <c r="U1256" s="9">
        <f t="shared" si="99"/>
        <v>2010</v>
      </c>
      <c r="V1256" s="10">
        <f>(J1256/86400)+25569+(-5/24)</f>
        <v>40487.413032407407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tr">
        <f t="shared" si="95"/>
        <v>music</v>
      </c>
      <c r="R1257" t="str">
        <f t="shared" si="96"/>
        <v>rock</v>
      </c>
      <c r="S1257" s="10">
        <f t="shared" si="97"/>
        <v>41609.678842592592</v>
      </c>
      <c r="T1257" s="9" t="str">
        <f t="shared" si="98"/>
        <v>Dec</v>
      </c>
      <c r="U1257" s="9">
        <f t="shared" si="99"/>
        <v>2013</v>
      </c>
      <c r="V1257" s="10">
        <f>(J1257/86400)+25569+(-5/24)</f>
        <v>41579.637175925927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tr">
        <f t="shared" si="95"/>
        <v>music</v>
      </c>
      <c r="R1258" t="str">
        <f t="shared" si="96"/>
        <v>rock</v>
      </c>
      <c r="S1258" s="10">
        <f t="shared" si="97"/>
        <v>40951.711006944439</v>
      </c>
      <c r="T1258" s="9" t="str">
        <f t="shared" si="98"/>
        <v>Feb</v>
      </c>
      <c r="U1258" s="9">
        <f t="shared" si="99"/>
        <v>2012</v>
      </c>
      <c r="V1258" s="10">
        <f>(J1258/86400)+25569+(-5/24)</f>
        <v>40921.711006944439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tr">
        <f t="shared" si="95"/>
        <v>music</v>
      </c>
      <c r="R1259" t="str">
        <f t="shared" si="96"/>
        <v>rock</v>
      </c>
      <c r="S1259" s="10">
        <f t="shared" si="97"/>
        <v>40635.835532407407</v>
      </c>
      <c r="T1259" s="9" t="str">
        <f t="shared" si="98"/>
        <v>Apr</v>
      </c>
      <c r="U1259" s="9">
        <f t="shared" si="99"/>
        <v>2011</v>
      </c>
      <c r="V1259" s="10">
        <f>(J1259/86400)+25569+(-5/24)</f>
        <v>40586.877199074072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tr">
        <f t="shared" si="95"/>
        <v>music</v>
      </c>
      <c r="R1260" t="str">
        <f t="shared" si="96"/>
        <v>rock</v>
      </c>
      <c r="S1260" s="10">
        <f t="shared" si="97"/>
        <v>41517.402916666666</v>
      </c>
      <c r="T1260" s="9" t="str">
        <f t="shared" si="98"/>
        <v>Aug</v>
      </c>
      <c r="U1260" s="9">
        <f t="shared" si="99"/>
        <v>2013</v>
      </c>
      <c r="V1260" s="10">
        <f>(J1260/86400)+25569+(-5/24)</f>
        <v>41487.402916666666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tr">
        <f t="shared" si="95"/>
        <v>music</v>
      </c>
      <c r="R1261" t="str">
        <f t="shared" si="96"/>
        <v>rock</v>
      </c>
      <c r="S1261" s="10">
        <f t="shared" si="97"/>
        <v>41798.957638888889</v>
      </c>
      <c r="T1261" s="9" t="str">
        <f t="shared" si="98"/>
        <v>Jun</v>
      </c>
      <c r="U1261" s="9">
        <f t="shared" si="99"/>
        <v>2014</v>
      </c>
      <c r="V1261" s="10">
        <f>(J1261/86400)+25569+(-5/24)</f>
        <v>41766.762314814812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tr">
        <f t="shared" si="95"/>
        <v>music</v>
      </c>
      <c r="R1262" t="str">
        <f t="shared" si="96"/>
        <v>rock</v>
      </c>
      <c r="S1262" s="10">
        <f t="shared" si="97"/>
        <v>41696.63449074074</v>
      </c>
      <c r="T1262" s="9" t="str">
        <f t="shared" si="98"/>
        <v>Feb</v>
      </c>
      <c r="U1262" s="9">
        <f t="shared" si="99"/>
        <v>2014</v>
      </c>
      <c r="V1262" s="10">
        <f>(J1262/86400)+25569+(-5/24)</f>
        <v>41666.63449074074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tr">
        <f t="shared" si="95"/>
        <v>music</v>
      </c>
      <c r="R1263" t="str">
        <f t="shared" si="96"/>
        <v>rock</v>
      </c>
      <c r="S1263" s="10">
        <f t="shared" si="97"/>
        <v>41668.134571759256</v>
      </c>
      <c r="T1263" s="9" t="str">
        <f t="shared" si="98"/>
        <v>Jan</v>
      </c>
      <c r="U1263" s="9">
        <f t="shared" si="99"/>
        <v>2014</v>
      </c>
      <c r="V1263" s="10">
        <f>(J1263/86400)+25569+(-5/24)</f>
        <v>41638.134571759256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tr">
        <f t="shared" si="95"/>
        <v>music</v>
      </c>
      <c r="R1264" t="str">
        <f t="shared" si="96"/>
        <v>rock</v>
      </c>
      <c r="S1264" s="10">
        <f t="shared" si="97"/>
        <v>41686.554305555554</v>
      </c>
      <c r="T1264" s="9" t="str">
        <f t="shared" si="98"/>
        <v>Feb</v>
      </c>
      <c r="U1264" s="9">
        <f t="shared" si="99"/>
        <v>2014</v>
      </c>
      <c r="V1264" s="10">
        <f>(J1264/86400)+25569+(-5/24)</f>
        <v>41656.554305555554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tr">
        <f t="shared" si="95"/>
        <v>music</v>
      </c>
      <c r="R1265" t="str">
        <f t="shared" si="96"/>
        <v>rock</v>
      </c>
      <c r="S1265" s="10">
        <f t="shared" si="97"/>
        <v>41726.833333333328</v>
      </c>
      <c r="T1265" s="9" t="str">
        <f t="shared" si="98"/>
        <v>Mar</v>
      </c>
      <c r="U1265" s="9">
        <f t="shared" si="99"/>
        <v>2014</v>
      </c>
      <c r="V1265" s="10">
        <f>(J1265/86400)+25569+(-5/24)</f>
        <v>41691.875810185185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tr">
        <f t="shared" si="95"/>
        <v>music</v>
      </c>
      <c r="R1266" t="str">
        <f t="shared" si="96"/>
        <v>rock</v>
      </c>
      <c r="S1266" s="10">
        <f t="shared" si="97"/>
        <v>41576.454664351848</v>
      </c>
      <c r="T1266" s="9" t="str">
        <f t="shared" si="98"/>
        <v>Oct</v>
      </c>
      <c r="U1266" s="9">
        <f t="shared" si="99"/>
        <v>2013</v>
      </c>
      <c r="V1266" s="10">
        <f>(J1266/86400)+25569+(-5/24)</f>
        <v>41547.454664351848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tr">
        <f t="shared" si="95"/>
        <v>music</v>
      </c>
      <c r="R1267" t="str">
        <f t="shared" si="96"/>
        <v>rock</v>
      </c>
      <c r="S1267" s="10">
        <f t="shared" si="97"/>
        <v>40512.446932870364</v>
      </c>
      <c r="T1267" s="9" t="str">
        <f t="shared" si="98"/>
        <v>Nov</v>
      </c>
      <c r="U1267" s="9">
        <f t="shared" si="99"/>
        <v>2010</v>
      </c>
      <c r="V1267" s="10">
        <f>(J1267/86400)+25569+(-5/24)</f>
        <v>40465.446932870364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tr">
        <f t="shared" si="95"/>
        <v>music</v>
      </c>
      <c r="R1268" t="str">
        <f t="shared" si="96"/>
        <v>rock</v>
      </c>
      <c r="S1268" s="10">
        <f t="shared" si="97"/>
        <v>41650.668344907404</v>
      </c>
      <c r="T1268" s="9" t="str">
        <f t="shared" si="98"/>
        <v>Jan</v>
      </c>
      <c r="U1268" s="9">
        <f t="shared" si="99"/>
        <v>2014</v>
      </c>
      <c r="V1268" s="10">
        <f>(J1268/86400)+25569+(-5/24)</f>
        <v>41620.668344907404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tr">
        <f t="shared" si="95"/>
        <v>music</v>
      </c>
      <c r="R1269" t="str">
        <f t="shared" si="96"/>
        <v>rock</v>
      </c>
      <c r="S1269" s="10">
        <f t="shared" si="97"/>
        <v>41479.376828703702</v>
      </c>
      <c r="T1269" s="9" t="str">
        <f t="shared" si="98"/>
        <v>Jul</v>
      </c>
      <c r="U1269" s="9">
        <f t="shared" si="99"/>
        <v>2013</v>
      </c>
      <c r="V1269" s="10">
        <f>(J1269/86400)+25569+(-5/24)</f>
        <v>41449.376828703702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tr">
        <f t="shared" si="95"/>
        <v>music</v>
      </c>
      <c r="R1270" t="str">
        <f t="shared" si="96"/>
        <v>rock</v>
      </c>
      <c r="S1270" s="10">
        <f t="shared" si="97"/>
        <v>41537.637118055551</v>
      </c>
      <c r="T1270" s="9" t="str">
        <f t="shared" si="98"/>
        <v>Sep</v>
      </c>
      <c r="U1270" s="9">
        <f t="shared" si="99"/>
        <v>2013</v>
      </c>
      <c r="V1270" s="10">
        <f>(J1270/86400)+25569+(-5/24)</f>
        <v>41507.637118055551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tr">
        <f t="shared" si="95"/>
        <v>music</v>
      </c>
      <c r="R1271" t="str">
        <f t="shared" si="96"/>
        <v>rock</v>
      </c>
      <c r="S1271" s="10">
        <f t="shared" si="97"/>
        <v>42475.791666666664</v>
      </c>
      <c r="T1271" s="9" t="str">
        <f t="shared" si="98"/>
        <v>Apr</v>
      </c>
      <c r="U1271" s="9">
        <f t="shared" si="99"/>
        <v>2016</v>
      </c>
      <c r="V1271" s="10">
        <f>(J1271/86400)+25569+(-5/24)</f>
        <v>42445.614722222221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tr">
        <f t="shared" si="95"/>
        <v>music</v>
      </c>
      <c r="R1272" t="str">
        <f t="shared" si="96"/>
        <v>rock</v>
      </c>
      <c r="S1272" s="10">
        <f t="shared" si="97"/>
        <v>40993.60696759259</v>
      </c>
      <c r="T1272" s="9" t="str">
        <f t="shared" si="98"/>
        <v>Mar</v>
      </c>
      <c r="U1272" s="9">
        <f t="shared" si="99"/>
        <v>2012</v>
      </c>
      <c r="V1272" s="10">
        <f>(J1272/86400)+25569+(-5/24)</f>
        <v>40933.648634259254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tr">
        <f t="shared" si="95"/>
        <v>music</v>
      </c>
      <c r="R1273" t="str">
        <f t="shared" si="96"/>
        <v>rock</v>
      </c>
      <c r="S1273" s="10">
        <f t="shared" si="97"/>
        <v>41591.516886574071</v>
      </c>
      <c r="T1273" s="9" t="str">
        <f t="shared" si="98"/>
        <v>Nov</v>
      </c>
      <c r="U1273" s="9">
        <f t="shared" si="99"/>
        <v>2013</v>
      </c>
      <c r="V1273" s="10">
        <f>(J1273/86400)+25569+(-5/24)</f>
        <v>41561.475219907406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tr">
        <f t="shared" si="95"/>
        <v>music</v>
      </c>
      <c r="R1274" t="str">
        <f t="shared" si="96"/>
        <v>rock</v>
      </c>
      <c r="S1274" s="10">
        <f t="shared" si="97"/>
        <v>40343.958333333328</v>
      </c>
      <c r="T1274" s="9" t="str">
        <f t="shared" si="98"/>
        <v>Jun</v>
      </c>
      <c r="U1274" s="9">
        <f t="shared" si="99"/>
        <v>2010</v>
      </c>
      <c r="V1274" s="10">
        <f>(J1274/86400)+25569+(-5/24)</f>
        <v>40274.536793981482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tr">
        <f t="shared" si="95"/>
        <v>music</v>
      </c>
      <c r="R1275" t="str">
        <f t="shared" si="96"/>
        <v>rock</v>
      </c>
      <c r="S1275" s="10">
        <f t="shared" si="97"/>
        <v>41882.521886574068</v>
      </c>
      <c r="T1275" s="9" t="str">
        <f t="shared" si="98"/>
        <v>Aug</v>
      </c>
      <c r="U1275" s="9">
        <f t="shared" si="99"/>
        <v>2014</v>
      </c>
      <c r="V1275" s="10">
        <f>(J1275/86400)+25569+(-5/24)</f>
        <v>41852.521886574068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tr">
        <f t="shared" si="95"/>
        <v>music</v>
      </c>
      <c r="R1276" t="str">
        <f t="shared" si="96"/>
        <v>rock</v>
      </c>
      <c r="S1276" s="10">
        <f t="shared" si="97"/>
        <v>41151.481770833328</v>
      </c>
      <c r="T1276" s="9" t="str">
        <f t="shared" si="98"/>
        <v>Aug</v>
      </c>
      <c r="U1276" s="9">
        <f t="shared" si="99"/>
        <v>2012</v>
      </c>
      <c r="V1276" s="10">
        <f>(J1276/86400)+25569+(-5/24)</f>
        <v>41116.481770833328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tr">
        <f t="shared" si="95"/>
        <v>music</v>
      </c>
      <c r="R1277" t="str">
        <f t="shared" si="96"/>
        <v>rock</v>
      </c>
      <c r="S1277" s="10">
        <f t="shared" si="97"/>
        <v>41493.659571759257</v>
      </c>
      <c r="T1277" s="9" t="str">
        <f t="shared" si="98"/>
        <v>Aug</v>
      </c>
      <c r="U1277" s="9">
        <f t="shared" si="99"/>
        <v>2013</v>
      </c>
      <c r="V1277" s="10">
        <f>(J1277/86400)+25569+(-5/24)</f>
        <v>41458.659571759257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tr">
        <f t="shared" si="95"/>
        <v>music</v>
      </c>
      <c r="R1278" t="str">
        <f t="shared" si="96"/>
        <v>rock</v>
      </c>
      <c r="S1278" s="10">
        <f t="shared" si="97"/>
        <v>40056.958333333328</v>
      </c>
      <c r="T1278" s="9" t="str">
        <f t="shared" si="98"/>
        <v>Aug</v>
      </c>
      <c r="U1278" s="9">
        <f t="shared" si="99"/>
        <v>2009</v>
      </c>
      <c r="V1278" s="10">
        <f>(J1278/86400)+25569+(-5/24)</f>
        <v>40007.49591435185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tr">
        <f t="shared" si="95"/>
        <v>music</v>
      </c>
      <c r="R1279" t="str">
        <f t="shared" si="96"/>
        <v>rock</v>
      </c>
      <c r="S1279" s="10">
        <f t="shared" si="97"/>
        <v>41156.35355324074</v>
      </c>
      <c r="T1279" s="9" t="str">
        <f t="shared" si="98"/>
        <v>Sep</v>
      </c>
      <c r="U1279" s="9">
        <f t="shared" si="99"/>
        <v>2012</v>
      </c>
      <c r="V1279" s="10">
        <f>(J1279/86400)+25569+(-5/24)</f>
        <v>41121.35355324074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tr">
        <f t="shared" si="95"/>
        <v>music</v>
      </c>
      <c r="R1280" t="str">
        <f t="shared" si="96"/>
        <v>rock</v>
      </c>
      <c r="S1280" s="10">
        <f t="shared" si="97"/>
        <v>41814.875</v>
      </c>
      <c r="T1280" s="9" t="str">
        <f t="shared" si="98"/>
        <v>Jun</v>
      </c>
      <c r="U1280" s="9">
        <f t="shared" si="99"/>
        <v>2014</v>
      </c>
      <c r="V1280" s="10">
        <f>(J1280/86400)+25569+(-5/24)</f>
        <v>41786.346828703703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tr">
        <f t="shared" si="95"/>
        <v>music</v>
      </c>
      <c r="R1281" t="str">
        <f t="shared" si="96"/>
        <v>rock</v>
      </c>
      <c r="S1281" s="10">
        <f t="shared" si="97"/>
        <v>41721.849189814813</v>
      </c>
      <c r="T1281" s="9" t="str">
        <f t="shared" si="98"/>
        <v>Mar</v>
      </c>
      <c r="U1281" s="9">
        <f t="shared" si="99"/>
        <v>2014</v>
      </c>
      <c r="V1281" s="10">
        <f>(J1281/86400)+25569+(-5/24)</f>
        <v>41681.890856481477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tr">
        <f t="shared" si="95"/>
        <v>music</v>
      </c>
      <c r="R1282" t="str">
        <f t="shared" si="96"/>
        <v>rock</v>
      </c>
      <c r="S1282" s="10">
        <f t="shared" si="97"/>
        <v>40603.54923611111</v>
      </c>
      <c r="T1282" s="9" t="str">
        <f t="shared" si="98"/>
        <v>Mar</v>
      </c>
      <c r="U1282" s="9">
        <f t="shared" si="99"/>
        <v>2011</v>
      </c>
      <c r="V1282" s="10">
        <f>(J1282/86400)+25569+(-5/24)</f>
        <v>40513.54923611111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tr">
        <f t="shared" ref="Q1283:Q1346" si="100">LEFT(N1283,FIND("/",N1283)-1)</f>
        <v>music</v>
      </c>
      <c r="R1283" t="str">
        <f t="shared" ref="R1283:R1346" si="101">RIGHT(N1283,LEN(N1283)-FIND("/",N1283))</f>
        <v>rock</v>
      </c>
      <c r="S1283" s="10">
        <f t="shared" ref="S1283:S1346" si="102">(I1283/86400)+25569+(-5/24)</f>
        <v>41483.535138888888</v>
      </c>
      <c r="T1283" s="9" t="str">
        <f t="shared" ref="T1283:T1346" si="103">IF(MONTH(S1283)=1,"Jan",IF(MONTH(S1283)=2,"Feb",IF(MONTH(S1283)=3,"Mar",IF(MONTH(S1283)=4,"Apr",IF(MONTH(S1283)=5,"May",IF(MONTH(S1283)=6,"Jun",IF(MONTH(S1283)=7,"Jul",IF(MONTH(S1283)=8,"Aug",IF(MONTH(S1283)=9,"Sep",IF(MONTH(S1283)=10,"Oct",IF(MONTH(S1283)=11,"Nov",IF(MONTH(S1283)=12,"Dec","N/A"))))))))))))</f>
        <v>Jul</v>
      </c>
      <c r="U1283" s="9">
        <f t="shared" ref="U1283:U1346" si="104">YEAR(S1283)</f>
        <v>2013</v>
      </c>
      <c r="V1283" s="10">
        <f>(J1283/86400)+25569+(-5/24)</f>
        <v>41463.535138888888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tr">
        <f t="shared" si="100"/>
        <v>music</v>
      </c>
      <c r="R1284" t="str">
        <f t="shared" si="101"/>
        <v>rock</v>
      </c>
      <c r="S1284" s="10">
        <f t="shared" si="102"/>
        <v>41616.999305555553</v>
      </c>
      <c r="T1284" s="9" t="str">
        <f t="shared" si="103"/>
        <v>Dec</v>
      </c>
      <c r="U1284" s="9">
        <f t="shared" si="104"/>
        <v>2013</v>
      </c>
      <c r="V1284" s="10">
        <f>(J1284/86400)+25569+(-5/24)</f>
        <v>41586.266840277771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tr">
        <f t="shared" si="100"/>
        <v>music</v>
      </c>
      <c r="R1285" t="str">
        <f t="shared" si="101"/>
        <v>rock</v>
      </c>
      <c r="S1285" s="10">
        <f t="shared" si="102"/>
        <v>41343.958333333328</v>
      </c>
      <c r="T1285" s="9" t="str">
        <f t="shared" si="103"/>
        <v>Mar</v>
      </c>
      <c r="U1285" s="9">
        <f t="shared" si="104"/>
        <v>2013</v>
      </c>
      <c r="V1285" s="10">
        <f>(J1285/86400)+25569+(-5/24)</f>
        <v>41320.50913194444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tr">
        <f t="shared" si="100"/>
        <v>theater</v>
      </c>
      <c r="R1286" t="str">
        <f t="shared" si="101"/>
        <v>plays</v>
      </c>
      <c r="S1286" s="10">
        <f t="shared" si="102"/>
        <v>42735.499305555553</v>
      </c>
      <c r="T1286" s="9" t="str">
        <f t="shared" si="103"/>
        <v>Dec</v>
      </c>
      <c r="U1286" s="9">
        <f t="shared" si="104"/>
        <v>2016</v>
      </c>
      <c r="V1286" s="10">
        <f>(J1286/86400)+25569+(-5/24)</f>
        <v>42712.026412037034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tr">
        <f t="shared" si="100"/>
        <v>theater</v>
      </c>
      <c r="R1287" t="str">
        <f t="shared" si="101"/>
        <v>plays</v>
      </c>
      <c r="S1287" s="10">
        <f t="shared" si="102"/>
        <v>42175.374710648146</v>
      </c>
      <c r="T1287" s="9" t="str">
        <f t="shared" si="103"/>
        <v>Jun</v>
      </c>
      <c r="U1287" s="9">
        <f t="shared" si="104"/>
        <v>2015</v>
      </c>
      <c r="V1287" s="10">
        <f>(J1287/86400)+25569+(-5/24)</f>
        <v>42160.374710648146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tr">
        <f t="shared" si="100"/>
        <v>theater</v>
      </c>
      <c r="R1288" t="str">
        <f t="shared" si="101"/>
        <v>plays</v>
      </c>
      <c r="S1288" s="10">
        <f t="shared" si="102"/>
        <v>42052.374999999993</v>
      </c>
      <c r="T1288" s="9" t="str">
        <f t="shared" si="103"/>
        <v>Feb</v>
      </c>
      <c r="U1288" s="9">
        <f t="shared" si="104"/>
        <v>2015</v>
      </c>
      <c r="V1288" s="10">
        <f>(J1288/86400)+25569+(-5/24)</f>
        <v>42039.176238425927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tr">
        <f t="shared" si="100"/>
        <v>theater</v>
      </c>
      <c r="R1289" t="str">
        <f t="shared" si="101"/>
        <v>plays</v>
      </c>
      <c r="S1289" s="10">
        <f t="shared" si="102"/>
        <v>42167.412685185183</v>
      </c>
      <c r="T1289" s="9" t="str">
        <f t="shared" si="103"/>
        <v>Jun</v>
      </c>
      <c r="U1289" s="9">
        <f t="shared" si="104"/>
        <v>2015</v>
      </c>
      <c r="V1289" s="10">
        <f>(J1289/86400)+25569+(-5/24)</f>
        <v>42107.412685185183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tr">
        <f t="shared" si="100"/>
        <v>theater</v>
      </c>
      <c r="R1290" t="str">
        <f t="shared" si="101"/>
        <v>plays</v>
      </c>
      <c r="S1290" s="10">
        <f t="shared" si="102"/>
        <v>42591.958333333336</v>
      </c>
      <c r="T1290" s="9" t="str">
        <f t="shared" si="103"/>
        <v>Aug</v>
      </c>
      <c r="U1290" s="9">
        <f t="shared" si="104"/>
        <v>2016</v>
      </c>
      <c r="V1290" s="10">
        <f>(J1290/86400)+25569+(-5/24)</f>
        <v>42560.946331018517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tr">
        <f t="shared" si="100"/>
        <v>theater</v>
      </c>
      <c r="R1291" t="str">
        <f t="shared" si="101"/>
        <v>plays</v>
      </c>
      <c r="S1291" s="10">
        <f t="shared" si="102"/>
        <v>42738.926446759258</v>
      </c>
      <c r="T1291" s="9" t="str">
        <f t="shared" si="103"/>
        <v>Jan</v>
      </c>
      <c r="U1291" s="9">
        <f t="shared" si="104"/>
        <v>2017</v>
      </c>
      <c r="V1291" s="10">
        <f>(J1291/86400)+25569+(-5/24)</f>
        <v>42708.926446759258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tr">
        <f t="shared" si="100"/>
        <v>theater</v>
      </c>
      <c r="R1292" t="str">
        <f t="shared" si="101"/>
        <v>plays</v>
      </c>
      <c r="S1292" s="10">
        <f t="shared" si="102"/>
        <v>42117.082638888889</v>
      </c>
      <c r="T1292" s="9" t="str">
        <f t="shared" si="103"/>
        <v>Apr</v>
      </c>
      <c r="U1292" s="9">
        <f t="shared" si="104"/>
        <v>2015</v>
      </c>
      <c r="V1292" s="10">
        <f>(J1292/86400)+25569+(-5/24)</f>
        <v>42086.406608796293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tr">
        <f t="shared" si="100"/>
        <v>theater</v>
      </c>
      <c r="R1293" t="str">
        <f t="shared" si="101"/>
        <v>plays</v>
      </c>
      <c r="S1293" s="10">
        <f t="shared" si="102"/>
        <v>42101.083333333336</v>
      </c>
      <c r="T1293" s="9" t="str">
        <f t="shared" si="103"/>
        <v>Apr</v>
      </c>
      <c r="U1293" s="9">
        <f t="shared" si="104"/>
        <v>2015</v>
      </c>
      <c r="V1293" s="10">
        <f>(J1293/86400)+25569+(-5/24)</f>
        <v>42064.444340277776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tr">
        <f t="shared" si="100"/>
        <v>theater</v>
      </c>
      <c r="R1294" t="str">
        <f t="shared" si="101"/>
        <v>plays</v>
      </c>
      <c r="S1294" s="10">
        <f t="shared" si="102"/>
        <v>42283.749305555553</v>
      </c>
      <c r="T1294" s="9" t="str">
        <f t="shared" si="103"/>
        <v>Oct</v>
      </c>
      <c r="U1294" s="9">
        <f t="shared" si="104"/>
        <v>2015</v>
      </c>
      <c r="V1294" s="10">
        <f>(J1294/86400)+25569+(-5/24)</f>
        <v>42256.555879629632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tr">
        <f t="shared" si="100"/>
        <v>theater</v>
      </c>
      <c r="R1295" t="str">
        <f t="shared" si="101"/>
        <v>plays</v>
      </c>
      <c r="S1295" s="10">
        <f t="shared" si="102"/>
        <v>42322.534386574072</v>
      </c>
      <c r="T1295" s="9" t="str">
        <f t="shared" si="103"/>
        <v>Nov</v>
      </c>
      <c r="U1295" s="9">
        <f t="shared" si="104"/>
        <v>2015</v>
      </c>
      <c r="V1295" s="10">
        <f>(J1295/86400)+25569+(-5/24)</f>
        <v>42292.492719907408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tr">
        <f t="shared" si="100"/>
        <v>theater</v>
      </c>
      <c r="R1296" t="str">
        <f t="shared" si="101"/>
        <v>plays</v>
      </c>
      <c r="S1296" s="10">
        <f t="shared" si="102"/>
        <v>42296.249999999993</v>
      </c>
      <c r="T1296" s="9" t="str">
        <f t="shared" si="103"/>
        <v>Oct</v>
      </c>
      <c r="U1296" s="9">
        <f t="shared" si="104"/>
        <v>2015</v>
      </c>
      <c r="V1296" s="10">
        <f>(J1296/86400)+25569+(-5/24)</f>
        <v>42278.245335648149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tr">
        <f t="shared" si="100"/>
        <v>theater</v>
      </c>
      <c r="R1297" t="str">
        <f t="shared" si="101"/>
        <v>plays</v>
      </c>
      <c r="S1297" s="10">
        <f t="shared" si="102"/>
        <v>42214.499999999993</v>
      </c>
      <c r="T1297" s="9" t="str">
        <f t="shared" si="103"/>
        <v>Jul</v>
      </c>
      <c r="U1297" s="9">
        <f t="shared" si="104"/>
        <v>2015</v>
      </c>
      <c r="V1297" s="10">
        <f>(J1297/86400)+25569+(-5/24)</f>
        <v>42184.364548611113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tr">
        <f t="shared" si="100"/>
        <v>theater</v>
      </c>
      <c r="R1298" t="str">
        <f t="shared" si="101"/>
        <v>plays</v>
      </c>
      <c r="S1298" s="10">
        <f t="shared" si="102"/>
        <v>42442.800613425927</v>
      </c>
      <c r="T1298" s="9" t="str">
        <f t="shared" si="103"/>
        <v>Mar</v>
      </c>
      <c r="U1298" s="9">
        <f t="shared" si="104"/>
        <v>2016</v>
      </c>
      <c r="V1298" s="10">
        <f>(J1298/86400)+25569+(-5/24)</f>
        <v>42422.842280092591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tr">
        <f t="shared" si="100"/>
        <v>theater</v>
      </c>
      <c r="R1299" t="str">
        <f t="shared" si="101"/>
        <v>plays</v>
      </c>
      <c r="S1299" s="10">
        <f t="shared" si="102"/>
        <v>42491.538865740738</v>
      </c>
      <c r="T1299" s="9" t="str">
        <f t="shared" si="103"/>
        <v>May</v>
      </c>
      <c r="U1299" s="9">
        <f t="shared" si="104"/>
        <v>2016</v>
      </c>
      <c r="V1299" s="10">
        <f>(J1299/86400)+25569+(-5/24)</f>
        <v>42461.538865740738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tr">
        <f t="shared" si="100"/>
        <v>theater</v>
      </c>
      <c r="R1300" t="str">
        <f t="shared" si="101"/>
        <v>plays</v>
      </c>
      <c r="S1300" s="10">
        <f t="shared" si="102"/>
        <v>42488.472592592589</v>
      </c>
      <c r="T1300" s="9" t="str">
        <f t="shared" si="103"/>
        <v>Apr</v>
      </c>
      <c r="U1300" s="9">
        <f t="shared" si="104"/>
        <v>2016</v>
      </c>
      <c r="V1300" s="10">
        <f>(J1300/86400)+25569+(-5/24)</f>
        <v>42458.472592592589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tr">
        <f t="shared" si="100"/>
        <v>theater</v>
      </c>
      <c r="R1301" t="str">
        <f t="shared" si="101"/>
        <v>plays</v>
      </c>
      <c r="S1301" s="10">
        <f t="shared" si="102"/>
        <v>42199.606006944443</v>
      </c>
      <c r="T1301" s="9" t="str">
        <f t="shared" si="103"/>
        <v>Jul</v>
      </c>
      <c r="U1301" s="9">
        <f t="shared" si="104"/>
        <v>2015</v>
      </c>
      <c r="V1301" s="10">
        <f>(J1301/86400)+25569+(-5/24)</f>
        <v>42169.606006944443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tr">
        <f t="shared" si="100"/>
        <v>theater</v>
      </c>
      <c r="R1302" t="str">
        <f t="shared" si="101"/>
        <v>plays</v>
      </c>
      <c r="S1302" s="10">
        <f t="shared" si="102"/>
        <v>42522.581249999996</v>
      </c>
      <c r="T1302" s="9" t="str">
        <f t="shared" si="103"/>
        <v>Jun</v>
      </c>
      <c r="U1302" s="9">
        <f t="shared" si="104"/>
        <v>2016</v>
      </c>
      <c r="V1302" s="10">
        <f>(J1302/86400)+25569+(-5/24)</f>
        <v>42483.466874999998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tr">
        <f t="shared" si="100"/>
        <v>theater</v>
      </c>
      <c r="R1303" t="str">
        <f t="shared" si="101"/>
        <v>plays</v>
      </c>
      <c r="S1303" s="10">
        <f t="shared" si="102"/>
        <v>42205.916666666664</v>
      </c>
      <c r="T1303" s="9" t="str">
        <f t="shared" si="103"/>
        <v>Jul</v>
      </c>
      <c r="U1303" s="9">
        <f t="shared" si="104"/>
        <v>2015</v>
      </c>
      <c r="V1303" s="10">
        <f>(J1303/86400)+25569+(-5/24)</f>
        <v>42195.541412037033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tr">
        <f t="shared" si="100"/>
        <v>theater</v>
      </c>
      <c r="R1304" t="str">
        <f t="shared" si="101"/>
        <v>plays</v>
      </c>
      <c r="S1304" s="10">
        <f t="shared" si="102"/>
        <v>42704.891331018516</v>
      </c>
      <c r="T1304" s="9" t="str">
        <f t="shared" si="103"/>
        <v>Nov</v>
      </c>
      <c r="U1304" s="9">
        <f t="shared" si="104"/>
        <v>2016</v>
      </c>
      <c r="V1304" s="10">
        <f>(J1304/86400)+25569+(-5/24)</f>
        <v>42674.849664351852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tr">
        <f t="shared" si="100"/>
        <v>theater</v>
      </c>
      <c r="R1305" t="str">
        <f t="shared" si="101"/>
        <v>plays</v>
      </c>
      <c r="S1305" s="10">
        <f t="shared" si="102"/>
        <v>42582.249999999993</v>
      </c>
      <c r="T1305" s="9" t="str">
        <f t="shared" si="103"/>
        <v>Jul</v>
      </c>
      <c r="U1305" s="9">
        <f t="shared" si="104"/>
        <v>2016</v>
      </c>
      <c r="V1305" s="10">
        <f>(J1305/86400)+25569+(-5/24)</f>
        <v>42566.232870370368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tr">
        <f t="shared" si="100"/>
        <v>technology</v>
      </c>
      <c r="R1306" t="str">
        <f t="shared" si="101"/>
        <v>wearables</v>
      </c>
      <c r="S1306" s="10">
        <f t="shared" si="102"/>
        <v>42806.944502314807</v>
      </c>
      <c r="T1306" s="9" t="str">
        <f t="shared" si="103"/>
        <v>Mar</v>
      </c>
      <c r="U1306" s="9">
        <f t="shared" si="104"/>
        <v>2017</v>
      </c>
      <c r="V1306" s="10">
        <f>(J1306/86400)+25569+(-5/24)</f>
        <v>42746.986168981479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tr">
        <f t="shared" si="100"/>
        <v>technology</v>
      </c>
      <c r="R1307" t="str">
        <f t="shared" si="101"/>
        <v>wearables</v>
      </c>
      <c r="S1307" s="10">
        <f t="shared" si="102"/>
        <v>42572.520833333336</v>
      </c>
      <c r="T1307" s="9" t="str">
        <f t="shared" si="103"/>
        <v>Jul</v>
      </c>
      <c r="U1307" s="9">
        <f t="shared" si="104"/>
        <v>2016</v>
      </c>
      <c r="V1307" s="10">
        <f>(J1307/86400)+25569+(-5/24)</f>
        <v>42543.457268518519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tr">
        <f t="shared" si="100"/>
        <v>technology</v>
      </c>
      <c r="R1308" t="str">
        <f t="shared" si="101"/>
        <v>wearables</v>
      </c>
      <c r="S1308" s="10">
        <f t="shared" si="102"/>
        <v>41977.249236111107</v>
      </c>
      <c r="T1308" s="9" t="str">
        <f t="shared" si="103"/>
        <v>Dec</v>
      </c>
      <c r="U1308" s="9">
        <f t="shared" si="104"/>
        <v>2014</v>
      </c>
      <c r="V1308" s="10">
        <f>(J1308/86400)+25569+(-5/24)</f>
        <v>41947.249236111107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tr">
        <f t="shared" si="100"/>
        <v>technology</v>
      </c>
      <c r="R1309" t="str">
        <f t="shared" si="101"/>
        <v>wearables</v>
      </c>
      <c r="S1309" s="10">
        <f t="shared" si="102"/>
        <v>42417.294895833336</v>
      </c>
      <c r="T1309" s="9" t="str">
        <f t="shared" si="103"/>
        <v>Feb</v>
      </c>
      <c r="U1309" s="9">
        <f t="shared" si="104"/>
        <v>2016</v>
      </c>
      <c r="V1309" s="10">
        <f>(J1309/86400)+25569+(-5/24)</f>
        <v>42387.294895833336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tr">
        <f t="shared" si="100"/>
        <v>technology</v>
      </c>
      <c r="R1310" t="str">
        <f t="shared" si="101"/>
        <v>wearables</v>
      </c>
      <c r="S1310" s="10">
        <f t="shared" si="102"/>
        <v>42651.405231481483</v>
      </c>
      <c r="T1310" s="9" t="str">
        <f t="shared" si="103"/>
        <v>Oct</v>
      </c>
      <c r="U1310" s="9">
        <f t="shared" si="104"/>
        <v>2016</v>
      </c>
      <c r="V1310" s="10">
        <f>(J1310/86400)+25569+(-5/24)</f>
        <v>42611.405231481483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tr">
        <f t="shared" si="100"/>
        <v>technology</v>
      </c>
      <c r="R1311" t="str">
        <f t="shared" si="101"/>
        <v>wearables</v>
      </c>
      <c r="S1311" s="10">
        <f t="shared" si="102"/>
        <v>42292.674398148149</v>
      </c>
      <c r="T1311" s="9" t="str">
        <f t="shared" si="103"/>
        <v>Oct</v>
      </c>
      <c r="U1311" s="9">
        <f t="shared" si="104"/>
        <v>2015</v>
      </c>
      <c r="V1311" s="10">
        <f>(J1311/86400)+25569+(-5/24)</f>
        <v>42257.674398148149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tr">
        <f t="shared" si="100"/>
        <v>technology</v>
      </c>
      <c r="R1312" t="str">
        <f t="shared" si="101"/>
        <v>wearables</v>
      </c>
      <c r="S1312" s="10">
        <f t="shared" si="102"/>
        <v>42601.458912037029</v>
      </c>
      <c r="T1312" s="9" t="str">
        <f t="shared" si="103"/>
        <v>Aug</v>
      </c>
      <c r="U1312" s="9">
        <f t="shared" si="104"/>
        <v>2016</v>
      </c>
      <c r="V1312" s="10">
        <f>(J1312/86400)+25569+(-5/24)</f>
        <v>42556.458912037029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tr">
        <f t="shared" si="100"/>
        <v>technology</v>
      </c>
      <c r="R1313" t="str">
        <f t="shared" si="101"/>
        <v>wearables</v>
      </c>
      <c r="S1313" s="10">
        <f t="shared" si="102"/>
        <v>42704.635636574072</v>
      </c>
      <c r="T1313" s="9" t="str">
        <f t="shared" si="103"/>
        <v>Nov</v>
      </c>
      <c r="U1313" s="9">
        <f t="shared" si="104"/>
        <v>2016</v>
      </c>
      <c r="V1313" s="10">
        <f>(J1313/86400)+25569+(-5/24)</f>
        <v>42669.593969907401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tr">
        <f t="shared" si="100"/>
        <v>technology</v>
      </c>
      <c r="R1314" t="str">
        <f t="shared" si="101"/>
        <v>wearables</v>
      </c>
      <c r="S1314" s="10">
        <f t="shared" si="102"/>
        <v>42112.494467592587</v>
      </c>
      <c r="T1314" s="9" t="str">
        <f t="shared" si="103"/>
        <v>Apr</v>
      </c>
      <c r="U1314" s="9">
        <f t="shared" si="104"/>
        <v>2015</v>
      </c>
      <c r="V1314" s="10">
        <f>(J1314/86400)+25569+(-5/24)</f>
        <v>42082.494467592587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tr">
        <f t="shared" si="100"/>
        <v>technology</v>
      </c>
      <c r="R1315" t="str">
        <f t="shared" si="101"/>
        <v>wearables</v>
      </c>
      <c r="S1315" s="10">
        <f t="shared" si="102"/>
        <v>42432.50131944444</v>
      </c>
      <c r="T1315" s="9" t="str">
        <f t="shared" si="103"/>
        <v>Mar</v>
      </c>
      <c r="U1315" s="9">
        <f t="shared" si="104"/>
        <v>2016</v>
      </c>
      <c r="V1315" s="10">
        <f>(J1315/86400)+25569+(-5/24)</f>
        <v>42402.50131944444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tr">
        <f t="shared" si="100"/>
        <v>technology</v>
      </c>
      <c r="R1316" t="str">
        <f t="shared" si="101"/>
        <v>wearables</v>
      </c>
      <c r="S1316" s="10">
        <f t="shared" si="102"/>
        <v>42664.461342592585</v>
      </c>
      <c r="T1316" s="9" t="str">
        <f t="shared" si="103"/>
        <v>Oct</v>
      </c>
      <c r="U1316" s="9">
        <f t="shared" si="104"/>
        <v>2016</v>
      </c>
      <c r="V1316" s="10">
        <f>(J1316/86400)+25569+(-5/24)</f>
        <v>42604.461342592585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tr">
        <f t="shared" si="100"/>
        <v>technology</v>
      </c>
      <c r="R1317" t="str">
        <f t="shared" si="101"/>
        <v>wearables</v>
      </c>
      <c r="S1317" s="10">
        <f t="shared" si="102"/>
        <v>42313.833333333336</v>
      </c>
      <c r="T1317" s="9" t="str">
        <f t="shared" si="103"/>
        <v>Nov</v>
      </c>
      <c r="U1317" s="9">
        <f t="shared" si="104"/>
        <v>2015</v>
      </c>
      <c r="V1317" s="10">
        <f>(J1317/86400)+25569+(-5/24)</f>
        <v>42278.289907407401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tr">
        <f t="shared" si="100"/>
        <v>technology</v>
      </c>
      <c r="R1318" t="str">
        <f t="shared" si="101"/>
        <v>wearables</v>
      </c>
      <c r="S1318" s="10">
        <f t="shared" si="102"/>
        <v>42428.753576388888</v>
      </c>
      <c r="T1318" s="9" t="str">
        <f t="shared" si="103"/>
        <v>Feb</v>
      </c>
      <c r="U1318" s="9">
        <f t="shared" si="104"/>
        <v>2016</v>
      </c>
      <c r="V1318" s="10">
        <f>(J1318/86400)+25569+(-5/24)</f>
        <v>42393.753576388888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tr">
        <f t="shared" si="100"/>
        <v>technology</v>
      </c>
      <c r="R1319" t="str">
        <f t="shared" si="101"/>
        <v>wearables</v>
      </c>
      <c r="S1319" s="10">
        <f t="shared" si="102"/>
        <v>42572.374999999993</v>
      </c>
      <c r="T1319" s="9" t="str">
        <f t="shared" si="103"/>
        <v>Jul</v>
      </c>
      <c r="U1319" s="9">
        <f t="shared" si="104"/>
        <v>2016</v>
      </c>
      <c r="V1319" s="10">
        <f>(J1319/86400)+25569+(-5/24)</f>
        <v>42520.027152777773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tr">
        <f t="shared" si="100"/>
        <v>technology</v>
      </c>
      <c r="R1320" t="str">
        <f t="shared" si="101"/>
        <v>wearables</v>
      </c>
      <c r="S1320" s="10">
        <f t="shared" si="102"/>
        <v>42014.835324074076</v>
      </c>
      <c r="T1320" s="9" t="str">
        <f t="shared" si="103"/>
        <v>Jan</v>
      </c>
      <c r="U1320" s="9">
        <f t="shared" si="104"/>
        <v>2015</v>
      </c>
      <c r="V1320" s="10">
        <f>(J1320/86400)+25569+(-5/24)</f>
        <v>41984.835324074076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tr">
        <f t="shared" si="100"/>
        <v>technology</v>
      </c>
      <c r="R1321" t="str">
        <f t="shared" si="101"/>
        <v>wearables</v>
      </c>
      <c r="S1321" s="10">
        <f t="shared" si="102"/>
        <v>41831.458333333328</v>
      </c>
      <c r="T1321" s="9" t="str">
        <f t="shared" si="103"/>
        <v>Jul</v>
      </c>
      <c r="U1321" s="9">
        <f t="shared" si="104"/>
        <v>2014</v>
      </c>
      <c r="V1321" s="10">
        <f>(J1321/86400)+25569+(-5/24)</f>
        <v>41816.603761574072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tr">
        <f t="shared" si="100"/>
        <v>technology</v>
      </c>
      <c r="R1322" t="str">
        <f t="shared" si="101"/>
        <v>wearables</v>
      </c>
      <c r="S1322" s="10">
        <f t="shared" si="102"/>
        <v>42734.749999999993</v>
      </c>
      <c r="T1322" s="9" t="str">
        <f t="shared" si="103"/>
        <v>Dec</v>
      </c>
      <c r="U1322" s="9">
        <f t="shared" si="104"/>
        <v>2016</v>
      </c>
      <c r="V1322" s="10">
        <f>(J1322/86400)+25569+(-5/24)</f>
        <v>42705.482013888883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tr">
        <f t="shared" si="100"/>
        <v>technology</v>
      </c>
      <c r="R1323" t="str">
        <f t="shared" si="101"/>
        <v>wearables</v>
      </c>
      <c r="S1323" s="10">
        <f t="shared" si="102"/>
        <v>42727.540937499994</v>
      </c>
      <c r="T1323" s="9" t="str">
        <f t="shared" si="103"/>
        <v>Dec</v>
      </c>
      <c r="U1323" s="9">
        <f t="shared" si="104"/>
        <v>2016</v>
      </c>
      <c r="V1323" s="10">
        <f>(J1323/86400)+25569+(-5/24)</f>
        <v>42697.540937499994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tr">
        <f t="shared" si="100"/>
        <v>technology</v>
      </c>
      <c r="R1324" t="str">
        <f t="shared" si="101"/>
        <v>wearables</v>
      </c>
      <c r="S1324" s="10">
        <f t="shared" si="102"/>
        <v>42145.448206018518</v>
      </c>
      <c r="T1324" s="9" t="str">
        <f t="shared" si="103"/>
        <v>May</v>
      </c>
      <c r="U1324" s="9">
        <f t="shared" si="104"/>
        <v>2015</v>
      </c>
      <c r="V1324" s="10">
        <f>(J1324/86400)+25569+(-5/24)</f>
        <v>42115.448206018518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tr">
        <f t="shared" si="100"/>
        <v>technology</v>
      </c>
      <c r="R1325" t="str">
        <f t="shared" si="101"/>
        <v>wearables</v>
      </c>
      <c r="S1325" s="10">
        <f t="shared" si="102"/>
        <v>42486.079861111109</v>
      </c>
      <c r="T1325" s="9" t="str">
        <f t="shared" si="103"/>
        <v>Apr</v>
      </c>
      <c r="U1325" s="9">
        <f t="shared" si="104"/>
        <v>2016</v>
      </c>
      <c r="V1325" s="10">
        <f>(J1325/86400)+25569+(-5/24)</f>
        <v>42451.490115740737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tr">
        <f t="shared" si="100"/>
        <v>technology</v>
      </c>
      <c r="R1326" t="str">
        <f t="shared" si="101"/>
        <v>wearables</v>
      </c>
      <c r="S1326" s="10">
        <f t="shared" si="102"/>
        <v>42656.425370370365</v>
      </c>
      <c r="T1326" s="9" t="str">
        <f t="shared" si="103"/>
        <v>Oct</v>
      </c>
      <c r="U1326" s="9">
        <f t="shared" si="104"/>
        <v>2016</v>
      </c>
      <c r="V1326" s="10">
        <f>(J1326/86400)+25569+(-5/24)</f>
        <v>42626.425370370365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tr">
        <f t="shared" si="100"/>
        <v>technology</v>
      </c>
      <c r="R1327" t="str">
        <f t="shared" si="101"/>
        <v>wearables</v>
      </c>
      <c r="S1327" s="10">
        <f t="shared" si="102"/>
        <v>42733.877719907403</v>
      </c>
      <c r="T1327" s="9" t="str">
        <f t="shared" si="103"/>
        <v>Dec</v>
      </c>
      <c r="U1327" s="9">
        <f t="shared" si="104"/>
        <v>2016</v>
      </c>
      <c r="V1327" s="10">
        <f>(J1327/86400)+25569+(-5/24)</f>
        <v>42703.877719907403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tr">
        <f t="shared" si="100"/>
        <v>technology</v>
      </c>
      <c r="R1328" t="str">
        <f t="shared" si="101"/>
        <v>wearables</v>
      </c>
      <c r="S1328" s="10">
        <f t="shared" si="102"/>
        <v>42019.583657407406</v>
      </c>
      <c r="T1328" s="9" t="str">
        <f t="shared" si="103"/>
        <v>Jan</v>
      </c>
      <c r="U1328" s="9">
        <f t="shared" si="104"/>
        <v>2015</v>
      </c>
      <c r="V1328" s="10">
        <f>(J1328/86400)+25569+(-5/24)</f>
        <v>41974.583657407406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tr">
        <f t="shared" si="100"/>
        <v>technology</v>
      </c>
      <c r="R1329" t="str">
        <f t="shared" si="101"/>
        <v>wearables</v>
      </c>
      <c r="S1329" s="10">
        <f t="shared" si="102"/>
        <v>42153.470312500001</v>
      </c>
      <c r="T1329" s="9" t="str">
        <f t="shared" si="103"/>
        <v>May</v>
      </c>
      <c r="U1329" s="9">
        <f t="shared" si="104"/>
        <v>2015</v>
      </c>
      <c r="V1329" s="10">
        <f>(J1329/86400)+25569+(-5/24)</f>
        <v>42123.470312500001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tr">
        <f t="shared" si="100"/>
        <v>technology</v>
      </c>
      <c r="R1330" t="str">
        <f t="shared" si="101"/>
        <v>wearables</v>
      </c>
      <c r="S1330" s="10">
        <f t="shared" si="102"/>
        <v>42657.434421296297</v>
      </c>
      <c r="T1330" s="9" t="str">
        <f t="shared" si="103"/>
        <v>Oct</v>
      </c>
      <c r="U1330" s="9">
        <f t="shared" si="104"/>
        <v>2016</v>
      </c>
      <c r="V1330" s="10">
        <f>(J1330/86400)+25569+(-5/24)</f>
        <v>42612.434421296297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tr">
        <f t="shared" si="100"/>
        <v>technology</v>
      </c>
      <c r="R1331" t="str">
        <f t="shared" si="101"/>
        <v>wearables</v>
      </c>
      <c r="S1331" s="10">
        <f t="shared" si="102"/>
        <v>41975.054918981477</v>
      </c>
      <c r="T1331" s="9" t="str">
        <f t="shared" si="103"/>
        <v>Dec</v>
      </c>
      <c r="U1331" s="9">
        <f t="shared" si="104"/>
        <v>2014</v>
      </c>
      <c r="V1331" s="10">
        <f>(J1331/86400)+25569+(-5/24)</f>
        <v>41935.013252314813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tr">
        <f t="shared" si="100"/>
        <v>technology</v>
      </c>
      <c r="R1332" t="str">
        <f t="shared" si="101"/>
        <v>wearables</v>
      </c>
      <c r="S1332" s="10">
        <f t="shared" si="102"/>
        <v>42552.958333333336</v>
      </c>
      <c r="T1332" s="9" t="str">
        <f t="shared" si="103"/>
        <v>Jul</v>
      </c>
      <c r="U1332" s="9">
        <f t="shared" si="104"/>
        <v>2016</v>
      </c>
      <c r="V1332" s="10">
        <f>(J1332/86400)+25569+(-5/24)</f>
        <v>42522.068391203698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tr">
        <f t="shared" si="100"/>
        <v>technology</v>
      </c>
      <c r="R1333" t="str">
        <f t="shared" si="101"/>
        <v>wearables</v>
      </c>
      <c r="S1333" s="10">
        <f t="shared" si="102"/>
        <v>42599.295763888884</v>
      </c>
      <c r="T1333" s="9" t="str">
        <f t="shared" si="103"/>
        <v>Aug</v>
      </c>
      <c r="U1333" s="9">
        <f t="shared" si="104"/>
        <v>2016</v>
      </c>
      <c r="V1333" s="10">
        <f>(J1333/86400)+25569+(-5/24)</f>
        <v>42569.295763888884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tr">
        <f t="shared" si="100"/>
        <v>technology</v>
      </c>
      <c r="R1334" t="str">
        <f t="shared" si="101"/>
        <v>wearables</v>
      </c>
      <c r="S1334" s="10">
        <f t="shared" si="102"/>
        <v>42761.851944444446</v>
      </c>
      <c r="T1334" s="9" t="str">
        <f t="shared" si="103"/>
        <v>Jan</v>
      </c>
      <c r="U1334" s="9">
        <f t="shared" si="104"/>
        <v>2017</v>
      </c>
      <c r="V1334" s="10">
        <f>(J1334/86400)+25569+(-5/24)</f>
        <v>42731.851944444446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tr">
        <f t="shared" si="100"/>
        <v>technology</v>
      </c>
      <c r="R1335" t="str">
        <f t="shared" si="101"/>
        <v>wearables</v>
      </c>
      <c r="S1335" s="10">
        <f t="shared" si="102"/>
        <v>41835.8984375</v>
      </c>
      <c r="T1335" s="9" t="str">
        <f t="shared" si="103"/>
        <v>Jul</v>
      </c>
      <c r="U1335" s="9">
        <f t="shared" si="104"/>
        <v>2014</v>
      </c>
      <c r="V1335" s="10">
        <f>(J1335/86400)+25569+(-5/24)</f>
        <v>41805.8984375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tr">
        <f t="shared" si="100"/>
        <v>technology</v>
      </c>
      <c r="R1336" t="str">
        <f t="shared" si="101"/>
        <v>wearables</v>
      </c>
      <c r="S1336" s="10">
        <f t="shared" si="102"/>
        <v>42440.565821759257</v>
      </c>
      <c r="T1336" s="9" t="str">
        <f t="shared" si="103"/>
        <v>Mar</v>
      </c>
      <c r="U1336" s="9">
        <f t="shared" si="104"/>
        <v>2016</v>
      </c>
      <c r="V1336" s="10">
        <f>(J1336/86400)+25569+(-5/24)</f>
        <v>42410.565821759257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tr">
        <f t="shared" si="100"/>
        <v>technology</v>
      </c>
      <c r="R1337" t="str">
        <f t="shared" si="101"/>
        <v>wearables</v>
      </c>
      <c r="S1337" s="10">
        <f t="shared" si="102"/>
        <v>42343.728032407402</v>
      </c>
      <c r="T1337" s="9" t="str">
        <f t="shared" si="103"/>
        <v>Dec</v>
      </c>
      <c r="U1337" s="9">
        <f t="shared" si="104"/>
        <v>2015</v>
      </c>
      <c r="V1337" s="10">
        <f>(J1337/86400)+25569+(-5/24)</f>
        <v>42313.728032407402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tr">
        <f t="shared" si="100"/>
        <v>technology</v>
      </c>
      <c r="R1338" t="str">
        <f t="shared" si="101"/>
        <v>wearables</v>
      </c>
      <c r="S1338" s="10">
        <f t="shared" si="102"/>
        <v>41990.655416666668</v>
      </c>
      <c r="T1338" s="9" t="str">
        <f t="shared" si="103"/>
        <v>Dec</v>
      </c>
      <c r="U1338" s="9">
        <f t="shared" si="104"/>
        <v>2014</v>
      </c>
      <c r="V1338" s="10">
        <f>(J1338/86400)+25569+(-5/24)</f>
        <v>41955.655416666668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tr">
        <f t="shared" si="100"/>
        <v>technology</v>
      </c>
      <c r="R1339" t="str">
        <f t="shared" si="101"/>
        <v>wearables</v>
      </c>
      <c r="S1339" s="10">
        <f t="shared" si="102"/>
        <v>42797.368969907409</v>
      </c>
      <c r="T1339" s="9" t="str">
        <f t="shared" si="103"/>
        <v>Mar</v>
      </c>
      <c r="U1339" s="9">
        <f t="shared" si="104"/>
        <v>2017</v>
      </c>
      <c r="V1339" s="10">
        <f>(J1339/86400)+25569+(-5/24)</f>
        <v>42767.368969907409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tr">
        <f t="shared" si="100"/>
        <v>technology</v>
      </c>
      <c r="R1340" t="str">
        <f t="shared" si="101"/>
        <v>wearables</v>
      </c>
      <c r="S1340" s="10">
        <f t="shared" si="102"/>
        <v>42218.595289351848</v>
      </c>
      <c r="T1340" s="9" t="str">
        <f t="shared" si="103"/>
        <v>Aug</v>
      </c>
      <c r="U1340" s="9">
        <f t="shared" si="104"/>
        <v>2015</v>
      </c>
      <c r="V1340" s="10">
        <f>(J1340/86400)+25569+(-5/24)</f>
        <v>42188.595289351848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tr">
        <f t="shared" si="100"/>
        <v>technology</v>
      </c>
      <c r="R1341" t="str">
        <f t="shared" si="101"/>
        <v>wearables</v>
      </c>
      <c r="S1341" s="10">
        <f t="shared" si="102"/>
        <v>41981.480497685181</v>
      </c>
      <c r="T1341" s="9" t="str">
        <f t="shared" si="103"/>
        <v>Dec</v>
      </c>
      <c r="U1341" s="9">
        <f t="shared" si="104"/>
        <v>2014</v>
      </c>
      <c r="V1341" s="10">
        <f>(J1341/86400)+25569+(-5/24)</f>
        <v>41936.438831018517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tr">
        <f t="shared" si="100"/>
        <v>technology</v>
      </c>
      <c r="R1342" t="str">
        <f t="shared" si="101"/>
        <v>wearables</v>
      </c>
      <c r="S1342" s="10">
        <f t="shared" si="102"/>
        <v>41866.387187499997</v>
      </c>
      <c r="T1342" s="9" t="str">
        <f t="shared" si="103"/>
        <v>Aug</v>
      </c>
      <c r="U1342" s="9">
        <f t="shared" si="104"/>
        <v>2014</v>
      </c>
      <c r="V1342" s="10">
        <f>(J1342/86400)+25569+(-5/24)</f>
        <v>41836.387187499997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tr">
        <f t="shared" si="100"/>
        <v>technology</v>
      </c>
      <c r="R1343" t="str">
        <f t="shared" si="101"/>
        <v>wearables</v>
      </c>
      <c r="S1343" s="10">
        <f t="shared" si="102"/>
        <v>42644.415706018517</v>
      </c>
      <c r="T1343" s="9" t="str">
        <f t="shared" si="103"/>
        <v>Oct</v>
      </c>
      <c r="U1343" s="9">
        <f t="shared" si="104"/>
        <v>2016</v>
      </c>
      <c r="V1343" s="10">
        <f>(J1343/86400)+25569+(-5/24)</f>
        <v>42612.415706018517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tr">
        <f t="shared" si="100"/>
        <v>technology</v>
      </c>
      <c r="R1344" t="str">
        <f t="shared" si="101"/>
        <v>wearables</v>
      </c>
      <c r="S1344" s="10">
        <f t="shared" si="102"/>
        <v>42202.608090277776</v>
      </c>
      <c r="T1344" s="9" t="str">
        <f t="shared" si="103"/>
        <v>Jul</v>
      </c>
      <c r="U1344" s="9">
        <f t="shared" si="104"/>
        <v>2015</v>
      </c>
      <c r="V1344" s="10">
        <f>(J1344/86400)+25569+(-5/24)</f>
        <v>42172.608090277776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tr">
        <f t="shared" si="100"/>
        <v>technology</v>
      </c>
      <c r="R1345" t="str">
        <f t="shared" si="101"/>
        <v>wearables</v>
      </c>
      <c r="S1345" s="10">
        <f t="shared" si="102"/>
        <v>42600.957638888889</v>
      </c>
      <c r="T1345" s="9" t="str">
        <f t="shared" si="103"/>
        <v>Aug</v>
      </c>
      <c r="U1345" s="9">
        <f t="shared" si="104"/>
        <v>2016</v>
      </c>
      <c r="V1345" s="10">
        <f>(J1345/86400)+25569+(-5/24)</f>
        <v>42542.318090277775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tr">
        <f t="shared" si="100"/>
        <v>publishing</v>
      </c>
      <c r="R1346" t="str">
        <f t="shared" si="101"/>
        <v>nonfiction</v>
      </c>
      <c r="S1346" s="10">
        <f t="shared" si="102"/>
        <v>42551.581469907404</v>
      </c>
      <c r="T1346" s="9" t="str">
        <f t="shared" si="103"/>
        <v>Jun</v>
      </c>
      <c r="U1346" s="9">
        <f t="shared" si="104"/>
        <v>2016</v>
      </c>
      <c r="V1346" s="10">
        <f>(J1346/86400)+25569+(-5/24)</f>
        <v>42522.581469907404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tr">
        <f t="shared" ref="Q1347:Q1410" si="105">LEFT(N1347,FIND("/",N1347)-1)</f>
        <v>publishing</v>
      </c>
      <c r="R1347" t="str">
        <f t="shared" ref="R1347:R1410" si="106">RIGHT(N1347,LEN(N1347)-FIND("/",N1347))</f>
        <v>nonfiction</v>
      </c>
      <c r="S1347" s="10">
        <f t="shared" ref="S1347:S1410" si="107">(I1347/86400)+25569+(-5/24)</f>
        <v>41834.606006944443</v>
      </c>
      <c r="T1347" s="9" t="str">
        <f t="shared" ref="T1347:T1410" si="108">IF(MONTH(S1347)=1,"Jan",IF(MONTH(S1347)=2,"Feb",IF(MONTH(S1347)=3,"Mar",IF(MONTH(S1347)=4,"Apr",IF(MONTH(S1347)=5,"May",IF(MONTH(S1347)=6,"Jun",IF(MONTH(S1347)=7,"Jul",IF(MONTH(S1347)=8,"Aug",IF(MONTH(S1347)=9,"Sep",IF(MONTH(S1347)=10,"Oct",IF(MONTH(S1347)=11,"Nov",IF(MONTH(S1347)=12,"Dec","N/A"))))))))))))</f>
        <v>Jul</v>
      </c>
      <c r="U1347" s="9">
        <f t="shared" ref="U1347:U1410" si="109">YEAR(S1347)</f>
        <v>2014</v>
      </c>
      <c r="V1347" s="10">
        <f>(J1347/86400)+25569+(-5/24)</f>
        <v>41799.606006944443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tr">
        <f t="shared" si="105"/>
        <v>publishing</v>
      </c>
      <c r="R1348" t="str">
        <f t="shared" si="106"/>
        <v>nonfiction</v>
      </c>
      <c r="S1348" s="10">
        <f t="shared" si="107"/>
        <v>41451.867488425924</v>
      </c>
      <c r="T1348" s="9" t="str">
        <f t="shared" si="108"/>
        <v>Jun</v>
      </c>
      <c r="U1348" s="9">
        <f t="shared" si="109"/>
        <v>2013</v>
      </c>
      <c r="V1348" s="10">
        <f>(J1348/86400)+25569+(-5/24)</f>
        <v>41421.867488425924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tr">
        <f t="shared" si="105"/>
        <v>publishing</v>
      </c>
      <c r="R1349" t="str">
        <f t="shared" si="106"/>
        <v>nonfiction</v>
      </c>
      <c r="S1349" s="10">
        <f t="shared" si="107"/>
        <v>42070.429687499993</v>
      </c>
      <c r="T1349" s="9" t="str">
        <f t="shared" si="108"/>
        <v>Mar</v>
      </c>
      <c r="U1349" s="9">
        <f t="shared" si="109"/>
        <v>2015</v>
      </c>
      <c r="V1349" s="10">
        <f>(J1349/86400)+25569+(-5/24)</f>
        <v>42040.429687499993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tr">
        <f t="shared" si="105"/>
        <v>publishing</v>
      </c>
      <c r="R1350" t="str">
        <f t="shared" si="106"/>
        <v>nonfiction</v>
      </c>
      <c r="S1350" s="10">
        <f t="shared" si="107"/>
        <v>41991.297835648147</v>
      </c>
      <c r="T1350" s="9" t="str">
        <f t="shared" si="108"/>
        <v>Dec</v>
      </c>
      <c r="U1350" s="9">
        <f t="shared" si="109"/>
        <v>2014</v>
      </c>
      <c r="V1350" s="10">
        <f>(J1350/86400)+25569+(-5/24)</f>
        <v>41963.297835648147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tr">
        <f t="shared" si="105"/>
        <v>publishing</v>
      </c>
      <c r="R1351" t="str">
        <f t="shared" si="106"/>
        <v>nonfiction</v>
      </c>
      <c r="S1351" s="10">
        <f t="shared" si="107"/>
        <v>42354.082638888889</v>
      </c>
      <c r="T1351" s="9" t="str">
        <f t="shared" si="108"/>
        <v>Dec</v>
      </c>
      <c r="U1351" s="9">
        <f t="shared" si="109"/>
        <v>2015</v>
      </c>
      <c r="V1351" s="10">
        <f>(J1351/86400)+25569+(-5/24)</f>
        <v>42317.124247685184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tr">
        <f t="shared" si="105"/>
        <v>publishing</v>
      </c>
      <c r="R1352" t="str">
        <f t="shared" si="106"/>
        <v>nonfiction</v>
      </c>
      <c r="S1352" s="10">
        <f t="shared" si="107"/>
        <v>42363.804791666662</v>
      </c>
      <c r="T1352" s="9" t="str">
        <f t="shared" si="108"/>
        <v>Dec</v>
      </c>
      <c r="U1352" s="9">
        <f t="shared" si="109"/>
        <v>2015</v>
      </c>
      <c r="V1352" s="10">
        <f>(J1352/86400)+25569+(-5/24)</f>
        <v>42333.804791666662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tr">
        <f t="shared" si="105"/>
        <v>publishing</v>
      </c>
      <c r="R1353" t="str">
        <f t="shared" si="106"/>
        <v>nonfiction</v>
      </c>
      <c r="S1353" s="10">
        <f t="shared" si="107"/>
        <v>42412.531759259255</v>
      </c>
      <c r="T1353" s="9" t="str">
        <f t="shared" si="108"/>
        <v>Feb</v>
      </c>
      <c r="U1353" s="9">
        <f t="shared" si="109"/>
        <v>2016</v>
      </c>
      <c r="V1353" s="10">
        <f>(J1353/86400)+25569+(-5/24)</f>
        <v>42382.531759259255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tr">
        <f t="shared" si="105"/>
        <v>publishing</v>
      </c>
      <c r="R1354" t="str">
        <f t="shared" si="106"/>
        <v>nonfiction</v>
      </c>
      <c r="S1354" s="10">
        <f t="shared" si="107"/>
        <v>42251.957638888889</v>
      </c>
      <c r="T1354" s="9" t="str">
        <f t="shared" si="108"/>
        <v>Sep</v>
      </c>
      <c r="U1354" s="9">
        <f t="shared" si="109"/>
        <v>2015</v>
      </c>
      <c r="V1354" s="10">
        <f>(J1354/86400)+25569+(-5/24)</f>
        <v>42200.369976851849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tr">
        <f t="shared" si="105"/>
        <v>publishing</v>
      </c>
      <c r="R1355" t="str">
        <f t="shared" si="106"/>
        <v>nonfiction</v>
      </c>
      <c r="S1355" s="10">
        <f t="shared" si="107"/>
        <v>41343.791666666664</v>
      </c>
      <c r="T1355" s="9" t="str">
        <f t="shared" si="108"/>
        <v>Mar</v>
      </c>
      <c r="U1355" s="9">
        <f t="shared" si="109"/>
        <v>2013</v>
      </c>
      <c r="V1355" s="10">
        <f>(J1355/86400)+25569+(-5/24)</f>
        <v>41308.909583333334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tr">
        <f t="shared" si="105"/>
        <v>publishing</v>
      </c>
      <c r="R1356" t="str">
        <f t="shared" si="106"/>
        <v>nonfiction</v>
      </c>
      <c r="S1356" s="10">
        <f t="shared" si="107"/>
        <v>42532.599293981482</v>
      </c>
      <c r="T1356" s="9" t="str">
        <f t="shared" si="108"/>
        <v>Jun</v>
      </c>
      <c r="U1356" s="9">
        <f t="shared" si="109"/>
        <v>2016</v>
      </c>
      <c r="V1356" s="10">
        <f>(J1356/86400)+25569+(-5/24)</f>
        <v>42502.599293981482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tr">
        <f t="shared" si="105"/>
        <v>publishing</v>
      </c>
      <c r="R1357" t="str">
        <f t="shared" si="106"/>
        <v>nonfiction</v>
      </c>
      <c r="S1357" s="10">
        <f t="shared" si="107"/>
        <v>41243.208333333328</v>
      </c>
      <c r="T1357" s="9" t="str">
        <f t="shared" si="108"/>
        <v>Nov</v>
      </c>
      <c r="U1357" s="9">
        <f t="shared" si="109"/>
        <v>2012</v>
      </c>
      <c r="V1357" s="10">
        <f>(J1357/86400)+25569+(-5/24)</f>
        <v>41213.046354166661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tr">
        <f t="shared" si="105"/>
        <v>publishing</v>
      </c>
      <c r="R1358" t="str">
        <f t="shared" si="106"/>
        <v>nonfiction</v>
      </c>
      <c r="S1358" s="10">
        <f t="shared" si="107"/>
        <v>41459.830555555549</v>
      </c>
      <c r="T1358" s="9" t="str">
        <f t="shared" si="108"/>
        <v>Jul</v>
      </c>
      <c r="U1358" s="9">
        <f t="shared" si="109"/>
        <v>2013</v>
      </c>
      <c r="V1358" s="10">
        <f>(J1358/86400)+25569+(-5/24)</f>
        <v>41429.830555555549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tr">
        <f t="shared" si="105"/>
        <v>publishing</v>
      </c>
      <c r="R1359" t="str">
        <f t="shared" si="106"/>
        <v>nonfiction</v>
      </c>
      <c r="S1359" s="10">
        <f t="shared" si="107"/>
        <v>41334.040972222218</v>
      </c>
      <c r="T1359" s="9" t="str">
        <f t="shared" si="108"/>
        <v>Mar</v>
      </c>
      <c r="U1359" s="9">
        <f t="shared" si="109"/>
        <v>2013</v>
      </c>
      <c r="V1359" s="10">
        <f>(J1359/86400)+25569+(-5/24)</f>
        <v>41304.753900462958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tr">
        <f t="shared" si="105"/>
        <v>publishing</v>
      </c>
      <c r="R1360" t="str">
        <f t="shared" si="106"/>
        <v>nonfiction</v>
      </c>
      <c r="S1360" s="10">
        <f t="shared" si="107"/>
        <v>40719.362534722219</v>
      </c>
      <c r="T1360" s="9" t="str">
        <f t="shared" si="108"/>
        <v>Jun</v>
      </c>
      <c r="U1360" s="9">
        <f t="shared" si="109"/>
        <v>2011</v>
      </c>
      <c r="V1360" s="10">
        <f>(J1360/86400)+25569+(-5/24)</f>
        <v>40689.362534722219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tr">
        <f t="shared" si="105"/>
        <v>publishing</v>
      </c>
      <c r="R1361" t="str">
        <f t="shared" si="106"/>
        <v>nonfiction</v>
      </c>
      <c r="S1361" s="10">
        <f t="shared" si="107"/>
        <v>40730.606365740736</v>
      </c>
      <c r="T1361" s="9" t="str">
        <f t="shared" si="108"/>
        <v>Jul</v>
      </c>
      <c r="U1361" s="9">
        <f t="shared" si="109"/>
        <v>2011</v>
      </c>
      <c r="V1361" s="10">
        <f>(J1361/86400)+25569+(-5/24)</f>
        <v>40668.606365740736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tr">
        <f t="shared" si="105"/>
        <v>publishing</v>
      </c>
      <c r="R1362" t="str">
        <f t="shared" si="106"/>
        <v>nonfiction</v>
      </c>
      <c r="S1362" s="10">
        <f t="shared" si="107"/>
        <v>41123.692361111105</v>
      </c>
      <c r="T1362" s="9" t="str">
        <f t="shared" si="108"/>
        <v>Aug</v>
      </c>
      <c r="U1362" s="9">
        <f t="shared" si="109"/>
        <v>2012</v>
      </c>
      <c r="V1362" s="10">
        <f>(J1362/86400)+25569+(-5/24)</f>
        <v>41095.692361111105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tr">
        <f t="shared" si="105"/>
        <v>publishing</v>
      </c>
      <c r="R1363" t="str">
        <f t="shared" si="106"/>
        <v>nonfiction</v>
      </c>
      <c r="S1363" s="10">
        <f t="shared" si="107"/>
        <v>41811.508935185186</v>
      </c>
      <c r="T1363" s="9" t="str">
        <f t="shared" si="108"/>
        <v>Jun</v>
      </c>
      <c r="U1363" s="9">
        <f t="shared" si="109"/>
        <v>2014</v>
      </c>
      <c r="V1363" s="10">
        <f>(J1363/86400)+25569+(-5/24)</f>
        <v>41781.508935185186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tr">
        <f t="shared" si="105"/>
        <v>publishing</v>
      </c>
      <c r="R1364" t="str">
        <f t="shared" si="106"/>
        <v>nonfiction</v>
      </c>
      <c r="S1364" s="10">
        <f t="shared" si="107"/>
        <v>41524.726053240738</v>
      </c>
      <c r="T1364" s="9" t="str">
        <f t="shared" si="108"/>
        <v>Sep</v>
      </c>
      <c r="U1364" s="9">
        <f t="shared" si="109"/>
        <v>2013</v>
      </c>
      <c r="V1364" s="10">
        <f>(J1364/86400)+25569+(-5/24)</f>
        <v>41464.726053240738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tr">
        <f t="shared" si="105"/>
        <v>publishing</v>
      </c>
      <c r="R1365" t="str">
        <f t="shared" si="106"/>
        <v>nonfiction</v>
      </c>
      <c r="S1365" s="10">
        <f t="shared" si="107"/>
        <v>42415.124305555553</v>
      </c>
      <c r="T1365" s="9" t="str">
        <f t="shared" si="108"/>
        <v>Feb</v>
      </c>
      <c r="U1365" s="9">
        <f t="shared" si="109"/>
        <v>2016</v>
      </c>
      <c r="V1365" s="10">
        <f>(J1365/86400)+25569+(-5/24)</f>
        <v>42396.635729166665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tr">
        <f t="shared" si="105"/>
        <v>music</v>
      </c>
      <c r="R1366" t="str">
        <f t="shared" si="106"/>
        <v>rock</v>
      </c>
      <c r="S1366" s="10">
        <f t="shared" si="107"/>
        <v>42011.487337962964</v>
      </c>
      <c r="T1366" s="9" t="str">
        <f t="shared" si="108"/>
        <v>Jan</v>
      </c>
      <c r="U1366" s="9">
        <f t="shared" si="109"/>
        <v>2015</v>
      </c>
      <c r="V1366" s="10">
        <f>(J1366/86400)+25569+(-5/24)</f>
        <v>41951.487337962964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tr">
        <f t="shared" si="105"/>
        <v>music</v>
      </c>
      <c r="R1367" t="str">
        <f t="shared" si="106"/>
        <v>rock</v>
      </c>
      <c r="S1367" s="10">
        <f t="shared" si="107"/>
        <v>42079.483240740738</v>
      </c>
      <c r="T1367" s="9" t="str">
        <f t="shared" si="108"/>
        <v>Mar</v>
      </c>
      <c r="U1367" s="9">
        <f t="shared" si="109"/>
        <v>2015</v>
      </c>
      <c r="V1367" s="10">
        <f>(J1367/86400)+25569+(-5/24)</f>
        <v>42049.524907407402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tr">
        <f t="shared" si="105"/>
        <v>music</v>
      </c>
      <c r="R1368" t="str">
        <f t="shared" si="106"/>
        <v>rock</v>
      </c>
      <c r="S1368" s="10">
        <f t="shared" si="107"/>
        <v>41969.829432870371</v>
      </c>
      <c r="T1368" s="9" t="str">
        <f t="shared" si="108"/>
        <v>Nov</v>
      </c>
      <c r="U1368" s="9">
        <f t="shared" si="109"/>
        <v>2014</v>
      </c>
      <c r="V1368" s="10">
        <f>(J1368/86400)+25569+(-5/24)</f>
        <v>41924.787766203699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tr">
        <f t="shared" si="105"/>
        <v>music</v>
      </c>
      <c r="R1369" t="str">
        <f t="shared" si="106"/>
        <v>rock</v>
      </c>
      <c r="S1369" s="10">
        <f t="shared" si="107"/>
        <v>42321.836226851847</v>
      </c>
      <c r="T1369" s="9" t="str">
        <f t="shared" si="108"/>
        <v>Nov</v>
      </c>
      <c r="U1369" s="9">
        <f t="shared" si="109"/>
        <v>2015</v>
      </c>
      <c r="V1369" s="10">
        <f>(J1369/86400)+25569+(-5/24)</f>
        <v>42291.794560185182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tr">
        <f t="shared" si="105"/>
        <v>music</v>
      </c>
      <c r="R1370" t="str">
        <f t="shared" si="106"/>
        <v>rock</v>
      </c>
      <c r="S1370" s="10">
        <f t="shared" si="107"/>
        <v>42169.982569444437</v>
      </c>
      <c r="T1370" s="9" t="str">
        <f t="shared" si="108"/>
        <v>Jun</v>
      </c>
      <c r="U1370" s="9">
        <f t="shared" si="109"/>
        <v>2015</v>
      </c>
      <c r="V1370" s="10">
        <f>(J1370/86400)+25569+(-5/24)</f>
        <v>42145.982569444437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tr">
        <f t="shared" si="105"/>
        <v>music</v>
      </c>
      <c r="R1371" t="str">
        <f t="shared" si="106"/>
        <v>rock</v>
      </c>
      <c r="S1371" s="10">
        <f t="shared" si="107"/>
        <v>41740.385949074072</v>
      </c>
      <c r="T1371" s="9" t="str">
        <f t="shared" si="108"/>
        <v>Apr</v>
      </c>
      <c r="U1371" s="9">
        <f t="shared" si="109"/>
        <v>2014</v>
      </c>
      <c r="V1371" s="10">
        <f>(J1371/86400)+25569+(-5/24)</f>
        <v>41710.385949074072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tr">
        <f t="shared" si="105"/>
        <v>music</v>
      </c>
      <c r="R1372" t="str">
        <f t="shared" si="106"/>
        <v>rock</v>
      </c>
      <c r="S1372" s="10">
        <f t="shared" si="107"/>
        <v>41562.795023148145</v>
      </c>
      <c r="T1372" s="9" t="str">
        <f t="shared" si="108"/>
        <v>Oct</v>
      </c>
      <c r="U1372" s="9">
        <f t="shared" si="109"/>
        <v>2013</v>
      </c>
      <c r="V1372" s="10">
        <f>(J1372/86400)+25569+(-5/24)</f>
        <v>41547.795023148145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tr">
        <f t="shared" si="105"/>
        <v>music</v>
      </c>
      <c r="R1373" t="str">
        <f t="shared" si="106"/>
        <v>rock</v>
      </c>
      <c r="S1373" s="10">
        <f t="shared" si="107"/>
        <v>42131.550254629627</v>
      </c>
      <c r="T1373" s="9" t="str">
        <f t="shared" si="108"/>
        <v>May</v>
      </c>
      <c r="U1373" s="9">
        <f t="shared" si="109"/>
        <v>2015</v>
      </c>
      <c r="V1373" s="10">
        <f>(J1373/86400)+25569+(-5/24)</f>
        <v>42101.550254629627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tr">
        <f t="shared" si="105"/>
        <v>music</v>
      </c>
      <c r="R1374" t="str">
        <f t="shared" si="106"/>
        <v>rock</v>
      </c>
      <c r="S1374" s="10">
        <f t="shared" si="107"/>
        <v>41102.53162037037</v>
      </c>
      <c r="T1374" s="9" t="str">
        <f t="shared" si="108"/>
        <v>Jul</v>
      </c>
      <c r="U1374" s="9">
        <f t="shared" si="109"/>
        <v>2012</v>
      </c>
      <c r="V1374" s="10">
        <f>(J1374/86400)+25569+(-5/24)</f>
        <v>41072.53162037037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tr">
        <f t="shared" si="105"/>
        <v>music</v>
      </c>
      <c r="R1375" t="str">
        <f t="shared" si="106"/>
        <v>rock</v>
      </c>
      <c r="S1375" s="10">
        <f t="shared" si="107"/>
        <v>42734.743437499994</v>
      </c>
      <c r="T1375" s="9" t="str">
        <f t="shared" si="108"/>
        <v>Dec</v>
      </c>
      <c r="U1375" s="9">
        <f t="shared" si="109"/>
        <v>2016</v>
      </c>
      <c r="V1375" s="10">
        <f>(J1375/86400)+25569+(-5/24)</f>
        <v>42704.743437499994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tr">
        <f t="shared" si="105"/>
        <v>music</v>
      </c>
      <c r="R1376" t="str">
        <f t="shared" si="106"/>
        <v>rock</v>
      </c>
      <c r="S1376" s="10">
        <f t="shared" si="107"/>
        <v>42453.911898148144</v>
      </c>
      <c r="T1376" s="9" t="str">
        <f t="shared" si="108"/>
        <v>Mar</v>
      </c>
      <c r="U1376" s="9">
        <f t="shared" si="109"/>
        <v>2016</v>
      </c>
      <c r="V1376" s="10">
        <f>(J1376/86400)+25569+(-5/24)</f>
        <v>42423.953564814808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tr">
        <f t="shared" si="105"/>
        <v>music</v>
      </c>
      <c r="R1377" t="str">
        <f t="shared" si="106"/>
        <v>rock</v>
      </c>
      <c r="S1377" s="10">
        <f t="shared" si="107"/>
        <v>42749.857858796291</v>
      </c>
      <c r="T1377" s="9" t="str">
        <f t="shared" si="108"/>
        <v>Jan</v>
      </c>
      <c r="U1377" s="9">
        <f t="shared" si="109"/>
        <v>2017</v>
      </c>
      <c r="V1377" s="10">
        <f>(J1377/86400)+25569+(-5/24)</f>
        <v>42719.857858796291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tr">
        <f t="shared" si="105"/>
        <v>music</v>
      </c>
      <c r="R1378" t="str">
        <f t="shared" si="106"/>
        <v>rock</v>
      </c>
      <c r="S1378" s="10">
        <f t="shared" si="107"/>
        <v>42707.502384259256</v>
      </c>
      <c r="T1378" s="9" t="str">
        <f t="shared" si="108"/>
        <v>Dec</v>
      </c>
      <c r="U1378" s="9">
        <f t="shared" si="109"/>
        <v>2016</v>
      </c>
      <c r="V1378" s="10">
        <f>(J1378/86400)+25569+(-5/24)</f>
        <v>42677.460717592585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tr">
        <f t="shared" si="105"/>
        <v>music</v>
      </c>
      <c r="R1379" t="str">
        <f t="shared" si="106"/>
        <v>rock</v>
      </c>
      <c r="S1379" s="10">
        <f t="shared" si="107"/>
        <v>42768.96597222222</v>
      </c>
      <c r="T1379" s="9" t="str">
        <f t="shared" si="108"/>
        <v>Feb</v>
      </c>
      <c r="U1379" s="9">
        <f t="shared" si="109"/>
        <v>2017</v>
      </c>
      <c r="V1379" s="10">
        <f>(J1379/86400)+25569+(-5/24)</f>
        <v>42747.01122685185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tr">
        <f t="shared" si="105"/>
        <v>music</v>
      </c>
      <c r="R1380" t="str">
        <f t="shared" si="106"/>
        <v>rock</v>
      </c>
      <c r="S1380" s="10">
        <f t="shared" si="107"/>
        <v>42583.551041666666</v>
      </c>
      <c r="T1380" s="9" t="str">
        <f t="shared" si="108"/>
        <v>Aug</v>
      </c>
      <c r="U1380" s="9">
        <f t="shared" si="109"/>
        <v>2016</v>
      </c>
      <c r="V1380" s="10">
        <f>(J1380/86400)+25569+(-5/24)</f>
        <v>42568.551041666666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tr">
        <f t="shared" si="105"/>
        <v>music</v>
      </c>
      <c r="R1381" t="str">
        <f t="shared" si="106"/>
        <v>rock</v>
      </c>
      <c r="S1381" s="10">
        <f t="shared" si="107"/>
        <v>42160.283287037033</v>
      </c>
      <c r="T1381" s="9" t="str">
        <f t="shared" si="108"/>
        <v>Jun</v>
      </c>
      <c r="U1381" s="9">
        <f t="shared" si="109"/>
        <v>2015</v>
      </c>
      <c r="V1381" s="10">
        <f>(J1381/86400)+25569+(-5/24)</f>
        <v>42130.283287037033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tr">
        <f t="shared" si="105"/>
        <v>music</v>
      </c>
      <c r="R1382" t="str">
        <f t="shared" si="106"/>
        <v>rock</v>
      </c>
      <c r="S1382" s="10">
        <f t="shared" si="107"/>
        <v>42163.874999999993</v>
      </c>
      <c r="T1382" s="9" t="str">
        <f t="shared" si="108"/>
        <v>Jun</v>
      </c>
      <c r="U1382" s="9">
        <f t="shared" si="109"/>
        <v>2015</v>
      </c>
      <c r="V1382" s="10">
        <f>(J1382/86400)+25569+(-5/24)</f>
        <v>42141.554467592585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tr">
        <f t="shared" si="105"/>
        <v>music</v>
      </c>
      <c r="R1383" t="str">
        <f t="shared" si="106"/>
        <v>rock</v>
      </c>
      <c r="S1383" s="10">
        <f t="shared" si="107"/>
        <v>42733.006076388883</v>
      </c>
      <c r="T1383" s="9" t="str">
        <f t="shared" si="108"/>
        <v>Dec</v>
      </c>
      <c r="U1383" s="9">
        <f t="shared" si="109"/>
        <v>2016</v>
      </c>
      <c r="V1383" s="10">
        <f>(J1383/86400)+25569+(-5/24)</f>
        <v>42703.006076388883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tr">
        <f t="shared" si="105"/>
        <v>music</v>
      </c>
      <c r="R1384" t="str">
        <f t="shared" si="106"/>
        <v>rock</v>
      </c>
      <c r="S1384" s="10">
        <f t="shared" si="107"/>
        <v>41400.591851851852</v>
      </c>
      <c r="T1384" s="9" t="str">
        <f t="shared" si="108"/>
        <v>May</v>
      </c>
      <c r="U1384" s="9">
        <f t="shared" si="109"/>
        <v>2013</v>
      </c>
      <c r="V1384" s="10">
        <f>(J1384/86400)+25569+(-5/24)</f>
        <v>41370.591851851852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tr">
        <f t="shared" si="105"/>
        <v>music</v>
      </c>
      <c r="R1385" t="str">
        <f t="shared" si="106"/>
        <v>rock</v>
      </c>
      <c r="S1385" s="10">
        <f t="shared" si="107"/>
        <v>42726.866643518515</v>
      </c>
      <c r="T1385" s="9" t="str">
        <f t="shared" si="108"/>
        <v>Dec</v>
      </c>
      <c r="U1385" s="9">
        <f t="shared" si="109"/>
        <v>2016</v>
      </c>
      <c r="V1385" s="10">
        <f>(J1385/86400)+25569+(-5/24)</f>
        <v>42706.866643518515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tr">
        <f t="shared" si="105"/>
        <v>music</v>
      </c>
      <c r="R1386" t="str">
        <f t="shared" si="106"/>
        <v>rock</v>
      </c>
      <c r="S1386" s="10">
        <f t="shared" si="107"/>
        <v>42190.526874999996</v>
      </c>
      <c r="T1386" s="9" t="str">
        <f t="shared" si="108"/>
        <v>Jul</v>
      </c>
      <c r="U1386" s="9">
        <f t="shared" si="109"/>
        <v>2015</v>
      </c>
      <c r="V1386" s="10">
        <f>(J1386/86400)+25569+(-5/24)</f>
        <v>42160.526874999996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tr">
        <f t="shared" si="105"/>
        <v>music</v>
      </c>
      <c r="R1387" t="str">
        <f t="shared" si="106"/>
        <v>rock</v>
      </c>
      <c r="S1387" s="10">
        <f t="shared" si="107"/>
        <v>42489.299305555549</v>
      </c>
      <c r="T1387" s="9" t="str">
        <f t="shared" si="108"/>
        <v>Apr</v>
      </c>
      <c r="U1387" s="9">
        <f t="shared" si="109"/>
        <v>2016</v>
      </c>
      <c r="V1387" s="10">
        <f>(J1387/86400)+25569+(-5/24)</f>
        <v>42433.480567129627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tr">
        <f t="shared" si="105"/>
        <v>music</v>
      </c>
      <c r="R1388" t="str">
        <f t="shared" si="106"/>
        <v>rock</v>
      </c>
      <c r="S1388" s="10">
        <f t="shared" si="107"/>
        <v>42214.438530092586</v>
      </c>
      <c r="T1388" s="9" t="str">
        <f t="shared" si="108"/>
        <v>Jul</v>
      </c>
      <c r="U1388" s="9">
        <f t="shared" si="109"/>
        <v>2015</v>
      </c>
      <c r="V1388" s="10">
        <f>(J1388/86400)+25569+(-5/24)</f>
        <v>42184.438530092586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tr">
        <f t="shared" si="105"/>
        <v>music</v>
      </c>
      <c r="R1389" t="str">
        <f t="shared" si="106"/>
        <v>rock</v>
      </c>
      <c r="S1389" s="10">
        <f t="shared" si="107"/>
        <v>42157.979166666664</v>
      </c>
      <c r="T1389" s="9" t="str">
        <f t="shared" si="108"/>
        <v>Jun</v>
      </c>
      <c r="U1389" s="9">
        <f t="shared" si="109"/>
        <v>2015</v>
      </c>
      <c r="V1389" s="10">
        <f>(J1389/86400)+25569+(-5/24)</f>
        <v>42126.712905092594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tr">
        <f t="shared" si="105"/>
        <v>music</v>
      </c>
      <c r="R1390" t="str">
        <f t="shared" si="106"/>
        <v>rock</v>
      </c>
      <c r="S1390" s="10">
        <f t="shared" si="107"/>
        <v>42660.468055555553</v>
      </c>
      <c r="T1390" s="9" t="str">
        <f t="shared" si="108"/>
        <v>Oct</v>
      </c>
      <c r="U1390" s="9">
        <f t="shared" si="109"/>
        <v>2016</v>
      </c>
      <c r="V1390" s="10">
        <f>(J1390/86400)+25569+(-5/24)</f>
        <v>42634.406446759262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tr">
        <f t="shared" si="105"/>
        <v>music</v>
      </c>
      <c r="R1391" t="str">
        <f t="shared" si="106"/>
        <v>rock</v>
      </c>
      <c r="S1391" s="10">
        <f t="shared" si="107"/>
        <v>42595.272650462961</v>
      </c>
      <c r="T1391" s="9" t="str">
        <f t="shared" si="108"/>
        <v>Aug</v>
      </c>
      <c r="U1391" s="9">
        <f t="shared" si="109"/>
        <v>2016</v>
      </c>
      <c r="V1391" s="10">
        <f>(J1391/86400)+25569+(-5/24)</f>
        <v>42565.272650462961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tr">
        <f t="shared" si="105"/>
        <v>music</v>
      </c>
      <c r="R1392" t="str">
        <f t="shared" si="106"/>
        <v>rock</v>
      </c>
      <c r="S1392" s="10">
        <f t="shared" si="107"/>
        <v>42121.508333333331</v>
      </c>
      <c r="T1392" s="9" t="str">
        <f t="shared" si="108"/>
        <v>Apr</v>
      </c>
      <c r="U1392" s="9">
        <f t="shared" si="109"/>
        <v>2015</v>
      </c>
      <c r="V1392" s="10">
        <f>(J1392/86400)+25569+(-5/24)</f>
        <v>42087.594976851855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tr">
        <f t="shared" si="105"/>
        <v>music</v>
      </c>
      <c r="R1393" t="str">
        <f t="shared" si="106"/>
        <v>rock</v>
      </c>
      <c r="S1393" s="10">
        <f t="shared" si="107"/>
        <v>42237.999305555553</v>
      </c>
      <c r="T1393" s="9" t="str">
        <f t="shared" si="108"/>
        <v>Aug</v>
      </c>
      <c r="U1393" s="9">
        <f t="shared" si="109"/>
        <v>2015</v>
      </c>
      <c r="V1393" s="10">
        <f>(J1393/86400)+25569+(-5/24)</f>
        <v>42193.442337962959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tr">
        <f t="shared" si="105"/>
        <v>music</v>
      </c>
      <c r="R1394" t="str">
        <f t="shared" si="106"/>
        <v>rock</v>
      </c>
      <c r="S1394" s="10">
        <f t="shared" si="107"/>
        <v>42431.946597222217</v>
      </c>
      <c r="T1394" s="9" t="str">
        <f t="shared" si="108"/>
        <v>Mar</v>
      </c>
      <c r="U1394" s="9">
        <f t="shared" si="109"/>
        <v>2016</v>
      </c>
      <c r="V1394" s="10">
        <f>(J1394/86400)+25569+(-5/24)</f>
        <v>42400.946597222217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tr">
        <f t="shared" si="105"/>
        <v>music</v>
      </c>
      <c r="R1395" t="str">
        <f t="shared" si="106"/>
        <v>rock</v>
      </c>
      <c r="S1395" s="10">
        <f t="shared" si="107"/>
        <v>42583.473645833328</v>
      </c>
      <c r="T1395" s="9" t="str">
        <f t="shared" si="108"/>
        <v>Aug</v>
      </c>
      <c r="U1395" s="9">
        <f t="shared" si="109"/>
        <v>2016</v>
      </c>
      <c r="V1395" s="10">
        <f>(J1395/86400)+25569+(-5/24)</f>
        <v>42553.473645833328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tr">
        <f t="shared" si="105"/>
        <v>music</v>
      </c>
      <c r="R1396" t="str">
        <f t="shared" si="106"/>
        <v>rock</v>
      </c>
      <c r="S1396" s="10">
        <f t="shared" si="107"/>
        <v>42794.916666666664</v>
      </c>
      <c r="T1396" s="9" t="str">
        <f t="shared" si="108"/>
        <v>Feb</v>
      </c>
      <c r="U1396" s="9">
        <f t="shared" si="109"/>
        <v>2017</v>
      </c>
      <c r="V1396" s="10">
        <f>(J1396/86400)+25569+(-5/24)</f>
        <v>42751.936643518515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tr">
        <f t="shared" si="105"/>
        <v>music</v>
      </c>
      <c r="R1397" t="str">
        <f t="shared" si="106"/>
        <v>rock</v>
      </c>
      <c r="S1397" s="10">
        <f t="shared" si="107"/>
        <v>42749.700011574074</v>
      </c>
      <c r="T1397" s="9" t="str">
        <f t="shared" si="108"/>
        <v>Jan</v>
      </c>
      <c r="U1397" s="9">
        <f t="shared" si="109"/>
        <v>2017</v>
      </c>
      <c r="V1397" s="10">
        <f>(J1397/86400)+25569+(-5/24)</f>
        <v>42719.700011574074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tr">
        <f t="shared" si="105"/>
        <v>music</v>
      </c>
      <c r="R1398" t="str">
        <f t="shared" si="106"/>
        <v>rock</v>
      </c>
      <c r="S1398" s="10">
        <f t="shared" si="107"/>
        <v>42048.790300925924</v>
      </c>
      <c r="T1398" s="9" t="str">
        <f t="shared" si="108"/>
        <v>Feb</v>
      </c>
      <c r="U1398" s="9">
        <f t="shared" si="109"/>
        <v>2015</v>
      </c>
      <c r="V1398" s="10">
        <f>(J1398/86400)+25569+(-5/24)</f>
        <v>42018.790300925924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tr">
        <f t="shared" si="105"/>
        <v>music</v>
      </c>
      <c r="R1399" t="str">
        <f t="shared" si="106"/>
        <v>rock</v>
      </c>
      <c r="S1399" s="10">
        <f t="shared" si="107"/>
        <v>42670.679861111108</v>
      </c>
      <c r="T1399" s="9" t="str">
        <f t="shared" si="108"/>
        <v>Oct</v>
      </c>
      <c r="U1399" s="9">
        <f t="shared" si="109"/>
        <v>2016</v>
      </c>
      <c r="V1399" s="10">
        <f>(J1399/86400)+25569+(-5/24)</f>
        <v>42640.709606481476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tr">
        <f t="shared" si="105"/>
        <v>music</v>
      </c>
      <c r="R1400" t="str">
        <f t="shared" si="106"/>
        <v>rock</v>
      </c>
      <c r="S1400" s="10">
        <f t="shared" si="107"/>
        <v>42556.665902777771</v>
      </c>
      <c r="T1400" s="9" t="str">
        <f t="shared" si="108"/>
        <v>Jul</v>
      </c>
      <c r="U1400" s="9">
        <f t="shared" si="109"/>
        <v>2016</v>
      </c>
      <c r="V1400" s="10">
        <f>(J1400/86400)+25569+(-5/24)</f>
        <v>42526.665902777771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tr">
        <f t="shared" si="105"/>
        <v>music</v>
      </c>
      <c r="R1401" t="str">
        <f t="shared" si="106"/>
        <v>rock</v>
      </c>
      <c r="S1401" s="10">
        <f t="shared" si="107"/>
        <v>41918.795983796292</v>
      </c>
      <c r="T1401" s="9" t="str">
        <f t="shared" si="108"/>
        <v>Oct</v>
      </c>
      <c r="U1401" s="9">
        <f t="shared" si="109"/>
        <v>2014</v>
      </c>
      <c r="V1401" s="10">
        <f>(J1401/86400)+25569+(-5/24)</f>
        <v>41888.795983796292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tr">
        <f t="shared" si="105"/>
        <v>music</v>
      </c>
      <c r="R1402" t="str">
        <f t="shared" si="106"/>
        <v>rock</v>
      </c>
      <c r="S1402" s="10">
        <f t="shared" si="107"/>
        <v>42533.020833333336</v>
      </c>
      <c r="T1402" s="9" t="str">
        <f t="shared" si="108"/>
        <v>Jun</v>
      </c>
      <c r="U1402" s="9">
        <f t="shared" si="109"/>
        <v>2016</v>
      </c>
      <c r="V1402" s="10">
        <f>(J1402/86400)+25569+(-5/24)</f>
        <v>42498.132789351854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tr">
        <f t="shared" si="105"/>
        <v>music</v>
      </c>
      <c r="R1403" t="str">
        <f t="shared" si="106"/>
        <v>rock</v>
      </c>
      <c r="S1403" s="10">
        <f t="shared" si="107"/>
        <v>41420.787893518514</v>
      </c>
      <c r="T1403" s="9" t="str">
        <f t="shared" si="108"/>
        <v>May</v>
      </c>
      <c r="U1403" s="9">
        <f t="shared" si="109"/>
        <v>2013</v>
      </c>
      <c r="V1403" s="10">
        <f>(J1403/86400)+25569+(-5/24)</f>
        <v>41399.787893518514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tr">
        <f t="shared" si="105"/>
        <v>music</v>
      </c>
      <c r="R1404" t="str">
        <f t="shared" si="106"/>
        <v>rock</v>
      </c>
      <c r="S1404" s="10">
        <f t="shared" si="107"/>
        <v>42124.803368055553</v>
      </c>
      <c r="T1404" s="9" t="str">
        <f t="shared" si="108"/>
        <v>Apr</v>
      </c>
      <c r="U1404" s="9">
        <f t="shared" si="109"/>
        <v>2015</v>
      </c>
      <c r="V1404" s="10">
        <f>(J1404/86400)+25569+(-5/24)</f>
        <v>42064.845034722217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tr">
        <f t="shared" si="105"/>
        <v>music</v>
      </c>
      <c r="R1405" t="str">
        <f t="shared" si="106"/>
        <v>rock</v>
      </c>
      <c r="S1405" s="10">
        <f t="shared" si="107"/>
        <v>41480.854571759257</v>
      </c>
      <c r="T1405" s="9" t="str">
        <f t="shared" si="108"/>
        <v>Jul</v>
      </c>
      <c r="U1405" s="9">
        <f t="shared" si="109"/>
        <v>2013</v>
      </c>
      <c r="V1405" s="10">
        <f>(J1405/86400)+25569+(-5/24)</f>
        <v>41450.854571759257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tr">
        <f t="shared" si="105"/>
        <v>publishing</v>
      </c>
      <c r="R1406" t="str">
        <f t="shared" si="106"/>
        <v>translations</v>
      </c>
      <c r="S1406" s="10">
        <f t="shared" si="107"/>
        <v>42057.30190972222</v>
      </c>
      <c r="T1406" s="9" t="str">
        <f t="shared" si="108"/>
        <v>Feb</v>
      </c>
      <c r="U1406" s="9">
        <f t="shared" si="109"/>
        <v>2015</v>
      </c>
      <c r="V1406" s="10">
        <f>(J1406/86400)+25569+(-5/24)</f>
        <v>42032.30190972222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tr">
        <f t="shared" si="105"/>
        <v>publishing</v>
      </c>
      <c r="R1407" t="str">
        <f t="shared" si="106"/>
        <v>translations</v>
      </c>
      <c r="S1407" s="10">
        <f t="shared" si="107"/>
        <v>41971.51390046296</v>
      </c>
      <c r="T1407" s="9" t="str">
        <f t="shared" si="108"/>
        <v>Nov</v>
      </c>
      <c r="U1407" s="9">
        <f t="shared" si="109"/>
        <v>2014</v>
      </c>
      <c r="V1407" s="10">
        <f>(J1407/86400)+25569+(-5/24)</f>
        <v>41941.472233796296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tr">
        <f t="shared" si="105"/>
        <v>publishing</v>
      </c>
      <c r="R1408" t="str">
        <f t="shared" si="106"/>
        <v>translations</v>
      </c>
      <c r="S1408" s="10">
        <f t="shared" si="107"/>
        <v>42350.208333333336</v>
      </c>
      <c r="T1408" s="9" t="str">
        <f t="shared" si="108"/>
        <v>Dec</v>
      </c>
      <c r="U1408" s="9">
        <f t="shared" si="109"/>
        <v>2015</v>
      </c>
      <c r="V1408" s="10">
        <f>(J1408/86400)+25569+(-5/24)</f>
        <v>42297.224618055552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tr">
        <f t="shared" si="105"/>
        <v>publishing</v>
      </c>
      <c r="R1409" t="str">
        <f t="shared" si="106"/>
        <v>translations</v>
      </c>
      <c r="S1409" s="10">
        <f t="shared" si="107"/>
        <v>41863.32844907407</v>
      </c>
      <c r="T1409" s="9" t="str">
        <f t="shared" si="108"/>
        <v>Aug</v>
      </c>
      <c r="U1409" s="9">
        <f t="shared" si="109"/>
        <v>2014</v>
      </c>
      <c r="V1409" s="10">
        <f>(J1409/86400)+25569+(-5/24)</f>
        <v>41838.32844907407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tr">
        <f t="shared" si="105"/>
        <v>publishing</v>
      </c>
      <c r="R1410" t="str">
        <f t="shared" si="106"/>
        <v>translations</v>
      </c>
      <c r="S1410" s="10">
        <f t="shared" si="107"/>
        <v>42321.705509259256</v>
      </c>
      <c r="T1410" s="9" t="str">
        <f t="shared" si="108"/>
        <v>Nov</v>
      </c>
      <c r="U1410" s="9">
        <f t="shared" si="109"/>
        <v>2015</v>
      </c>
      <c r="V1410" s="10">
        <f>(J1410/86400)+25569+(-5/24)</f>
        <v>42291.663842592585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tr">
        <f t="shared" ref="Q1411:Q1474" si="110">LEFT(N1411,FIND("/",N1411)-1)</f>
        <v>publishing</v>
      </c>
      <c r="R1411" t="str">
        <f t="shared" ref="R1411:R1474" si="111">RIGHT(N1411,LEN(N1411)-FIND("/",N1411))</f>
        <v>translations</v>
      </c>
      <c r="S1411" s="10">
        <f t="shared" ref="S1411:S1474" si="112">(I1411/86400)+25569+(-5/24)</f>
        <v>42004.966840277775</v>
      </c>
      <c r="T1411" s="9" t="str">
        <f t="shared" ref="T1411:T1474" si="113">IF(MONTH(S1411)=1,"Jan",IF(MONTH(S1411)=2,"Feb",IF(MONTH(S1411)=3,"Mar",IF(MONTH(S1411)=4,"Apr",IF(MONTH(S1411)=5,"May",IF(MONTH(S1411)=6,"Jun",IF(MONTH(S1411)=7,"Jul",IF(MONTH(S1411)=8,"Aug",IF(MONTH(S1411)=9,"Sep",IF(MONTH(S1411)=10,"Oct",IF(MONTH(S1411)=11,"Nov",IF(MONTH(S1411)=12,"Dec","N/A"))))))))))))</f>
        <v>Dec</v>
      </c>
      <c r="U1411" s="9">
        <f t="shared" ref="U1411:U1474" si="114">YEAR(S1411)</f>
        <v>2014</v>
      </c>
      <c r="V1411" s="10">
        <f>(J1411/86400)+25569+(-5/24)</f>
        <v>41944.925173611111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tr">
        <f t="shared" si="110"/>
        <v>publishing</v>
      </c>
      <c r="R1412" t="str">
        <f t="shared" si="111"/>
        <v>translations</v>
      </c>
      <c r="S1412" s="10">
        <f t="shared" si="112"/>
        <v>42524.110185185178</v>
      </c>
      <c r="T1412" s="9" t="str">
        <f t="shared" si="113"/>
        <v>Jun</v>
      </c>
      <c r="U1412" s="9">
        <f t="shared" si="114"/>
        <v>2016</v>
      </c>
      <c r="V1412" s="10">
        <f>(J1412/86400)+25569+(-5/24)</f>
        <v>42479.110185185178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tr">
        <f t="shared" si="110"/>
        <v>publishing</v>
      </c>
      <c r="R1413" t="str">
        <f t="shared" si="111"/>
        <v>translations</v>
      </c>
      <c r="S1413" s="10">
        <f t="shared" si="112"/>
        <v>42040.850694444445</v>
      </c>
      <c r="T1413" s="9" t="str">
        <f t="shared" si="113"/>
        <v>Feb</v>
      </c>
      <c r="U1413" s="9">
        <f t="shared" si="114"/>
        <v>2015</v>
      </c>
      <c r="V1413" s="10">
        <f>(J1413/86400)+25569+(-5/24)</f>
        <v>42012.850694444445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tr">
        <f t="shared" si="110"/>
        <v>publishing</v>
      </c>
      <c r="R1414" t="str">
        <f t="shared" si="111"/>
        <v>translations</v>
      </c>
      <c r="S1414" s="10">
        <f t="shared" si="112"/>
        <v>41976.855312499996</v>
      </c>
      <c r="T1414" s="9" t="str">
        <f t="shared" si="113"/>
        <v>Dec</v>
      </c>
      <c r="U1414" s="9">
        <f t="shared" si="114"/>
        <v>2014</v>
      </c>
      <c r="V1414" s="10">
        <f>(J1414/86400)+25569+(-5/24)</f>
        <v>41946.855312499996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tr">
        <f t="shared" si="110"/>
        <v>publishing</v>
      </c>
      <c r="R1415" t="str">
        <f t="shared" si="111"/>
        <v>translations</v>
      </c>
      <c r="S1415" s="10">
        <f t="shared" si="112"/>
        <v>42420.228819444441</v>
      </c>
      <c r="T1415" s="9" t="str">
        <f t="shared" si="113"/>
        <v>Feb</v>
      </c>
      <c r="U1415" s="9">
        <f t="shared" si="114"/>
        <v>2016</v>
      </c>
      <c r="V1415" s="10">
        <f>(J1415/86400)+25569+(-5/24)</f>
        <v>42360.228819444441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tr">
        <f t="shared" si="110"/>
        <v>publishing</v>
      </c>
      <c r="R1416" t="str">
        <f t="shared" si="111"/>
        <v>translations</v>
      </c>
      <c r="S1416" s="10">
        <f t="shared" si="112"/>
        <v>42738.044756944444</v>
      </c>
      <c r="T1416" s="9" t="str">
        <f t="shared" si="113"/>
        <v>Jan</v>
      </c>
      <c r="U1416" s="9">
        <f t="shared" si="114"/>
        <v>2017</v>
      </c>
      <c r="V1416" s="10">
        <f>(J1416/86400)+25569+(-5/24)</f>
        <v>42708.044756944444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tr">
        <f t="shared" si="110"/>
        <v>publishing</v>
      </c>
      <c r="R1417" t="str">
        <f t="shared" si="111"/>
        <v>translations</v>
      </c>
      <c r="S1417" s="10">
        <f t="shared" si="112"/>
        <v>42232.467488425922</v>
      </c>
      <c r="T1417" s="9" t="str">
        <f t="shared" si="113"/>
        <v>Aug</v>
      </c>
      <c r="U1417" s="9">
        <f t="shared" si="114"/>
        <v>2015</v>
      </c>
      <c r="V1417" s="10">
        <f>(J1417/86400)+25569+(-5/24)</f>
        <v>42192.467488425922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tr">
        <f t="shared" si="110"/>
        <v>publishing</v>
      </c>
      <c r="R1418" t="str">
        <f t="shared" si="111"/>
        <v>translations</v>
      </c>
      <c r="S1418" s="10">
        <f t="shared" si="112"/>
        <v>42329.759479166663</v>
      </c>
      <c r="T1418" s="9" t="str">
        <f t="shared" si="113"/>
        <v>Nov</v>
      </c>
      <c r="U1418" s="9">
        <f t="shared" si="114"/>
        <v>2015</v>
      </c>
      <c r="V1418" s="10">
        <f>(J1418/86400)+25569+(-5/24)</f>
        <v>42299.717812499999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tr">
        <f t="shared" si="110"/>
        <v>publishing</v>
      </c>
      <c r="R1419" t="str">
        <f t="shared" si="111"/>
        <v>translations</v>
      </c>
      <c r="S1419" s="10">
        <f t="shared" si="112"/>
        <v>42262.257638888885</v>
      </c>
      <c r="T1419" s="9" t="str">
        <f t="shared" si="113"/>
        <v>Sep</v>
      </c>
      <c r="U1419" s="9">
        <f t="shared" si="114"/>
        <v>2015</v>
      </c>
      <c r="V1419" s="10">
        <f>(J1419/86400)+25569+(-5/24)</f>
        <v>42231.941828703704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tr">
        <f t="shared" si="110"/>
        <v>publishing</v>
      </c>
      <c r="R1420" t="str">
        <f t="shared" si="111"/>
        <v>translations</v>
      </c>
      <c r="S1420" s="10">
        <f t="shared" si="112"/>
        <v>42425.248078703698</v>
      </c>
      <c r="T1420" s="9" t="str">
        <f t="shared" si="113"/>
        <v>Feb</v>
      </c>
      <c r="U1420" s="9">
        <f t="shared" si="114"/>
        <v>2016</v>
      </c>
      <c r="V1420" s="10">
        <f>(J1420/86400)+25569+(-5/24)</f>
        <v>42395.248078703698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tr">
        <f t="shared" si="110"/>
        <v>publishing</v>
      </c>
      <c r="R1421" t="str">
        <f t="shared" si="111"/>
        <v>translations</v>
      </c>
      <c r="S1421" s="10">
        <f t="shared" si="112"/>
        <v>42652.24790509259</v>
      </c>
      <c r="T1421" s="9" t="str">
        <f t="shared" si="113"/>
        <v>Oct</v>
      </c>
      <c r="U1421" s="9">
        <f t="shared" si="114"/>
        <v>2016</v>
      </c>
      <c r="V1421" s="10">
        <f>(J1421/86400)+25569+(-5/24)</f>
        <v>42622.24790509259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tr">
        <f t="shared" si="110"/>
        <v>publishing</v>
      </c>
      <c r="R1422" t="str">
        <f t="shared" si="111"/>
        <v>translations</v>
      </c>
      <c r="S1422" s="10">
        <f t="shared" si="112"/>
        <v>42549.459328703706</v>
      </c>
      <c r="T1422" s="9" t="str">
        <f t="shared" si="113"/>
        <v>Jun</v>
      </c>
      <c r="U1422" s="9">
        <f t="shared" si="114"/>
        <v>2016</v>
      </c>
      <c r="V1422" s="10">
        <f>(J1422/86400)+25569+(-5/24)</f>
        <v>42524.459328703706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tr">
        <f t="shared" si="110"/>
        <v>publishing</v>
      </c>
      <c r="R1423" t="str">
        <f t="shared" si="111"/>
        <v>translations</v>
      </c>
      <c r="S1423" s="10">
        <f t="shared" si="112"/>
        <v>42043.707280092589</v>
      </c>
      <c r="T1423" s="9" t="str">
        <f t="shared" si="113"/>
        <v>Feb</v>
      </c>
      <c r="U1423" s="9">
        <f t="shared" si="114"/>
        <v>2015</v>
      </c>
      <c r="V1423" s="10">
        <f>(J1423/86400)+25569+(-5/24)</f>
        <v>42013.707280092589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tr">
        <f t="shared" si="110"/>
        <v>publishing</v>
      </c>
      <c r="R1424" t="str">
        <f t="shared" si="111"/>
        <v>translations</v>
      </c>
      <c r="S1424" s="10">
        <f t="shared" si="112"/>
        <v>42634.031296296293</v>
      </c>
      <c r="T1424" s="9" t="str">
        <f t="shared" si="113"/>
        <v>Sep</v>
      </c>
      <c r="U1424" s="9">
        <f t="shared" si="114"/>
        <v>2016</v>
      </c>
      <c r="V1424" s="10">
        <f>(J1424/86400)+25569+(-5/24)</f>
        <v>42604.031296296293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tr">
        <f t="shared" si="110"/>
        <v>publishing</v>
      </c>
      <c r="R1425" t="str">
        <f t="shared" si="111"/>
        <v>translations</v>
      </c>
      <c r="S1425" s="10">
        <f t="shared" si="112"/>
        <v>42370.151979166665</v>
      </c>
      <c r="T1425" s="9" t="str">
        <f t="shared" si="113"/>
        <v>Jan</v>
      </c>
      <c r="U1425" s="9">
        <f t="shared" si="114"/>
        <v>2016</v>
      </c>
      <c r="V1425" s="10">
        <f>(J1425/86400)+25569+(-5/24)</f>
        <v>42340.151979166665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tr">
        <f t="shared" si="110"/>
        <v>publishing</v>
      </c>
      <c r="R1426" t="str">
        <f t="shared" si="111"/>
        <v>translations</v>
      </c>
      <c r="S1426" s="10">
        <f t="shared" si="112"/>
        <v>42689.550949074073</v>
      </c>
      <c r="T1426" s="9" t="str">
        <f t="shared" si="113"/>
        <v>Nov</v>
      </c>
      <c r="U1426" s="9">
        <f t="shared" si="114"/>
        <v>2016</v>
      </c>
      <c r="V1426" s="10">
        <f>(J1426/86400)+25569+(-5/24)</f>
        <v>42676.509282407402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tr">
        <f t="shared" si="110"/>
        <v>publishing</v>
      </c>
      <c r="R1427" t="str">
        <f t="shared" si="111"/>
        <v>translations</v>
      </c>
      <c r="S1427" s="10">
        <f t="shared" si="112"/>
        <v>42122.923136574071</v>
      </c>
      <c r="T1427" s="9" t="str">
        <f t="shared" si="113"/>
        <v>Apr</v>
      </c>
      <c r="U1427" s="9">
        <f t="shared" si="114"/>
        <v>2015</v>
      </c>
      <c r="V1427" s="10">
        <f>(J1427/86400)+25569+(-5/24)</f>
        <v>42092.923136574071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tr">
        <f t="shared" si="110"/>
        <v>publishing</v>
      </c>
      <c r="R1428" t="str">
        <f t="shared" si="111"/>
        <v>translations</v>
      </c>
      <c r="S1428" s="10">
        <f t="shared" si="112"/>
        <v>42240.181944444441</v>
      </c>
      <c r="T1428" s="9" t="str">
        <f t="shared" si="113"/>
        <v>Aug</v>
      </c>
      <c r="U1428" s="9">
        <f t="shared" si="114"/>
        <v>2015</v>
      </c>
      <c r="V1428" s="10">
        <f>(J1428/86400)+25569+(-5/24)</f>
        <v>42180.181944444441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tr">
        <f t="shared" si="110"/>
        <v>publishing</v>
      </c>
      <c r="R1429" t="str">
        <f t="shared" si="111"/>
        <v>translations</v>
      </c>
      <c r="S1429" s="10">
        <f t="shared" si="112"/>
        <v>42631.643344907403</v>
      </c>
      <c r="T1429" s="9" t="str">
        <f t="shared" si="113"/>
        <v>Sep</v>
      </c>
      <c r="U1429" s="9">
        <f t="shared" si="114"/>
        <v>2016</v>
      </c>
      <c r="V1429" s="10">
        <f>(J1429/86400)+25569+(-5/24)</f>
        <v>42601.643344907403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tr">
        <f t="shared" si="110"/>
        <v>publishing</v>
      </c>
      <c r="R1430" t="str">
        <f t="shared" si="111"/>
        <v>translations</v>
      </c>
      <c r="S1430" s="10">
        <f t="shared" si="112"/>
        <v>42462.129826388882</v>
      </c>
      <c r="T1430" s="9" t="str">
        <f t="shared" si="113"/>
        <v>Apr</v>
      </c>
      <c r="U1430" s="9">
        <f t="shared" si="114"/>
        <v>2016</v>
      </c>
      <c r="V1430" s="10">
        <f>(J1430/86400)+25569+(-5/24)</f>
        <v>42432.171493055554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tr">
        <f t="shared" si="110"/>
        <v>publishing</v>
      </c>
      <c r="R1431" t="str">
        <f t="shared" si="111"/>
        <v>translations</v>
      </c>
      <c r="S1431" s="10">
        <f t="shared" si="112"/>
        <v>42103.852337962962</v>
      </c>
      <c r="T1431" s="9" t="str">
        <f t="shared" si="113"/>
        <v>Apr</v>
      </c>
      <c r="U1431" s="9">
        <f t="shared" si="114"/>
        <v>2015</v>
      </c>
      <c r="V1431" s="10">
        <f>(J1431/86400)+25569+(-5/24)</f>
        <v>42073.852337962962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tr">
        <f t="shared" si="110"/>
        <v>publishing</v>
      </c>
      <c r="R1432" t="str">
        <f t="shared" si="111"/>
        <v>translations</v>
      </c>
      <c r="S1432" s="10">
        <f t="shared" si="112"/>
        <v>41992.605185185188</v>
      </c>
      <c r="T1432" s="9" t="str">
        <f t="shared" si="113"/>
        <v>Dec</v>
      </c>
      <c r="U1432" s="9">
        <f t="shared" si="114"/>
        <v>2014</v>
      </c>
      <c r="V1432" s="10">
        <f>(J1432/86400)+25569+(-5/24)</f>
        <v>41961.605185185188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tr">
        <f t="shared" si="110"/>
        <v>publishing</v>
      </c>
      <c r="R1433" t="str">
        <f t="shared" si="111"/>
        <v>translations</v>
      </c>
      <c r="S1433" s="10">
        <f t="shared" si="112"/>
        <v>42334.044166666667</v>
      </c>
      <c r="T1433" s="9" t="str">
        <f t="shared" si="113"/>
        <v>Nov</v>
      </c>
      <c r="U1433" s="9">
        <f t="shared" si="114"/>
        <v>2015</v>
      </c>
      <c r="V1433" s="10">
        <f>(J1433/86400)+25569+(-5/24)</f>
        <v>42304.002499999995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tr">
        <f t="shared" si="110"/>
        <v>publishing</v>
      </c>
      <c r="R1434" t="str">
        <f t="shared" si="111"/>
        <v>translations</v>
      </c>
      <c r="S1434" s="10">
        <f t="shared" si="112"/>
        <v>42205.572083333333</v>
      </c>
      <c r="T1434" s="9" t="str">
        <f t="shared" si="113"/>
        <v>Jul</v>
      </c>
      <c r="U1434" s="9">
        <f t="shared" si="114"/>
        <v>2015</v>
      </c>
      <c r="V1434" s="10">
        <f>(J1434/86400)+25569+(-5/24)</f>
        <v>42175.572083333333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tr">
        <f t="shared" si="110"/>
        <v>publishing</v>
      </c>
      <c r="R1435" t="str">
        <f t="shared" si="111"/>
        <v>translations</v>
      </c>
      <c r="S1435" s="10">
        <f t="shared" si="112"/>
        <v>42714.249999999993</v>
      </c>
      <c r="T1435" s="9" t="str">
        <f t="shared" si="113"/>
        <v>Dec</v>
      </c>
      <c r="U1435" s="9">
        <f t="shared" si="114"/>
        <v>2016</v>
      </c>
      <c r="V1435" s="10">
        <f>(J1435/86400)+25569+(-5/24)</f>
        <v>42673.417534722219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tr">
        <f t="shared" si="110"/>
        <v>publishing</v>
      </c>
      <c r="R1436" t="str">
        <f t="shared" si="111"/>
        <v>translations</v>
      </c>
      <c r="S1436" s="10">
        <f t="shared" si="112"/>
        <v>42163.416666666664</v>
      </c>
      <c r="T1436" s="9" t="str">
        <f t="shared" si="113"/>
        <v>Jun</v>
      </c>
      <c r="U1436" s="9">
        <f t="shared" si="114"/>
        <v>2015</v>
      </c>
      <c r="V1436" s="10">
        <f>(J1436/86400)+25569+(-5/24)</f>
        <v>42142.558773148143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tr">
        <f t="shared" si="110"/>
        <v>publishing</v>
      </c>
      <c r="R1437" t="str">
        <f t="shared" si="111"/>
        <v>translations</v>
      </c>
      <c r="S1437" s="10">
        <f t="shared" si="112"/>
        <v>42288.57199074074</v>
      </c>
      <c r="T1437" s="9" t="str">
        <f t="shared" si="113"/>
        <v>Oct</v>
      </c>
      <c r="U1437" s="9">
        <f t="shared" si="114"/>
        <v>2015</v>
      </c>
      <c r="V1437" s="10">
        <f>(J1437/86400)+25569+(-5/24)</f>
        <v>42258.57199074074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tr">
        <f t="shared" si="110"/>
        <v>publishing</v>
      </c>
      <c r="R1438" t="str">
        <f t="shared" si="111"/>
        <v>translations</v>
      </c>
      <c r="S1438" s="10">
        <f t="shared" si="112"/>
        <v>42421.141863425924</v>
      </c>
      <c r="T1438" s="9" t="str">
        <f t="shared" si="113"/>
        <v>Feb</v>
      </c>
      <c r="U1438" s="9">
        <f t="shared" si="114"/>
        <v>2016</v>
      </c>
      <c r="V1438" s="10">
        <f>(J1438/86400)+25569+(-5/24)</f>
        <v>42391.141863425924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tr">
        <f t="shared" si="110"/>
        <v>publishing</v>
      </c>
      <c r="R1439" t="str">
        <f t="shared" si="111"/>
        <v>translations</v>
      </c>
      <c r="S1439" s="10">
        <f t="shared" si="112"/>
        <v>41832.999305555553</v>
      </c>
      <c r="T1439" s="9" t="str">
        <f t="shared" si="113"/>
        <v>Jul</v>
      </c>
      <c r="U1439" s="9">
        <f t="shared" si="114"/>
        <v>2014</v>
      </c>
      <c r="V1439" s="10">
        <f>(J1439/86400)+25569+(-5/24)</f>
        <v>41796.32336805555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tr">
        <f t="shared" si="110"/>
        <v>publishing</v>
      </c>
      <c r="R1440" t="str">
        <f t="shared" si="111"/>
        <v>translations</v>
      </c>
      <c r="S1440" s="10">
        <f t="shared" si="112"/>
        <v>42487.371527777774</v>
      </c>
      <c r="T1440" s="9" t="str">
        <f t="shared" si="113"/>
        <v>Apr</v>
      </c>
      <c r="U1440" s="9">
        <f t="shared" si="114"/>
        <v>2016</v>
      </c>
      <c r="V1440" s="10">
        <f>(J1440/86400)+25569+(-5/24)</f>
        <v>42457.663182870368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tr">
        <f t="shared" si="110"/>
        <v>publishing</v>
      </c>
      <c r="R1441" t="str">
        <f t="shared" si="111"/>
        <v>translations</v>
      </c>
      <c r="S1441" s="10">
        <f t="shared" si="112"/>
        <v>42070.621539351851</v>
      </c>
      <c r="T1441" s="9" t="str">
        <f t="shared" si="113"/>
        <v>Mar</v>
      </c>
      <c r="U1441" s="9">
        <f t="shared" si="114"/>
        <v>2015</v>
      </c>
      <c r="V1441" s="10">
        <f>(J1441/86400)+25569+(-5/24)</f>
        <v>42040.621539351851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tr">
        <f t="shared" si="110"/>
        <v>publishing</v>
      </c>
      <c r="R1442" t="str">
        <f t="shared" si="111"/>
        <v>translations</v>
      </c>
      <c r="S1442" s="10">
        <f t="shared" si="112"/>
        <v>42516.540081018517</v>
      </c>
      <c r="T1442" s="9" t="str">
        <f t="shared" si="113"/>
        <v>May</v>
      </c>
      <c r="U1442" s="9">
        <f t="shared" si="114"/>
        <v>2016</v>
      </c>
      <c r="V1442" s="10">
        <f>(J1442/86400)+25569+(-5/24)</f>
        <v>42486.540081018517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tr">
        <f t="shared" si="110"/>
        <v>publishing</v>
      </c>
      <c r="R1443" t="str">
        <f t="shared" si="111"/>
        <v>translations</v>
      </c>
      <c r="S1443" s="10">
        <f t="shared" si="112"/>
        <v>42258.557511574072</v>
      </c>
      <c r="T1443" s="9" t="str">
        <f t="shared" si="113"/>
        <v>Sep</v>
      </c>
      <c r="U1443" s="9">
        <f t="shared" si="114"/>
        <v>2015</v>
      </c>
      <c r="V1443" s="10">
        <f>(J1443/86400)+25569+(-5/24)</f>
        <v>42198.557511574072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tr">
        <f t="shared" si="110"/>
        <v>publishing</v>
      </c>
      <c r="R1444" t="str">
        <f t="shared" si="111"/>
        <v>translations</v>
      </c>
      <c r="S1444" s="10">
        <f t="shared" si="112"/>
        <v>42515.437013888884</v>
      </c>
      <c r="T1444" s="9" t="str">
        <f t="shared" si="113"/>
        <v>May</v>
      </c>
      <c r="U1444" s="9">
        <f t="shared" si="114"/>
        <v>2016</v>
      </c>
      <c r="V1444" s="10">
        <f>(J1444/86400)+25569+(-5/24)</f>
        <v>42485.437013888884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tr">
        <f t="shared" si="110"/>
        <v>publishing</v>
      </c>
      <c r="R1445" t="str">
        <f t="shared" si="111"/>
        <v>translations</v>
      </c>
      <c r="S1445" s="10">
        <f t="shared" si="112"/>
        <v>42737.71769675926</v>
      </c>
      <c r="T1445" s="9" t="str">
        <f t="shared" si="113"/>
        <v>Jan</v>
      </c>
      <c r="U1445" s="9">
        <f t="shared" si="114"/>
        <v>2017</v>
      </c>
      <c r="V1445" s="10">
        <f>(J1445/86400)+25569+(-5/24)</f>
        <v>42707.71769675926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tr">
        <f t="shared" si="110"/>
        <v>publishing</v>
      </c>
      <c r="R1446" t="str">
        <f t="shared" si="111"/>
        <v>translations</v>
      </c>
      <c r="S1446" s="10">
        <f t="shared" si="112"/>
        <v>42259.665069444447</v>
      </c>
      <c r="T1446" s="9" t="str">
        <f t="shared" si="113"/>
        <v>Sep</v>
      </c>
      <c r="U1446" s="9">
        <f t="shared" si="114"/>
        <v>2015</v>
      </c>
      <c r="V1446" s="10">
        <f>(J1446/86400)+25569+(-5/24)</f>
        <v>42199.665069444447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tr">
        <f t="shared" si="110"/>
        <v>publishing</v>
      </c>
      <c r="R1447" t="str">
        <f t="shared" si="111"/>
        <v>translations</v>
      </c>
      <c r="S1447" s="10">
        <f t="shared" si="112"/>
        <v>42169.333969907406</v>
      </c>
      <c r="T1447" s="9" t="str">
        <f t="shared" si="113"/>
        <v>Jun</v>
      </c>
      <c r="U1447" s="9">
        <f t="shared" si="114"/>
        <v>2015</v>
      </c>
      <c r="V1447" s="10">
        <f>(J1447/86400)+25569+(-5/24)</f>
        <v>42139.333969907406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tr">
        <f t="shared" si="110"/>
        <v>publishing</v>
      </c>
      <c r="R1448" t="str">
        <f t="shared" si="111"/>
        <v>translations</v>
      </c>
      <c r="S1448" s="10">
        <f t="shared" si="112"/>
        <v>42481.239328703705</v>
      </c>
      <c r="T1448" s="9" t="str">
        <f t="shared" si="113"/>
        <v>Apr</v>
      </c>
      <c r="U1448" s="9">
        <f t="shared" si="114"/>
        <v>2016</v>
      </c>
      <c r="V1448" s="10">
        <f>(J1448/86400)+25569+(-5/24)</f>
        <v>42461.239328703705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tr">
        <f t="shared" si="110"/>
        <v>publishing</v>
      </c>
      <c r="R1449" t="str">
        <f t="shared" si="111"/>
        <v>translations</v>
      </c>
      <c r="S1449" s="10">
        <f t="shared" si="112"/>
        <v>42559.52238425926</v>
      </c>
      <c r="T1449" s="9" t="str">
        <f t="shared" si="113"/>
        <v>Jul</v>
      </c>
      <c r="U1449" s="9">
        <f t="shared" si="114"/>
        <v>2016</v>
      </c>
      <c r="V1449" s="10">
        <f>(J1449/86400)+25569+(-5/24)</f>
        <v>42529.52238425926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tr">
        <f t="shared" si="110"/>
        <v>publishing</v>
      </c>
      <c r="R1450" t="str">
        <f t="shared" si="111"/>
        <v>translations</v>
      </c>
      <c r="S1450" s="10">
        <f t="shared" si="112"/>
        <v>42146.017361111109</v>
      </c>
      <c r="T1450" s="9" t="str">
        <f t="shared" si="113"/>
        <v>May</v>
      </c>
      <c r="U1450" s="9">
        <f t="shared" si="114"/>
        <v>2015</v>
      </c>
      <c r="V1450" s="10">
        <f>(J1450/86400)+25569+(-5/24)</f>
        <v>42115.728217592587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tr">
        <f t="shared" si="110"/>
        <v>publishing</v>
      </c>
      <c r="R1451" t="str">
        <f t="shared" si="111"/>
        <v>translations</v>
      </c>
      <c r="S1451" s="10">
        <f t="shared" si="112"/>
        <v>42134.603067129625</v>
      </c>
      <c r="T1451" s="9" t="str">
        <f t="shared" si="113"/>
        <v>May</v>
      </c>
      <c r="U1451" s="9">
        <f t="shared" si="114"/>
        <v>2015</v>
      </c>
      <c r="V1451" s="10">
        <f>(J1451/86400)+25569+(-5/24)</f>
        <v>42086.603067129625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tr">
        <f t="shared" si="110"/>
        <v>publishing</v>
      </c>
      <c r="R1452" t="str">
        <f t="shared" si="111"/>
        <v>translations</v>
      </c>
      <c r="S1452" s="10">
        <f t="shared" si="112"/>
        <v>42419.962928240733</v>
      </c>
      <c r="T1452" s="9" t="str">
        <f t="shared" si="113"/>
        <v>Feb</v>
      </c>
      <c r="U1452" s="9">
        <f t="shared" si="114"/>
        <v>2016</v>
      </c>
      <c r="V1452" s="10">
        <f>(J1452/86400)+25569+(-5/24)</f>
        <v>42389.962928240733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tr">
        <f t="shared" si="110"/>
        <v>publishing</v>
      </c>
      <c r="R1453" t="str">
        <f t="shared" si="111"/>
        <v>translations</v>
      </c>
      <c r="S1453" s="10">
        <f t="shared" si="112"/>
        <v>41961.792349537034</v>
      </c>
      <c r="T1453" s="9" t="str">
        <f t="shared" si="113"/>
        <v>Nov</v>
      </c>
      <c r="U1453" s="9">
        <f t="shared" si="114"/>
        <v>2014</v>
      </c>
      <c r="V1453" s="10">
        <f>(J1453/86400)+25569+(-5/24)</f>
        <v>41931.75068287037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tr">
        <f t="shared" si="110"/>
        <v>publishing</v>
      </c>
      <c r="R1454" t="str">
        <f t="shared" si="111"/>
        <v>translations</v>
      </c>
      <c r="S1454" s="10">
        <f t="shared" si="112"/>
        <v>41848.494942129626</v>
      </c>
      <c r="T1454" s="9" t="str">
        <f t="shared" si="113"/>
        <v>Jul</v>
      </c>
      <c r="U1454" s="9">
        <f t="shared" si="114"/>
        <v>2014</v>
      </c>
      <c r="V1454" s="10">
        <f>(J1454/86400)+25569+(-5/24)</f>
        <v>41818.494942129626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tr">
        <f t="shared" si="110"/>
        <v>publishing</v>
      </c>
      <c r="R1455" t="str">
        <f t="shared" si="111"/>
        <v>translations</v>
      </c>
      <c r="S1455" s="10">
        <f t="shared" si="112"/>
        <v>42840.446145833332</v>
      </c>
      <c r="T1455" s="9" t="str">
        <f t="shared" si="113"/>
        <v>Apr</v>
      </c>
      <c r="U1455" s="9">
        <f t="shared" si="114"/>
        <v>2017</v>
      </c>
      <c r="V1455" s="10">
        <f>(J1455/86400)+25569+(-5/24)</f>
        <v>42795.487812499996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tr">
        <f t="shared" si="110"/>
        <v>publishing</v>
      </c>
      <c r="R1456" t="str">
        <f t="shared" si="111"/>
        <v>translations</v>
      </c>
      <c r="S1456" s="10">
        <f t="shared" si="112"/>
        <v>42484.707638888889</v>
      </c>
      <c r="T1456" s="9" t="str">
        <f t="shared" si="113"/>
        <v>Apr</v>
      </c>
      <c r="U1456" s="9">
        <f t="shared" si="114"/>
        <v>2016</v>
      </c>
      <c r="V1456" s="10">
        <f>(J1456/86400)+25569+(-5/24)</f>
        <v>42463.658333333333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tr">
        <f t="shared" si="110"/>
        <v>publishing</v>
      </c>
      <c r="R1457" t="str">
        <f t="shared" si="111"/>
        <v>translations</v>
      </c>
      <c r="S1457" s="10">
        <f t="shared" si="112"/>
        <v>41887.360416666663</v>
      </c>
      <c r="T1457" s="9" t="str">
        <f t="shared" si="113"/>
        <v>Sep</v>
      </c>
      <c r="U1457" s="9">
        <f t="shared" si="114"/>
        <v>2014</v>
      </c>
      <c r="V1457" s="10">
        <f>(J1457/86400)+25569+(-5/24)</f>
        <v>41832.46435185185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tr">
        <f t="shared" si="110"/>
        <v>publishing</v>
      </c>
      <c r="R1458" t="str">
        <f t="shared" si="111"/>
        <v>translations</v>
      </c>
      <c r="S1458" s="10">
        <f t="shared" si="112"/>
        <v>42738.460243055553</v>
      </c>
      <c r="T1458" s="9" t="str">
        <f t="shared" si="113"/>
        <v>Jan</v>
      </c>
      <c r="U1458" s="9">
        <f t="shared" si="114"/>
        <v>2017</v>
      </c>
      <c r="V1458" s="10">
        <f>(J1458/86400)+25569+(-5/24)</f>
        <v>42708.460243055553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tr">
        <f t="shared" si="110"/>
        <v>publishing</v>
      </c>
      <c r="R1459" t="str">
        <f t="shared" si="111"/>
        <v>translations</v>
      </c>
      <c r="S1459" s="10">
        <f t="shared" si="112"/>
        <v>42319.729675925926</v>
      </c>
      <c r="T1459" s="9" t="str">
        <f t="shared" si="113"/>
        <v>Nov</v>
      </c>
      <c r="U1459" s="9">
        <f t="shared" si="114"/>
        <v>2015</v>
      </c>
      <c r="V1459" s="10">
        <f>(J1459/86400)+25569+(-5/24)</f>
        <v>42289.688009259255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tr">
        <f t="shared" si="110"/>
        <v>publishing</v>
      </c>
      <c r="R1460" t="str">
        <f t="shared" si="111"/>
        <v>translations</v>
      </c>
      <c r="S1460" s="10">
        <f t="shared" si="112"/>
        <v>41861.958333333328</v>
      </c>
      <c r="T1460" s="9" t="str">
        <f t="shared" si="113"/>
        <v>Aug</v>
      </c>
      <c r="U1460" s="9">
        <f t="shared" si="114"/>
        <v>2014</v>
      </c>
      <c r="V1460" s="10">
        <f>(J1460/86400)+25569+(-5/24)</f>
        <v>41831.49722222222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tr">
        <f t="shared" si="110"/>
        <v>publishing</v>
      </c>
      <c r="R1461" t="str">
        <f t="shared" si="111"/>
        <v>translations</v>
      </c>
      <c r="S1461" s="10">
        <f t="shared" si="112"/>
        <v>42340.517361111109</v>
      </c>
      <c r="T1461" s="9" t="str">
        <f t="shared" si="113"/>
        <v>Dec</v>
      </c>
      <c r="U1461" s="9">
        <f t="shared" si="114"/>
        <v>2015</v>
      </c>
      <c r="V1461" s="10">
        <f>(J1461/86400)+25569+(-5/24)</f>
        <v>42311.996481481481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tr">
        <f t="shared" si="110"/>
        <v>publishing</v>
      </c>
      <c r="R1462" t="str">
        <f t="shared" si="111"/>
        <v>translations</v>
      </c>
      <c r="S1462" s="10">
        <f t="shared" si="112"/>
        <v>41973.781249999993</v>
      </c>
      <c r="T1462" s="9" t="str">
        <f t="shared" si="113"/>
        <v>Nov</v>
      </c>
      <c r="U1462" s="9">
        <f t="shared" si="114"/>
        <v>2014</v>
      </c>
      <c r="V1462" s="10">
        <f>(J1462/86400)+25569+(-5/24)</f>
        <v>41915.688634259255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tr">
        <f t="shared" si="110"/>
        <v>publishing</v>
      </c>
      <c r="R1463" t="str">
        <f t="shared" si="111"/>
        <v>radio &amp; podcasts</v>
      </c>
      <c r="S1463" s="10">
        <f t="shared" si="112"/>
        <v>41932.791666666664</v>
      </c>
      <c r="T1463" s="9" t="str">
        <f t="shared" si="113"/>
        <v>Oct</v>
      </c>
      <c r="U1463" s="9">
        <f t="shared" si="114"/>
        <v>2014</v>
      </c>
      <c r="V1463" s="10">
        <f>(J1463/86400)+25569+(-5/24)</f>
        <v>41899.436967592592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tr">
        <f t="shared" si="110"/>
        <v>publishing</v>
      </c>
      <c r="R1464" t="str">
        <f t="shared" si="111"/>
        <v>radio &amp; podcasts</v>
      </c>
      <c r="S1464" s="10">
        <f t="shared" si="112"/>
        <v>41374.454525462963</v>
      </c>
      <c r="T1464" s="9" t="str">
        <f t="shared" si="113"/>
        <v>Apr</v>
      </c>
      <c r="U1464" s="9">
        <f t="shared" si="114"/>
        <v>2013</v>
      </c>
      <c r="V1464" s="10">
        <f>(J1464/86400)+25569+(-5/24)</f>
        <v>41344.454525462963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tr">
        <f t="shared" si="110"/>
        <v>publishing</v>
      </c>
      <c r="R1465" t="str">
        <f t="shared" si="111"/>
        <v>radio &amp; podcasts</v>
      </c>
      <c r="S1465" s="10">
        <f t="shared" si="112"/>
        <v>41371.661319444444</v>
      </c>
      <c r="T1465" s="9" t="str">
        <f t="shared" si="113"/>
        <v>Apr</v>
      </c>
      <c r="U1465" s="9">
        <f t="shared" si="114"/>
        <v>2013</v>
      </c>
      <c r="V1465" s="10">
        <f>(J1465/86400)+25569+(-5/24)</f>
        <v>41326.702986111108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tr">
        <f t="shared" si="110"/>
        <v>publishing</v>
      </c>
      <c r="R1466" t="str">
        <f t="shared" si="111"/>
        <v>radio &amp; podcasts</v>
      </c>
      <c r="S1466" s="10">
        <f t="shared" si="112"/>
        <v>41321.453217592592</v>
      </c>
      <c r="T1466" s="9" t="str">
        <f t="shared" si="113"/>
        <v>Feb</v>
      </c>
      <c r="U1466" s="9">
        <f t="shared" si="114"/>
        <v>2013</v>
      </c>
      <c r="V1466" s="10">
        <f>(J1466/86400)+25569+(-5/24)</f>
        <v>41291.453217592592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tr">
        <f t="shared" si="110"/>
        <v>publishing</v>
      </c>
      <c r="R1467" t="str">
        <f t="shared" si="111"/>
        <v>radio &amp; podcasts</v>
      </c>
      <c r="S1467" s="10">
        <f t="shared" si="112"/>
        <v>40989.916666666664</v>
      </c>
      <c r="T1467" s="9" t="str">
        <f t="shared" si="113"/>
        <v>Mar</v>
      </c>
      <c r="U1467" s="9">
        <f t="shared" si="114"/>
        <v>2012</v>
      </c>
      <c r="V1467" s="10">
        <f>(J1467/86400)+25569+(-5/24)</f>
        <v>40959.526064814811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tr">
        <f t="shared" si="110"/>
        <v>publishing</v>
      </c>
      <c r="R1468" t="str">
        <f t="shared" si="111"/>
        <v>radio &amp; podcasts</v>
      </c>
      <c r="S1468" s="10">
        <f t="shared" si="112"/>
        <v>42380.999999999993</v>
      </c>
      <c r="T1468" s="9" t="str">
        <f t="shared" si="113"/>
        <v>Jan</v>
      </c>
      <c r="U1468" s="9">
        <f t="shared" si="114"/>
        <v>2016</v>
      </c>
      <c r="V1468" s="10">
        <f>(J1468/86400)+25569+(-5/24)</f>
        <v>42339.963726851849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tr">
        <f t="shared" si="110"/>
        <v>publishing</v>
      </c>
      <c r="R1469" t="str">
        <f t="shared" si="111"/>
        <v>radio &amp; podcasts</v>
      </c>
      <c r="S1469" s="10">
        <f t="shared" si="112"/>
        <v>40993.55190972222</v>
      </c>
      <c r="T1469" s="9" t="str">
        <f t="shared" si="113"/>
        <v>Mar</v>
      </c>
      <c r="U1469" s="9">
        <f t="shared" si="114"/>
        <v>2012</v>
      </c>
      <c r="V1469" s="10">
        <f>(J1469/86400)+25569+(-5/24)</f>
        <v>40933.593576388885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tr">
        <f t="shared" si="110"/>
        <v>publishing</v>
      </c>
      <c r="R1470" t="str">
        <f t="shared" si="111"/>
        <v>radio &amp; podcasts</v>
      </c>
      <c r="S1470" s="10">
        <f t="shared" si="112"/>
        <v>40705.806122685179</v>
      </c>
      <c r="T1470" s="9" t="str">
        <f t="shared" si="113"/>
        <v>Jun</v>
      </c>
      <c r="U1470" s="9">
        <f t="shared" si="114"/>
        <v>2011</v>
      </c>
      <c r="V1470" s="10">
        <f>(J1470/86400)+25569+(-5/24)</f>
        <v>40645.806122685179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tr">
        <f t="shared" si="110"/>
        <v>publishing</v>
      </c>
      <c r="R1471" t="str">
        <f t="shared" si="111"/>
        <v>radio &amp; podcasts</v>
      </c>
      <c r="S1471" s="10">
        <f t="shared" si="112"/>
        <v>41320.390150462961</v>
      </c>
      <c r="T1471" s="9" t="str">
        <f t="shared" si="113"/>
        <v>Feb</v>
      </c>
      <c r="U1471" s="9">
        <f t="shared" si="114"/>
        <v>2013</v>
      </c>
      <c r="V1471" s="10">
        <f>(J1471/86400)+25569+(-5/24)</f>
        <v>41290.390150462961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tr">
        <f t="shared" si="110"/>
        <v>publishing</v>
      </c>
      <c r="R1472" t="str">
        <f t="shared" si="111"/>
        <v>radio &amp; podcasts</v>
      </c>
      <c r="S1472" s="10">
        <f t="shared" si="112"/>
        <v>41271.618784722217</v>
      </c>
      <c r="T1472" s="9" t="str">
        <f t="shared" si="113"/>
        <v>Dec</v>
      </c>
      <c r="U1472" s="9">
        <f t="shared" si="114"/>
        <v>2012</v>
      </c>
      <c r="V1472" s="10">
        <f>(J1472/86400)+25569+(-5/24)</f>
        <v>41250.618784722217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tr">
        <f t="shared" si="110"/>
        <v>publishing</v>
      </c>
      <c r="R1473" t="str">
        <f t="shared" si="111"/>
        <v>radio &amp; podcasts</v>
      </c>
      <c r="S1473" s="10">
        <f t="shared" si="112"/>
        <v>42103.749236111107</v>
      </c>
      <c r="T1473" s="9" t="str">
        <f t="shared" si="113"/>
        <v>Apr</v>
      </c>
      <c r="U1473" s="9">
        <f t="shared" si="114"/>
        <v>2015</v>
      </c>
      <c r="V1473" s="10">
        <f>(J1473/86400)+25569+(-5/24)</f>
        <v>42073.749236111107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tr">
        <f t="shared" si="110"/>
        <v>publishing</v>
      </c>
      <c r="R1474" t="str">
        <f t="shared" si="111"/>
        <v>radio &amp; podcasts</v>
      </c>
      <c r="S1474" s="10">
        <f t="shared" si="112"/>
        <v>41563.33452546296</v>
      </c>
      <c r="T1474" s="9" t="str">
        <f t="shared" si="113"/>
        <v>Oct</v>
      </c>
      <c r="U1474" s="9">
        <f t="shared" si="114"/>
        <v>2013</v>
      </c>
      <c r="V1474" s="10">
        <f>(J1474/86400)+25569+(-5/24)</f>
        <v>41533.33452546296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tr">
        <f t="shared" ref="Q1475:Q1538" si="115">LEFT(N1475,FIND("/",N1475)-1)</f>
        <v>publishing</v>
      </c>
      <c r="R1475" t="str">
        <f t="shared" ref="R1475:R1538" si="116">RIGHT(N1475,LEN(N1475)-FIND("/",N1475))</f>
        <v>radio &amp; podcasts</v>
      </c>
      <c r="S1475" s="10">
        <f t="shared" ref="S1475:S1538" si="117">(I1475/86400)+25569+(-5/24)</f>
        <v>40969.771284722221</v>
      </c>
      <c r="T1475" s="9" t="str">
        <f t="shared" ref="T1475:T1538" si="118">IF(MONTH(S1475)=1,"Jan",IF(MONTH(S1475)=2,"Feb",IF(MONTH(S1475)=3,"Mar",IF(MONTH(S1475)=4,"Apr",IF(MONTH(S1475)=5,"May",IF(MONTH(S1475)=6,"Jun",IF(MONTH(S1475)=7,"Jul",IF(MONTH(S1475)=8,"Aug",IF(MONTH(S1475)=9,"Sep",IF(MONTH(S1475)=10,"Oct",IF(MONTH(S1475)=11,"Nov",IF(MONTH(S1475)=12,"Dec","N/A"))))))))))))</f>
        <v>Mar</v>
      </c>
      <c r="U1475" s="9">
        <f t="shared" ref="U1475:U1538" si="119">YEAR(S1475)</f>
        <v>2012</v>
      </c>
      <c r="V1475" s="10">
        <f>(J1475/86400)+25569+(-5/24)</f>
        <v>40939.771284722221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tr">
        <f t="shared" si="115"/>
        <v>publishing</v>
      </c>
      <c r="R1476" t="str">
        <f t="shared" si="116"/>
        <v>radio &amp; podcasts</v>
      </c>
      <c r="S1476" s="10">
        <f t="shared" si="117"/>
        <v>41530.519583333335</v>
      </c>
      <c r="T1476" s="9" t="str">
        <f t="shared" si="118"/>
        <v>Sep</v>
      </c>
      <c r="U1476" s="9">
        <f t="shared" si="119"/>
        <v>2013</v>
      </c>
      <c r="V1476" s="10">
        <f>(J1476/86400)+25569+(-5/24)</f>
        <v>41500.519583333335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tr">
        <f t="shared" si="115"/>
        <v>publishing</v>
      </c>
      <c r="R1477" t="str">
        <f t="shared" si="116"/>
        <v>radio &amp; podcasts</v>
      </c>
      <c r="S1477" s="10">
        <f t="shared" si="117"/>
        <v>41992.999305555553</v>
      </c>
      <c r="T1477" s="9" t="str">
        <f t="shared" si="118"/>
        <v>Dec</v>
      </c>
      <c r="U1477" s="9">
        <f t="shared" si="119"/>
        <v>2014</v>
      </c>
      <c r="V1477" s="10">
        <f>(J1477/86400)+25569+(-5/24)</f>
        <v>41960.514618055553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tr">
        <f t="shared" si="115"/>
        <v>publishing</v>
      </c>
      <c r="R1478" t="str">
        <f t="shared" si="116"/>
        <v>radio &amp; podcasts</v>
      </c>
      <c r="S1478" s="10">
        <f t="shared" si="117"/>
        <v>40795.833587962959</v>
      </c>
      <c r="T1478" s="9" t="str">
        <f t="shared" si="118"/>
        <v>Sep</v>
      </c>
      <c r="U1478" s="9">
        <f t="shared" si="119"/>
        <v>2011</v>
      </c>
      <c r="V1478" s="10">
        <f>(J1478/86400)+25569+(-5/24)</f>
        <v>40765.833587962959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tr">
        <f t="shared" si="115"/>
        <v>publishing</v>
      </c>
      <c r="R1479" t="str">
        <f t="shared" si="116"/>
        <v>radio &amp; podcasts</v>
      </c>
      <c r="S1479" s="10">
        <f t="shared" si="117"/>
        <v>40899.916666666664</v>
      </c>
      <c r="T1479" s="9" t="str">
        <f t="shared" si="118"/>
        <v>Dec</v>
      </c>
      <c r="U1479" s="9">
        <f t="shared" si="119"/>
        <v>2011</v>
      </c>
      <c r="V1479" s="10">
        <f>(J1479/86400)+25569+(-5/24)</f>
        <v>40840.407453703701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tr">
        <f t="shared" si="115"/>
        <v>publishing</v>
      </c>
      <c r="R1480" t="str">
        <f t="shared" si="116"/>
        <v>radio &amp; podcasts</v>
      </c>
      <c r="S1480" s="10">
        <f t="shared" si="117"/>
        <v>41408.663344907407</v>
      </c>
      <c r="T1480" s="9" t="str">
        <f t="shared" si="118"/>
        <v>May</v>
      </c>
      <c r="U1480" s="9">
        <f t="shared" si="119"/>
        <v>2013</v>
      </c>
      <c r="V1480" s="10">
        <f>(J1480/86400)+25569+(-5/24)</f>
        <v>41394.663344907407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tr">
        <f t="shared" si="115"/>
        <v>publishing</v>
      </c>
      <c r="R1481" t="str">
        <f t="shared" si="116"/>
        <v>radio &amp; podcasts</v>
      </c>
      <c r="S1481" s="10">
        <f t="shared" si="117"/>
        <v>41768.957638888889</v>
      </c>
      <c r="T1481" s="9" t="str">
        <f t="shared" si="118"/>
        <v>May</v>
      </c>
      <c r="U1481" s="9">
        <f t="shared" si="119"/>
        <v>2014</v>
      </c>
      <c r="V1481" s="10">
        <f>(J1481/86400)+25569+(-5/24)</f>
        <v>41754.536909722221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tr">
        <f t="shared" si="115"/>
        <v>publishing</v>
      </c>
      <c r="R1482" t="str">
        <f t="shared" si="116"/>
        <v>radio &amp; podcasts</v>
      </c>
      <c r="S1482" s="10">
        <f t="shared" si="117"/>
        <v>41481.5</v>
      </c>
      <c r="T1482" s="9" t="str">
        <f t="shared" si="118"/>
        <v>Jul</v>
      </c>
      <c r="U1482" s="9">
        <f t="shared" si="119"/>
        <v>2013</v>
      </c>
      <c r="V1482" s="10">
        <f>(J1482/86400)+25569+(-5/24)</f>
        <v>41464.725682870368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tr">
        <f t="shared" si="115"/>
        <v>publishing</v>
      </c>
      <c r="R1483" t="str">
        <f t="shared" si="116"/>
        <v>fiction</v>
      </c>
      <c r="S1483" s="10">
        <f t="shared" si="117"/>
        <v>41580.714641203704</v>
      </c>
      <c r="T1483" s="9" t="str">
        <f t="shared" si="118"/>
        <v>Nov</v>
      </c>
      <c r="U1483" s="9">
        <f t="shared" si="119"/>
        <v>2013</v>
      </c>
      <c r="V1483" s="10">
        <f>(J1483/86400)+25569+(-5/24)</f>
        <v>41550.714641203704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tr">
        <f t="shared" si="115"/>
        <v>publishing</v>
      </c>
      <c r="R1484" t="str">
        <f t="shared" si="116"/>
        <v>fiction</v>
      </c>
      <c r="S1484" s="10">
        <f t="shared" si="117"/>
        <v>41159.118750000001</v>
      </c>
      <c r="T1484" s="9" t="str">
        <f t="shared" si="118"/>
        <v>Sep</v>
      </c>
      <c r="U1484" s="9">
        <f t="shared" si="119"/>
        <v>2012</v>
      </c>
      <c r="V1484" s="10">
        <f>(J1484/86400)+25569+(-5/24)</f>
        <v>41136.649722222217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tr">
        <f t="shared" si="115"/>
        <v>publishing</v>
      </c>
      <c r="R1485" t="str">
        <f t="shared" si="116"/>
        <v>fiction</v>
      </c>
      <c r="S1485" s="10">
        <f t="shared" si="117"/>
        <v>42572.984664351847</v>
      </c>
      <c r="T1485" s="9" t="str">
        <f t="shared" si="118"/>
        <v>Jul</v>
      </c>
      <c r="U1485" s="9">
        <f t="shared" si="119"/>
        <v>2016</v>
      </c>
      <c r="V1485" s="10">
        <f>(J1485/86400)+25569+(-5/24)</f>
        <v>42547.984664351847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tr">
        <f t="shared" si="115"/>
        <v>publishing</v>
      </c>
      <c r="R1486" t="str">
        <f t="shared" si="116"/>
        <v>fiction</v>
      </c>
      <c r="S1486" s="10">
        <f t="shared" si="117"/>
        <v>41111.410416666666</v>
      </c>
      <c r="T1486" s="9" t="str">
        <f t="shared" si="118"/>
        <v>Jul</v>
      </c>
      <c r="U1486" s="9">
        <f t="shared" si="119"/>
        <v>2012</v>
      </c>
      <c r="V1486" s="10">
        <f>(J1486/86400)+25569+(-5/24)</f>
        <v>41052.992627314808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tr">
        <f t="shared" si="115"/>
        <v>publishing</v>
      </c>
      <c r="R1487" t="str">
        <f t="shared" si="116"/>
        <v>fiction</v>
      </c>
      <c r="S1487" s="10">
        <f t="shared" si="117"/>
        <v>42175.587650462963</v>
      </c>
      <c r="T1487" s="9" t="str">
        <f t="shared" si="118"/>
        <v>Jun</v>
      </c>
      <c r="U1487" s="9">
        <f t="shared" si="119"/>
        <v>2015</v>
      </c>
      <c r="V1487" s="10">
        <f>(J1487/86400)+25569+(-5/24)</f>
        <v>42130.587650462963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tr">
        <f t="shared" si="115"/>
        <v>publishing</v>
      </c>
      <c r="R1488" t="str">
        <f t="shared" si="116"/>
        <v>fiction</v>
      </c>
      <c r="S1488" s="10">
        <f t="shared" si="117"/>
        <v>42061.960196759253</v>
      </c>
      <c r="T1488" s="9" t="str">
        <f t="shared" si="118"/>
        <v>Feb</v>
      </c>
      <c r="U1488" s="9">
        <f t="shared" si="119"/>
        <v>2015</v>
      </c>
      <c r="V1488" s="10">
        <f>(J1488/86400)+25569+(-5/24)</f>
        <v>42031.960196759253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tr">
        <f t="shared" si="115"/>
        <v>publishing</v>
      </c>
      <c r="R1489" t="str">
        <f t="shared" si="116"/>
        <v>fiction</v>
      </c>
      <c r="S1489" s="10">
        <f t="shared" si="117"/>
        <v>42584.709155092591</v>
      </c>
      <c r="T1489" s="9" t="str">
        <f t="shared" si="118"/>
        <v>Aug</v>
      </c>
      <c r="U1489" s="9">
        <f t="shared" si="119"/>
        <v>2016</v>
      </c>
      <c r="V1489" s="10">
        <f>(J1489/86400)+25569+(-5/24)</f>
        <v>42554.709155092591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tr">
        <f t="shared" si="115"/>
        <v>publishing</v>
      </c>
      <c r="R1490" t="str">
        <f t="shared" si="116"/>
        <v>fiction</v>
      </c>
      <c r="S1490" s="10">
        <f t="shared" si="117"/>
        <v>41644.354861111111</v>
      </c>
      <c r="T1490" s="9" t="str">
        <f t="shared" si="118"/>
        <v>Jan</v>
      </c>
      <c r="U1490" s="9">
        <f t="shared" si="119"/>
        <v>2014</v>
      </c>
      <c r="V1490" s="10">
        <f>(J1490/86400)+25569+(-5/24)</f>
        <v>41614.354861111111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tr">
        <f t="shared" si="115"/>
        <v>publishing</v>
      </c>
      <c r="R1491" t="str">
        <f t="shared" si="116"/>
        <v>fiction</v>
      </c>
      <c r="S1491" s="10">
        <f t="shared" si="117"/>
        <v>41228.445046296292</v>
      </c>
      <c r="T1491" s="9" t="str">
        <f t="shared" si="118"/>
        <v>Nov</v>
      </c>
      <c r="U1491" s="9">
        <f t="shared" si="119"/>
        <v>2012</v>
      </c>
      <c r="V1491" s="10">
        <f>(J1491/86400)+25569+(-5/24)</f>
        <v>41198.403379629628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tr">
        <f t="shared" si="115"/>
        <v>publishing</v>
      </c>
      <c r="R1492" t="str">
        <f t="shared" si="116"/>
        <v>fiction</v>
      </c>
      <c r="S1492" s="10">
        <f t="shared" si="117"/>
        <v>41549.352708333332</v>
      </c>
      <c r="T1492" s="9" t="str">
        <f t="shared" si="118"/>
        <v>Oct</v>
      </c>
      <c r="U1492" s="9">
        <f t="shared" si="119"/>
        <v>2013</v>
      </c>
      <c r="V1492" s="10">
        <f>(J1492/86400)+25569+(-5/24)</f>
        <v>41520.352708333332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tr">
        <f t="shared" si="115"/>
        <v>publishing</v>
      </c>
      <c r="R1493" t="str">
        <f t="shared" si="116"/>
        <v>fiction</v>
      </c>
      <c r="S1493" s="10">
        <f t="shared" si="117"/>
        <v>42050.443055555552</v>
      </c>
      <c r="T1493" s="9" t="str">
        <f t="shared" si="118"/>
        <v>Feb</v>
      </c>
      <c r="U1493" s="9">
        <f t="shared" si="119"/>
        <v>2015</v>
      </c>
      <c r="V1493" s="10">
        <f>(J1493/86400)+25569+(-5/24)</f>
        <v>41991.505127314813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tr">
        <f t="shared" si="115"/>
        <v>publishing</v>
      </c>
      <c r="R1494" t="str">
        <f t="shared" si="116"/>
        <v>fiction</v>
      </c>
      <c r="S1494" s="10">
        <f t="shared" si="117"/>
        <v>40712.676458333335</v>
      </c>
      <c r="T1494" s="9" t="str">
        <f t="shared" si="118"/>
        <v>Jun</v>
      </c>
      <c r="U1494" s="9">
        <f t="shared" si="119"/>
        <v>2011</v>
      </c>
      <c r="V1494" s="10">
        <f>(J1494/86400)+25569+(-5/24)</f>
        <v>40682.676458333335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tr">
        <f t="shared" si="115"/>
        <v>publishing</v>
      </c>
      <c r="R1495" t="str">
        <f t="shared" si="116"/>
        <v>fiction</v>
      </c>
      <c r="S1495" s="10">
        <f t="shared" si="117"/>
        <v>41441.658275462956</v>
      </c>
      <c r="T1495" s="9" t="str">
        <f t="shared" si="118"/>
        <v>Jun</v>
      </c>
      <c r="U1495" s="9">
        <f t="shared" si="119"/>
        <v>2013</v>
      </c>
      <c r="V1495" s="10">
        <f>(J1495/86400)+25569+(-5/24)</f>
        <v>41411.658275462956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tr">
        <f t="shared" si="115"/>
        <v>publishing</v>
      </c>
      <c r="R1496" t="str">
        <f t="shared" si="116"/>
        <v>fiction</v>
      </c>
      <c r="S1496" s="10">
        <f t="shared" si="117"/>
        <v>42097.443055555552</v>
      </c>
      <c r="T1496" s="9" t="str">
        <f t="shared" si="118"/>
        <v>Apr</v>
      </c>
      <c r="U1496" s="9">
        <f t="shared" si="119"/>
        <v>2015</v>
      </c>
      <c r="V1496" s="10">
        <f>(J1496/86400)+25569+(-5/24)</f>
        <v>42067.514039351845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tr">
        <f t="shared" si="115"/>
        <v>publishing</v>
      </c>
      <c r="R1497" t="str">
        <f t="shared" si="116"/>
        <v>fiction</v>
      </c>
      <c r="S1497" s="10">
        <f t="shared" si="117"/>
        <v>40782.581377314811</v>
      </c>
      <c r="T1497" s="9" t="str">
        <f t="shared" si="118"/>
        <v>Aug</v>
      </c>
      <c r="U1497" s="9">
        <f t="shared" si="119"/>
        <v>2011</v>
      </c>
      <c r="V1497" s="10">
        <f>(J1497/86400)+25569+(-5/24)</f>
        <v>40752.581377314811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tr">
        <f t="shared" si="115"/>
        <v>publishing</v>
      </c>
      <c r="R1498" t="str">
        <f t="shared" si="116"/>
        <v>fiction</v>
      </c>
      <c r="S1498" s="10">
        <f t="shared" si="117"/>
        <v>41898.266886574071</v>
      </c>
      <c r="T1498" s="9" t="str">
        <f t="shared" si="118"/>
        <v>Sep</v>
      </c>
      <c r="U1498" s="9">
        <f t="shared" si="119"/>
        <v>2014</v>
      </c>
      <c r="V1498" s="10">
        <f>(J1498/86400)+25569+(-5/24)</f>
        <v>41838.266886574071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tr">
        <f t="shared" si="115"/>
        <v>publishing</v>
      </c>
      <c r="R1499" t="str">
        <f t="shared" si="116"/>
        <v>fiction</v>
      </c>
      <c r="S1499" s="10">
        <f t="shared" si="117"/>
        <v>41486.613194444442</v>
      </c>
      <c r="T1499" s="9" t="str">
        <f t="shared" si="118"/>
        <v>Jul</v>
      </c>
      <c r="U1499" s="9">
        <f t="shared" si="119"/>
        <v>2013</v>
      </c>
      <c r="V1499" s="10">
        <f>(J1499/86400)+25569+(-5/24)</f>
        <v>41444.434282407405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tr">
        <f t="shared" si="115"/>
        <v>publishing</v>
      </c>
      <c r="R1500" t="str">
        <f t="shared" si="116"/>
        <v>fiction</v>
      </c>
      <c r="S1500" s="10">
        <f t="shared" si="117"/>
        <v>41885.775208333333</v>
      </c>
      <c r="T1500" s="9" t="str">
        <f t="shared" si="118"/>
        <v>Sep</v>
      </c>
      <c r="U1500" s="9">
        <f t="shared" si="119"/>
        <v>2014</v>
      </c>
      <c r="V1500" s="10">
        <f>(J1500/86400)+25569+(-5/24)</f>
        <v>41840.775208333333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tr">
        <f t="shared" si="115"/>
        <v>publishing</v>
      </c>
      <c r="R1501" t="str">
        <f t="shared" si="116"/>
        <v>fiction</v>
      </c>
      <c r="S1501" s="10">
        <f t="shared" si="117"/>
        <v>42586.798993055556</v>
      </c>
      <c r="T1501" s="9" t="str">
        <f t="shared" si="118"/>
        <v>Aug</v>
      </c>
      <c r="U1501" s="9">
        <f t="shared" si="119"/>
        <v>2016</v>
      </c>
      <c r="V1501" s="10">
        <f>(J1501/86400)+25569+(-5/24)</f>
        <v>42526.798993055556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tr">
        <f t="shared" si="115"/>
        <v>publishing</v>
      </c>
      <c r="R1502" t="str">
        <f t="shared" si="116"/>
        <v>fiction</v>
      </c>
      <c r="S1502" s="10">
        <f t="shared" si="117"/>
        <v>41395.69626157407</v>
      </c>
      <c r="T1502" s="9" t="str">
        <f t="shared" si="118"/>
        <v>May</v>
      </c>
      <c r="U1502" s="9">
        <f t="shared" si="119"/>
        <v>2013</v>
      </c>
      <c r="V1502" s="10">
        <f>(J1502/86400)+25569+(-5/24)</f>
        <v>41365.69626157407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tr">
        <f t="shared" si="115"/>
        <v>photography</v>
      </c>
      <c r="R1503" t="str">
        <f t="shared" si="116"/>
        <v>photobooks</v>
      </c>
      <c r="S1503" s="10">
        <f t="shared" si="117"/>
        <v>42193.3752662037</v>
      </c>
      <c r="T1503" s="9" t="str">
        <f t="shared" si="118"/>
        <v>Jul</v>
      </c>
      <c r="U1503" s="9">
        <f t="shared" si="119"/>
        <v>2015</v>
      </c>
      <c r="V1503" s="10">
        <f>(J1503/86400)+25569+(-5/24)</f>
        <v>42163.3752662037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tr">
        <f t="shared" si="115"/>
        <v>photography</v>
      </c>
      <c r="R1504" t="str">
        <f t="shared" si="116"/>
        <v>photobooks</v>
      </c>
      <c r="S1504" s="10">
        <f t="shared" si="117"/>
        <v>42454.708333333336</v>
      </c>
      <c r="T1504" s="9" t="str">
        <f t="shared" si="118"/>
        <v>Mar</v>
      </c>
      <c r="U1504" s="9">
        <f t="shared" si="119"/>
        <v>2016</v>
      </c>
      <c r="V1504" s="10">
        <f>(J1504/86400)+25569+(-5/24)</f>
        <v>42426.33425925926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tr">
        <f t="shared" si="115"/>
        <v>photography</v>
      </c>
      <c r="R1505" t="str">
        <f t="shared" si="116"/>
        <v>photobooks</v>
      </c>
      <c r="S1505" s="10">
        <f t="shared" si="117"/>
        <v>42666.13890046296</v>
      </c>
      <c r="T1505" s="9" t="str">
        <f t="shared" si="118"/>
        <v>Oct</v>
      </c>
      <c r="U1505" s="9">
        <f t="shared" si="119"/>
        <v>2016</v>
      </c>
      <c r="V1505" s="10">
        <f>(J1505/86400)+25569+(-5/24)</f>
        <v>42606.13890046296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tr">
        <f t="shared" si="115"/>
        <v>photography</v>
      </c>
      <c r="R1506" t="str">
        <f t="shared" si="116"/>
        <v>photobooks</v>
      </c>
      <c r="S1506" s="10">
        <f t="shared" si="117"/>
        <v>41800.147916666661</v>
      </c>
      <c r="T1506" s="9" t="str">
        <f t="shared" si="118"/>
        <v>Jun</v>
      </c>
      <c r="U1506" s="9">
        <f t="shared" si="119"/>
        <v>2014</v>
      </c>
      <c r="V1506" s="10">
        <f>(J1506/86400)+25569+(-5/24)</f>
        <v>41772.44935185185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tr">
        <f t="shared" si="115"/>
        <v>photography</v>
      </c>
      <c r="R1507" t="str">
        <f t="shared" si="116"/>
        <v>photobooks</v>
      </c>
      <c r="S1507" s="10">
        <f t="shared" si="117"/>
        <v>42451.625694444439</v>
      </c>
      <c r="T1507" s="9" t="str">
        <f t="shared" si="118"/>
        <v>Mar</v>
      </c>
      <c r="U1507" s="9">
        <f t="shared" si="119"/>
        <v>2016</v>
      </c>
      <c r="V1507" s="10">
        <f>(J1507/86400)+25569+(-5/24)</f>
        <v>42414.234988425924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tr">
        <f t="shared" si="115"/>
        <v>photography</v>
      </c>
      <c r="R1508" t="str">
        <f t="shared" si="116"/>
        <v>photobooks</v>
      </c>
      <c r="S1508" s="10">
        <f t="shared" si="117"/>
        <v>41844.577592592592</v>
      </c>
      <c r="T1508" s="9" t="str">
        <f t="shared" si="118"/>
        <v>Jul</v>
      </c>
      <c r="U1508" s="9">
        <f t="shared" si="119"/>
        <v>2014</v>
      </c>
      <c r="V1508" s="10">
        <f>(J1508/86400)+25569+(-5/24)</f>
        <v>41814.577592592592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tr">
        <f t="shared" si="115"/>
        <v>photography</v>
      </c>
      <c r="R1509" t="str">
        <f t="shared" si="116"/>
        <v>photobooks</v>
      </c>
      <c r="S1509" s="10">
        <f t="shared" si="117"/>
        <v>40313.131944444445</v>
      </c>
      <c r="T1509" s="9" t="str">
        <f t="shared" si="118"/>
        <v>May</v>
      </c>
      <c r="U1509" s="9">
        <f t="shared" si="119"/>
        <v>2010</v>
      </c>
      <c r="V1509" s="10">
        <f>(J1509/86400)+25569+(-5/24)</f>
        <v>40254.242002314808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tr">
        <f t="shared" si="115"/>
        <v>photography</v>
      </c>
      <c r="R1510" t="str">
        <f t="shared" si="116"/>
        <v>photobooks</v>
      </c>
      <c r="S1510" s="10">
        <f t="shared" si="117"/>
        <v>41817.406030092592</v>
      </c>
      <c r="T1510" s="9" t="str">
        <f t="shared" si="118"/>
        <v>Jun</v>
      </c>
      <c r="U1510" s="9">
        <f t="shared" si="119"/>
        <v>2014</v>
      </c>
      <c r="V1510" s="10">
        <f>(J1510/86400)+25569+(-5/24)</f>
        <v>41786.406030092592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tr">
        <f t="shared" si="115"/>
        <v>photography</v>
      </c>
      <c r="R1511" t="str">
        <f t="shared" si="116"/>
        <v>photobooks</v>
      </c>
      <c r="S1511" s="10">
        <f t="shared" si="117"/>
        <v>42780.749305555553</v>
      </c>
      <c r="T1511" s="9" t="str">
        <f t="shared" si="118"/>
        <v>Feb</v>
      </c>
      <c r="U1511" s="9">
        <f t="shared" si="119"/>
        <v>2017</v>
      </c>
      <c r="V1511" s="10">
        <f>(J1511/86400)+25569+(-5/24)</f>
        <v>42751.325057870366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tr">
        <f t="shared" si="115"/>
        <v>photography</v>
      </c>
      <c r="R1512" t="str">
        <f t="shared" si="116"/>
        <v>photobooks</v>
      </c>
      <c r="S1512" s="10">
        <f t="shared" si="117"/>
        <v>41839.176828703705</v>
      </c>
      <c r="T1512" s="9" t="str">
        <f t="shared" si="118"/>
        <v>Jul</v>
      </c>
      <c r="U1512" s="9">
        <f t="shared" si="119"/>
        <v>2014</v>
      </c>
      <c r="V1512" s="10">
        <f>(J1512/86400)+25569+(-5/24)</f>
        <v>41809.176828703705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tr">
        <f t="shared" si="115"/>
        <v>photography</v>
      </c>
      <c r="R1513" t="str">
        <f t="shared" si="116"/>
        <v>photobooks</v>
      </c>
      <c r="S1513" s="10">
        <f t="shared" si="117"/>
        <v>42326.416712962957</v>
      </c>
      <c r="T1513" s="9" t="str">
        <f t="shared" si="118"/>
        <v>Nov</v>
      </c>
      <c r="U1513" s="9">
        <f t="shared" si="119"/>
        <v>2015</v>
      </c>
      <c r="V1513" s="10">
        <f>(J1513/86400)+25569+(-5/24)</f>
        <v>42296.375046296293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tr">
        <f t="shared" si="115"/>
        <v>photography</v>
      </c>
      <c r="R1514" t="str">
        <f t="shared" si="116"/>
        <v>photobooks</v>
      </c>
      <c r="S1514" s="10">
        <f t="shared" si="117"/>
        <v>42771.476145833331</v>
      </c>
      <c r="T1514" s="9" t="str">
        <f t="shared" si="118"/>
        <v>Feb</v>
      </c>
      <c r="U1514" s="9">
        <f t="shared" si="119"/>
        <v>2017</v>
      </c>
      <c r="V1514" s="10">
        <f>(J1514/86400)+25569+(-5/24)</f>
        <v>42741.476145833331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tr">
        <f t="shared" si="115"/>
        <v>photography</v>
      </c>
      <c r="R1515" t="str">
        <f t="shared" si="116"/>
        <v>photobooks</v>
      </c>
      <c r="S1515" s="10">
        <f t="shared" si="117"/>
        <v>41836.42900462963</v>
      </c>
      <c r="T1515" s="9" t="str">
        <f t="shared" si="118"/>
        <v>Jul</v>
      </c>
      <c r="U1515" s="9">
        <f t="shared" si="119"/>
        <v>2014</v>
      </c>
      <c r="V1515" s="10">
        <f>(J1515/86400)+25569+(-5/24)</f>
        <v>41806.42900462963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tr">
        <f t="shared" si="115"/>
        <v>photography</v>
      </c>
      <c r="R1516" t="str">
        <f t="shared" si="116"/>
        <v>photobooks</v>
      </c>
      <c r="S1516" s="10">
        <f t="shared" si="117"/>
        <v>42274.389351851853</v>
      </c>
      <c r="T1516" s="9" t="str">
        <f t="shared" si="118"/>
        <v>Sep</v>
      </c>
      <c r="U1516" s="9">
        <f t="shared" si="119"/>
        <v>2015</v>
      </c>
      <c r="V1516" s="10">
        <f>(J1516/86400)+25569+(-5/24)</f>
        <v>42234.389351851853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tr">
        <f t="shared" si="115"/>
        <v>photography</v>
      </c>
      <c r="R1517" t="str">
        <f t="shared" si="116"/>
        <v>photobooks</v>
      </c>
      <c r="S1517" s="10">
        <f t="shared" si="117"/>
        <v>42445.003437499996</v>
      </c>
      <c r="T1517" s="9" t="str">
        <f t="shared" si="118"/>
        <v>Mar</v>
      </c>
      <c r="U1517" s="9">
        <f t="shared" si="119"/>
        <v>2016</v>
      </c>
      <c r="V1517" s="10">
        <f>(J1517/86400)+25569+(-5/24)</f>
        <v>42415.04510416666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tr">
        <f t="shared" si="115"/>
        <v>photography</v>
      </c>
      <c r="R1518" t="str">
        <f t="shared" si="116"/>
        <v>photobooks</v>
      </c>
      <c r="S1518" s="10">
        <f t="shared" si="117"/>
        <v>42649.374999999993</v>
      </c>
      <c r="T1518" s="9" t="str">
        <f t="shared" si="118"/>
        <v>Oct</v>
      </c>
      <c r="U1518" s="9">
        <f t="shared" si="119"/>
        <v>2016</v>
      </c>
      <c r="V1518" s="10">
        <f>(J1518/86400)+25569+(-5/24)</f>
        <v>42619.258009259262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tr">
        <f t="shared" si="115"/>
        <v>photography</v>
      </c>
      <c r="R1519" t="str">
        <f t="shared" si="116"/>
        <v>photobooks</v>
      </c>
      <c r="S1519" s="10">
        <f t="shared" si="117"/>
        <v>41979.041666666664</v>
      </c>
      <c r="T1519" s="9" t="str">
        <f t="shared" si="118"/>
        <v>Dec</v>
      </c>
      <c r="U1519" s="9">
        <f t="shared" si="119"/>
        <v>2014</v>
      </c>
      <c r="V1519" s="10">
        <f>(J1519/86400)+25569+(-5/24)</f>
        <v>41948.358252314814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tr">
        <f t="shared" si="115"/>
        <v>photography</v>
      </c>
      <c r="R1520" t="str">
        <f t="shared" si="116"/>
        <v>photobooks</v>
      </c>
      <c r="S1520" s="10">
        <f t="shared" si="117"/>
        <v>41790.611712962964</v>
      </c>
      <c r="T1520" s="9" t="str">
        <f t="shared" si="118"/>
        <v>May</v>
      </c>
      <c r="U1520" s="9">
        <f t="shared" si="119"/>
        <v>2014</v>
      </c>
      <c r="V1520" s="10">
        <f>(J1520/86400)+25569+(-5/24)</f>
        <v>41760.611712962964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tr">
        <f t="shared" si="115"/>
        <v>photography</v>
      </c>
      <c r="R1521" t="str">
        <f t="shared" si="116"/>
        <v>photobooks</v>
      </c>
      <c r="S1521" s="10">
        <f t="shared" si="117"/>
        <v>41810.707638888889</v>
      </c>
      <c r="T1521" s="9" t="str">
        <f t="shared" si="118"/>
        <v>Jun</v>
      </c>
      <c r="U1521" s="9">
        <f t="shared" si="119"/>
        <v>2014</v>
      </c>
      <c r="V1521" s="10">
        <f>(J1521/86400)+25569+(-5/24)</f>
        <v>41782.533368055556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tr">
        <f t="shared" si="115"/>
        <v>photography</v>
      </c>
      <c r="R1522" t="str">
        <f t="shared" si="116"/>
        <v>photobooks</v>
      </c>
      <c r="S1522" s="10">
        <f t="shared" si="117"/>
        <v>41991.958333333336</v>
      </c>
      <c r="T1522" s="9" t="str">
        <f t="shared" si="118"/>
        <v>Dec</v>
      </c>
      <c r="U1522" s="9">
        <f t="shared" si="119"/>
        <v>2014</v>
      </c>
      <c r="V1522" s="10">
        <f>(J1522/86400)+25569+(-5/24)</f>
        <v>41955.649456018517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tr">
        <f t="shared" si="115"/>
        <v>photography</v>
      </c>
      <c r="R1523" t="str">
        <f t="shared" si="116"/>
        <v>photobooks</v>
      </c>
      <c r="S1523" s="10">
        <f t="shared" si="117"/>
        <v>42527.959386574068</v>
      </c>
      <c r="T1523" s="9" t="str">
        <f t="shared" si="118"/>
        <v>Jun</v>
      </c>
      <c r="U1523" s="9">
        <f t="shared" si="119"/>
        <v>2016</v>
      </c>
      <c r="V1523" s="10">
        <f>(J1523/86400)+25569+(-5/24)</f>
        <v>42492.959386574068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tr">
        <f t="shared" si="115"/>
        <v>photography</v>
      </c>
      <c r="R1524" t="str">
        <f t="shared" si="116"/>
        <v>photobooks</v>
      </c>
      <c r="S1524" s="10">
        <f t="shared" si="117"/>
        <v>41929.621979166666</v>
      </c>
      <c r="T1524" s="9" t="str">
        <f t="shared" si="118"/>
        <v>Oct</v>
      </c>
      <c r="U1524" s="9">
        <f t="shared" si="119"/>
        <v>2014</v>
      </c>
      <c r="V1524" s="10">
        <f>(J1524/86400)+25569+(-5/24)</f>
        <v>41899.621979166666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tr">
        <f t="shared" si="115"/>
        <v>photography</v>
      </c>
      <c r="R1525" t="str">
        <f t="shared" si="116"/>
        <v>photobooks</v>
      </c>
      <c r="S1525" s="10">
        <f t="shared" si="117"/>
        <v>41995.791666666664</v>
      </c>
      <c r="T1525" s="9" t="str">
        <f t="shared" si="118"/>
        <v>Dec</v>
      </c>
      <c r="U1525" s="9">
        <f t="shared" si="119"/>
        <v>2014</v>
      </c>
      <c r="V1525" s="10">
        <f>(J1525/86400)+25569+(-5/24)</f>
        <v>41964.543009259258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tr">
        <f t="shared" si="115"/>
        <v>photography</v>
      </c>
      <c r="R1526" t="str">
        <f t="shared" si="116"/>
        <v>photobooks</v>
      </c>
      <c r="S1526" s="10">
        <f t="shared" si="117"/>
        <v>42786.292708333327</v>
      </c>
      <c r="T1526" s="9" t="str">
        <f t="shared" si="118"/>
        <v>Feb</v>
      </c>
      <c r="U1526" s="9">
        <f t="shared" si="119"/>
        <v>2017</v>
      </c>
      <c r="V1526" s="10">
        <f>(J1526/86400)+25569+(-5/24)</f>
        <v>42756.292708333327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tr">
        <f t="shared" si="115"/>
        <v>photography</v>
      </c>
      <c r="R1527" t="str">
        <f t="shared" si="116"/>
        <v>photobooks</v>
      </c>
      <c r="S1527" s="10">
        <f t="shared" si="117"/>
        <v>42600.494652777772</v>
      </c>
      <c r="T1527" s="9" t="str">
        <f t="shared" si="118"/>
        <v>Aug</v>
      </c>
      <c r="U1527" s="9">
        <f t="shared" si="119"/>
        <v>2016</v>
      </c>
      <c r="V1527" s="10">
        <f>(J1527/86400)+25569+(-5/24)</f>
        <v>42570.494652777772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tr">
        <f t="shared" si="115"/>
        <v>photography</v>
      </c>
      <c r="R1528" t="str">
        <f t="shared" si="116"/>
        <v>photobooks</v>
      </c>
      <c r="S1528" s="10">
        <f t="shared" si="117"/>
        <v>42388.067673611113</v>
      </c>
      <c r="T1528" s="9" t="str">
        <f t="shared" si="118"/>
        <v>Jan</v>
      </c>
      <c r="U1528" s="9">
        <f t="shared" si="119"/>
        <v>2016</v>
      </c>
      <c r="V1528" s="10">
        <f>(J1528/86400)+25569+(-5/24)</f>
        <v>42339.067673611113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tr">
        <f t="shared" si="115"/>
        <v>photography</v>
      </c>
      <c r="R1529" t="str">
        <f t="shared" si="116"/>
        <v>photobooks</v>
      </c>
      <c r="S1529" s="10">
        <f t="shared" si="117"/>
        <v>42808.350532407407</v>
      </c>
      <c r="T1529" s="9" t="str">
        <f t="shared" si="118"/>
        <v>Mar</v>
      </c>
      <c r="U1529" s="9">
        <f t="shared" si="119"/>
        <v>2017</v>
      </c>
      <c r="V1529" s="10">
        <f>(J1529/86400)+25569+(-5/24)</f>
        <v>42780.392199074071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tr">
        <f t="shared" si="115"/>
        <v>photography</v>
      </c>
      <c r="R1530" t="str">
        <f t="shared" si="116"/>
        <v>photobooks</v>
      </c>
      <c r="S1530" s="10">
        <f t="shared" si="117"/>
        <v>42766.791666666664</v>
      </c>
      <c r="T1530" s="9" t="str">
        <f t="shared" si="118"/>
        <v>Jan</v>
      </c>
      <c r="U1530" s="9">
        <f t="shared" si="119"/>
        <v>2017</v>
      </c>
      <c r="V1530" s="10">
        <f>(J1530/86400)+25569+(-5/24)</f>
        <v>42736.524560185186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tr">
        <f t="shared" si="115"/>
        <v>photography</v>
      </c>
      <c r="R1531" t="str">
        <f t="shared" si="116"/>
        <v>photobooks</v>
      </c>
      <c r="S1531" s="10">
        <f t="shared" si="117"/>
        <v>42082.378703703704</v>
      </c>
      <c r="T1531" s="9" t="str">
        <f t="shared" si="118"/>
        <v>Mar</v>
      </c>
      <c r="U1531" s="9">
        <f t="shared" si="119"/>
        <v>2015</v>
      </c>
      <c r="V1531" s="10">
        <f>(J1531/86400)+25569+(-5/24)</f>
        <v>42052.420370370368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tr">
        <f t="shared" si="115"/>
        <v>photography</v>
      </c>
      <c r="R1532" t="str">
        <f t="shared" si="116"/>
        <v>photobooks</v>
      </c>
      <c r="S1532" s="10">
        <f t="shared" si="117"/>
        <v>42300.558969907404</v>
      </c>
      <c r="T1532" s="9" t="str">
        <f t="shared" si="118"/>
        <v>Oct</v>
      </c>
      <c r="U1532" s="9">
        <f t="shared" si="119"/>
        <v>2015</v>
      </c>
      <c r="V1532" s="10">
        <f>(J1532/86400)+25569+(-5/24)</f>
        <v>42275.558969907404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tr">
        <f t="shared" si="115"/>
        <v>photography</v>
      </c>
      <c r="R1533" t="str">
        <f t="shared" si="116"/>
        <v>photobooks</v>
      </c>
      <c r="S1533" s="10">
        <f t="shared" si="117"/>
        <v>41973.916666666664</v>
      </c>
      <c r="T1533" s="9" t="str">
        <f t="shared" si="118"/>
        <v>Nov</v>
      </c>
      <c r="U1533" s="9">
        <f t="shared" si="119"/>
        <v>2014</v>
      </c>
      <c r="V1533" s="10">
        <f>(J1533/86400)+25569+(-5/24)</f>
        <v>41941.594050925924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tr">
        <f t="shared" si="115"/>
        <v>photography</v>
      </c>
      <c r="R1534" t="str">
        <f t="shared" si="116"/>
        <v>photobooks</v>
      </c>
      <c r="S1534" s="10">
        <f t="shared" si="117"/>
        <v>42415.416666666664</v>
      </c>
      <c r="T1534" s="9" t="str">
        <f t="shared" si="118"/>
        <v>Feb</v>
      </c>
      <c r="U1534" s="9">
        <f t="shared" si="119"/>
        <v>2016</v>
      </c>
      <c r="V1534" s="10">
        <f>(J1534/86400)+25569+(-5/24)</f>
        <v>42391.266956018517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tr">
        <f t="shared" si="115"/>
        <v>photography</v>
      </c>
      <c r="R1535" t="str">
        <f t="shared" si="116"/>
        <v>photobooks</v>
      </c>
      <c r="S1535" s="10">
        <f t="shared" si="117"/>
        <v>42491.957638888889</v>
      </c>
      <c r="T1535" s="9" t="str">
        <f t="shared" si="118"/>
        <v>May</v>
      </c>
      <c r="U1535" s="9">
        <f t="shared" si="119"/>
        <v>2016</v>
      </c>
      <c r="V1535" s="10">
        <f>(J1535/86400)+25569+(-5/24)</f>
        <v>42442.793715277774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tr">
        <f t="shared" si="115"/>
        <v>photography</v>
      </c>
      <c r="R1536" t="str">
        <f t="shared" si="116"/>
        <v>photobooks</v>
      </c>
      <c r="S1536" s="10">
        <f t="shared" si="117"/>
        <v>42251.465995370367</v>
      </c>
      <c r="T1536" s="9" t="str">
        <f t="shared" si="118"/>
        <v>Sep</v>
      </c>
      <c r="U1536" s="9">
        <f t="shared" si="119"/>
        <v>2015</v>
      </c>
      <c r="V1536" s="10">
        <f>(J1536/86400)+25569+(-5/24)</f>
        <v>42221.465995370367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tr">
        <f t="shared" si="115"/>
        <v>photography</v>
      </c>
      <c r="R1537" t="str">
        <f t="shared" si="116"/>
        <v>photobooks</v>
      </c>
      <c r="S1537" s="10">
        <f t="shared" si="117"/>
        <v>42513.708333333336</v>
      </c>
      <c r="T1537" s="9" t="str">
        <f t="shared" si="118"/>
        <v>May</v>
      </c>
      <c r="U1537" s="9">
        <f t="shared" si="119"/>
        <v>2016</v>
      </c>
      <c r="V1537" s="10">
        <f>(J1537/86400)+25569+(-5/24)</f>
        <v>42484.620729166665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tr">
        <f t="shared" si="115"/>
        <v>photography</v>
      </c>
      <c r="R1538" t="str">
        <f t="shared" si="116"/>
        <v>photobooks</v>
      </c>
      <c r="S1538" s="10">
        <f t="shared" si="117"/>
        <v>42243.593865740739</v>
      </c>
      <c r="T1538" s="9" t="str">
        <f t="shared" si="118"/>
        <v>Aug</v>
      </c>
      <c r="U1538" s="9">
        <f t="shared" si="119"/>
        <v>2015</v>
      </c>
      <c r="V1538" s="10">
        <f>(J1538/86400)+25569+(-5/24)</f>
        <v>42213.593865740739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tr">
        <f t="shared" ref="Q1539:Q1602" si="120">LEFT(N1539,FIND("/",N1539)-1)</f>
        <v>photography</v>
      </c>
      <c r="R1539" t="str">
        <f t="shared" ref="R1539:R1602" si="121">RIGHT(N1539,LEN(N1539)-FIND("/",N1539))</f>
        <v>photobooks</v>
      </c>
      <c r="S1539" s="10">
        <f t="shared" ref="S1539:S1602" si="122">(I1539/86400)+25569+(-5/24)</f>
        <v>42588.541666666664</v>
      </c>
      <c r="T1539" s="9" t="str">
        <f t="shared" ref="T1539:T1602" si="123">IF(MONTH(S1539)=1,"Jan",IF(MONTH(S1539)=2,"Feb",IF(MONTH(S1539)=3,"Mar",IF(MONTH(S1539)=4,"Apr",IF(MONTH(S1539)=5,"May",IF(MONTH(S1539)=6,"Jun",IF(MONTH(S1539)=7,"Jul",IF(MONTH(S1539)=8,"Aug",IF(MONTH(S1539)=9,"Sep",IF(MONTH(S1539)=10,"Oct",IF(MONTH(S1539)=11,"Nov",IF(MONTH(S1539)=12,"Dec","N/A"))))))))))))</f>
        <v>Aug</v>
      </c>
      <c r="U1539" s="9">
        <f t="shared" ref="U1539:U1602" si="124">YEAR(S1539)</f>
        <v>2016</v>
      </c>
      <c r="V1539" s="10">
        <f>(J1539/86400)+25569+(-5/24)</f>
        <v>42552.106793981475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tr">
        <f t="shared" si="120"/>
        <v>photography</v>
      </c>
      <c r="R1540" t="str">
        <f t="shared" si="121"/>
        <v>photobooks</v>
      </c>
      <c r="S1540" s="10">
        <f t="shared" si="122"/>
        <v>42026.57372685185</v>
      </c>
      <c r="T1540" s="9" t="str">
        <f t="shared" si="123"/>
        <v>Jan</v>
      </c>
      <c r="U1540" s="9">
        <f t="shared" si="124"/>
        <v>2015</v>
      </c>
      <c r="V1540" s="10">
        <f>(J1540/86400)+25569+(-5/24)</f>
        <v>41981.57372685185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tr">
        <f t="shared" si="120"/>
        <v>photography</v>
      </c>
      <c r="R1541" t="str">
        <f t="shared" si="121"/>
        <v>photobooks</v>
      </c>
      <c r="S1541" s="10">
        <f t="shared" si="122"/>
        <v>42738.710868055554</v>
      </c>
      <c r="T1541" s="9" t="str">
        <f t="shared" si="123"/>
        <v>Jan</v>
      </c>
      <c r="U1541" s="9">
        <f t="shared" si="124"/>
        <v>2017</v>
      </c>
      <c r="V1541" s="10">
        <f>(J1541/86400)+25569+(-5/24)</f>
        <v>42705.710868055554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tr">
        <f t="shared" si="120"/>
        <v>photography</v>
      </c>
      <c r="R1542" t="str">
        <f t="shared" si="121"/>
        <v>photobooks</v>
      </c>
      <c r="S1542" s="10">
        <f t="shared" si="122"/>
        <v>41968.843749999993</v>
      </c>
      <c r="T1542" s="9" t="str">
        <f t="shared" si="123"/>
        <v>Nov</v>
      </c>
      <c r="U1542" s="9">
        <f t="shared" si="124"/>
        <v>2014</v>
      </c>
      <c r="V1542" s="10">
        <f>(J1542/86400)+25569+(-5/24)</f>
        <v>41938.798796296294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tr">
        <f t="shared" si="120"/>
        <v>photography</v>
      </c>
      <c r="R1543" t="str">
        <f t="shared" si="121"/>
        <v>nature</v>
      </c>
      <c r="S1543" s="10">
        <f t="shared" si="122"/>
        <v>42004.503912037035</v>
      </c>
      <c r="T1543" s="9" t="str">
        <f t="shared" si="123"/>
        <v>Dec</v>
      </c>
      <c r="U1543" s="9">
        <f t="shared" si="124"/>
        <v>2014</v>
      </c>
      <c r="V1543" s="10">
        <f>(J1543/86400)+25569+(-5/24)</f>
        <v>41974.503912037035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tr">
        <f t="shared" si="120"/>
        <v>photography</v>
      </c>
      <c r="R1544" t="str">
        <f t="shared" si="121"/>
        <v>nature</v>
      </c>
      <c r="S1544" s="10">
        <f t="shared" si="122"/>
        <v>42185.788194444445</v>
      </c>
      <c r="T1544" s="9" t="str">
        <f t="shared" si="123"/>
        <v>Jun</v>
      </c>
      <c r="U1544" s="9">
        <f t="shared" si="124"/>
        <v>2015</v>
      </c>
      <c r="V1544" s="10">
        <f>(J1544/86400)+25569+(-5/24)</f>
        <v>42170.788194444445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tr">
        <f t="shared" si="120"/>
        <v>photography</v>
      </c>
      <c r="R1545" t="str">
        <f t="shared" si="121"/>
        <v>nature</v>
      </c>
      <c r="S1545" s="10">
        <f t="shared" si="122"/>
        <v>41965.342986111107</v>
      </c>
      <c r="T1545" s="9" t="str">
        <f t="shared" si="123"/>
        <v>Nov</v>
      </c>
      <c r="U1545" s="9">
        <f t="shared" si="124"/>
        <v>2014</v>
      </c>
      <c r="V1545" s="10">
        <f>(J1545/86400)+25569+(-5/24)</f>
        <v>41935.301319444443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tr">
        <f t="shared" si="120"/>
        <v>photography</v>
      </c>
      <c r="R1546" t="str">
        <f t="shared" si="121"/>
        <v>nature</v>
      </c>
      <c r="S1546" s="10">
        <f t="shared" si="122"/>
        <v>42094.804166666661</v>
      </c>
      <c r="T1546" s="9" t="str">
        <f t="shared" si="123"/>
        <v>Mar</v>
      </c>
      <c r="U1546" s="9">
        <f t="shared" si="124"/>
        <v>2015</v>
      </c>
      <c r="V1546" s="10">
        <f>(J1546/86400)+25569+(-5/24)</f>
        <v>42052.842870370368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tr">
        <f t="shared" si="120"/>
        <v>photography</v>
      </c>
      <c r="R1547" t="str">
        <f t="shared" si="121"/>
        <v>nature</v>
      </c>
      <c r="S1547" s="10">
        <f t="shared" si="122"/>
        <v>42065.677777777775</v>
      </c>
      <c r="T1547" s="9" t="str">
        <f t="shared" si="123"/>
        <v>Mar</v>
      </c>
      <c r="U1547" s="9">
        <f t="shared" si="124"/>
        <v>2015</v>
      </c>
      <c r="V1547" s="10">
        <f>(J1547/86400)+25569+(-5/24)</f>
        <v>42031.676319444443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tr">
        <f t="shared" si="120"/>
        <v>photography</v>
      </c>
      <c r="R1548" t="str">
        <f t="shared" si="121"/>
        <v>nature</v>
      </c>
      <c r="S1548" s="10">
        <f t="shared" si="122"/>
        <v>41899.004618055551</v>
      </c>
      <c r="T1548" s="9" t="str">
        <f t="shared" si="123"/>
        <v>Sep</v>
      </c>
      <c r="U1548" s="9">
        <f t="shared" si="124"/>
        <v>2014</v>
      </c>
      <c r="V1548" s="10">
        <f>(J1548/86400)+25569+(-5/24)</f>
        <v>41839.004618055551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tr">
        <f t="shared" si="120"/>
        <v>photography</v>
      </c>
      <c r="R1549" t="str">
        <f t="shared" si="121"/>
        <v>nature</v>
      </c>
      <c r="S1549" s="10">
        <f t="shared" si="122"/>
        <v>42789.218541666669</v>
      </c>
      <c r="T1549" s="9" t="str">
        <f t="shared" si="123"/>
        <v>Feb</v>
      </c>
      <c r="U1549" s="9">
        <f t="shared" si="124"/>
        <v>2017</v>
      </c>
      <c r="V1549" s="10">
        <f>(J1549/86400)+25569+(-5/24)</f>
        <v>42782.218541666669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tr">
        <f t="shared" si="120"/>
        <v>photography</v>
      </c>
      <c r="R1550" t="str">
        <f t="shared" si="121"/>
        <v>nature</v>
      </c>
      <c r="S1550" s="10">
        <f t="shared" si="122"/>
        <v>42316.715509259258</v>
      </c>
      <c r="T1550" s="9" t="str">
        <f t="shared" si="123"/>
        <v>Nov</v>
      </c>
      <c r="U1550" s="9">
        <f t="shared" si="124"/>
        <v>2015</v>
      </c>
      <c r="V1550" s="10">
        <f>(J1550/86400)+25569+(-5/24)</f>
        <v>42286.673842592594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tr">
        <f t="shared" si="120"/>
        <v>photography</v>
      </c>
      <c r="R1551" t="str">
        <f t="shared" si="121"/>
        <v>nature</v>
      </c>
      <c r="S1551" s="10">
        <f t="shared" si="122"/>
        <v>42310.96943287037</v>
      </c>
      <c r="T1551" s="9" t="str">
        <f t="shared" si="123"/>
        <v>Nov</v>
      </c>
      <c r="U1551" s="9">
        <f t="shared" si="124"/>
        <v>2015</v>
      </c>
      <c r="V1551" s="10">
        <f>(J1551/86400)+25569+(-5/24)</f>
        <v>42280.927766203698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tr">
        <f t="shared" si="120"/>
        <v>photography</v>
      </c>
      <c r="R1552" t="str">
        <f t="shared" si="121"/>
        <v>nature</v>
      </c>
      <c r="S1552" s="10">
        <f t="shared" si="122"/>
        <v>42502.24113425926</v>
      </c>
      <c r="T1552" s="9" t="str">
        <f t="shared" si="123"/>
        <v>May</v>
      </c>
      <c r="U1552" s="9">
        <f t="shared" si="124"/>
        <v>2016</v>
      </c>
      <c r="V1552" s="10">
        <f>(J1552/86400)+25569+(-5/24)</f>
        <v>42472.24113425926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tr">
        <f t="shared" si="120"/>
        <v>photography</v>
      </c>
      <c r="R1553" t="str">
        <f t="shared" si="121"/>
        <v>nature</v>
      </c>
      <c r="S1553" s="10">
        <f t="shared" si="122"/>
        <v>42151.616192129623</v>
      </c>
      <c r="T1553" s="9" t="str">
        <f t="shared" si="123"/>
        <v>May</v>
      </c>
      <c r="U1553" s="9">
        <f t="shared" si="124"/>
        <v>2015</v>
      </c>
      <c r="V1553" s="10">
        <f>(J1553/86400)+25569+(-5/24)</f>
        <v>42121.616192129623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tr">
        <f t="shared" si="120"/>
        <v>photography</v>
      </c>
      <c r="R1554" t="str">
        <f t="shared" si="121"/>
        <v>nature</v>
      </c>
      <c r="S1554" s="10">
        <f t="shared" si="122"/>
        <v>41912.957638888889</v>
      </c>
      <c r="T1554" s="9" t="str">
        <f t="shared" si="123"/>
        <v>Sep</v>
      </c>
      <c r="U1554" s="9">
        <f t="shared" si="124"/>
        <v>2014</v>
      </c>
      <c r="V1554" s="10">
        <f>(J1554/86400)+25569+(-5/24)</f>
        <v>41892.480416666665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tr">
        <f t="shared" si="120"/>
        <v>photography</v>
      </c>
      <c r="R1555" t="str">
        <f t="shared" si="121"/>
        <v>nature</v>
      </c>
      <c r="S1555" s="10">
        <f t="shared" si="122"/>
        <v>42249.074618055551</v>
      </c>
      <c r="T1555" s="9" t="str">
        <f t="shared" si="123"/>
        <v>Sep</v>
      </c>
      <c r="U1555" s="9">
        <f t="shared" si="124"/>
        <v>2015</v>
      </c>
      <c r="V1555" s="10">
        <f>(J1555/86400)+25569+(-5/24)</f>
        <v>42219.074618055551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tr">
        <f t="shared" si="120"/>
        <v>photography</v>
      </c>
      <c r="R1556" t="str">
        <f t="shared" si="121"/>
        <v>nature</v>
      </c>
      <c r="S1556" s="10">
        <f t="shared" si="122"/>
        <v>42218.043865740743</v>
      </c>
      <c r="T1556" s="9" t="str">
        <f t="shared" si="123"/>
        <v>Aug</v>
      </c>
      <c r="U1556" s="9">
        <f t="shared" si="124"/>
        <v>2015</v>
      </c>
      <c r="V1556" s="10">
        <f>(J1556/86400)+25569+(-5/24)</f>
        <v>42188.043865740743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tr">
        <f t="shared" si="120"/>
        <v>photography</v>
      </c>
      <c r="R1557" t="str">
        <f t="shared" si="121"/>
        <v>nature</v>
      </c>
      <c r="S1557" s="10">
        <f t="shared" si="122"/>
        <v>42264.499999999993</v>
      </c>
      <c r="T1557" s="9" t="str">
        <f t="shared" si="123"/>
        <v>Sep</v>
      </c>
      <c r="U1557" s="9">
        <f t="shared" si="124"/>
        <v>2015</v>
      </c>
      <c r="V1557" s="10">
        <f>(J1557/86400)+25569+(-5/24)</f>
        <v>42241.405462962961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tr">
        <f t="shared" si="120"/>
        <v>photography</v>
      </c>
      <c r="R1558" t="str">
        <f t="shared" si="121"/>
        <v>nature</v>
      </c>
      <c r="S1558" s="10">
        <f t="shared" si="122"/>
        <v>42554.944722222215</v>
      </c>
      <c r="T1558" s="9" t="str">
        <f t="shared" si="123"/>
        <v>Jul</v>
      </c>
      <c r="U1558" s="9">
        <f t="shared" si="124"/>
        <v>2016</v>
      </c>
      <c r="V1558" s="10">
        <f>(J1558/86400)+25569+(-5/24)</f>
        <v>42524.944722222215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tr">
        <f t="shared" si="120"/>
        <v>photography</v>
      </c>
      <c r="R1559" t="str">
        <f t="shared" si="121"/>
        <v>nature</v>
      </c>
      <c r="S1559" s="10">
        <f t="shared" si="122"/>
        <v>41902.444826388884</v>
      </c>
      <c r="T1559" s="9" t="str">
        <f t="shared" si="123"/>
        <v>Sep</v>
      </c>
      <c r="U1559" s="9">
        <f t="shared" si="124"/>
        <v>2014</v>
      </c>
      <c r="V1559" s="10">
        <f>(J1559/86400)+25569+(-5/24)</f>
        <v>41871.444826388884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tr">
        <f t="shared" si="120"/>
        <v>photography</v>
      </c>
      <c r="R1560" t="str">
        <f t="shared" si="121"/>
        <v>nature</v>
      </c>
      <c r="S1560" s="10">
        <f t="shared" si="122"/>
        <v>42244.299999999996</v>
      </c>
      <c r="T1560" s="9" t="str">
        <f t="shared" si="123"/>
        <v>Aug</v>
      </c>
      <c r="U1560" s="9">
        <f t="shared" si="124"/>
        <v>2015</v>
      </c>
      <c r="V1560" s="10">
        <f>(J1560/86400)+25569+(-5/24)</f>
        <v>42185.189340277771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tr">
        <f t="shared" si="120"/>
        <v>photography</v>
      </c>
      <c r="R1561" t="str">
        <f t="shared" si="121"/>
        <v>nature</v>
      </c>
      <c r="S1561" s="10">
        <f t="shared" si="122"/>
        <v>42122.844895833332</v>
      </c>
      <c r="T1561" s="9" t="str">
        <f t="shared" si="123"/>
        <v>Apr</v>
      </c>
      <c r="U1561" s="9">
        <f t="shared" si="124"/>
        <v>2015</v>
      </c>
      <c r="V1561" s="10">
        <f>(J1561/86400)+25569+(-5/24)</f>
        <v>42107.844895833332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tr">
        <f t="shared" si="120"/>
        <v>photography</v>
      </c>
      <c r="R1562" t="str">
        <f t="shared" si="121"/>
        <v>nature</v>
      </c>
      <c r="S1562" s="10">
        <f t="shared" si="122"/>
        <v>41955.854085648149</v>
      </c>
      <c r="T1562" s="9" t="str">
        <f t="shared" si="123"/>
        <v>Nov</v>
      </c>
      <c r="U1562" s="9">
        <f t="shared" si="124"/>
        <v>2014</v>
      </c>
      <c r="V1562" s="10">
        <f>(J1562/86400)+25569+(-5/24)</f>
        <v>41935.812418981477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tr">
        <f t="shared" si="120"/>
        <v>publishing</v>
      </c>
      <c r="R1563" t="str">
        <f t="shared" si="121"/>
        <v>art books</v>
      </c>
      <c r="S1563" s="10">
        <f t="shared" si="122"/>
        <v>41584.875034722216</v>
      </c>
      <c r="T1563" s="9" t="str">
        <f t="shared" si="123"/>
        <v>Nov</v>
      </c>
      <c r="U1563" s="9">
        <f t="shared" si="124"/>
        <v>2013</v>
      </c>
      <c r="V1563" s="10">
        <f>(J1563/86400)+25569+(-5/24)</f>
        <v>41554.833368055552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tr">
        <f t="shared" si="120"/>
        <v>publishing</v>
      </c>
      <c r="R1564" t="str">
        <f t="shared" si="121"/>
        <v>art books</v>
      </c>
      <c r="S1564" s="10">
        <f t="shared" si="122"/>
        <v>40148.826388888883</v>
      </c>
      <c r="T1564" s="9" t="str">
        <f t="shared" si="123"/>
        <v>Dec</v>
      </c>
      <c r="U1564" s="9">
        <f t="shared" si="124"/>
        <v>2009</v>
      </c>
      <c r="V1564" s="10">
        <f>(J1564/86400)+25569+(-5/24)</f>
        <v>40079.357824074068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tr">
        <f t="shared" si="120"/>
        <v>publishing</v>
      </c>
      <c r="R1565" t="str">
        <f t="shared" si="121"/>
        <v>art books</v>
      </c>
      <c r="S1565" s="10">
        <f t="shared" si="122"/>
        <v>41712.492488425924</v>
      </c>
      <c r="T1565" s="9" t="str">
        <f t="shared" si="123"/>
        <v>Mar</v>
      </c>
      <c r="U1565" s="9">
        <f t="shared" si="124"/>
        <v>2014</v>
      </c>
      <c r="V1565" s="10">
        <f>(J1565/86400)+25569+(-5/24)</f>
        <v>41652.534155092588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tr">
        <f t="shared" si="120"/>
        <v>publishing</v>
      </c>
      <c r="R1566" t="str">
        <f t="shared" si="121"/>
        <v>art books</v>
      </c>
      <c r="S1566" s="10">
        <f t="shared" si="122"/>
        <v>42152.628472222219</v>
      </c>
      <c r="T1566" s="9" t="str">
        <f t="shared" si="123"/>
        <v>May</v>
      </c>
      <c r="U1566" s="9">
        <f t="shared" si="124"/>
        <v>2015</v>
      </c>
      <c r="V1566" s="10">
        <f>(J1566/86400)+25569+(-5/24)</f>
        <v>42121.158668981479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tr">
        <f t="shared" si="120"/>
        <v>publishing</v>
      </c>
      <c r="R1567" t="str">
        <f t="shared" si="121"/>
        <v>art books</v>
      </c>
      <c r="S1567" s="10">
        <f t="shared" si="122"/>
        <v>40702.521539351852</v>
      </c>
      <c r="T1567" s="9" t="str">
        <f t="shared" si="123"/>
        <v>Jun</v>
      </c>
      <c r="U1567" s="9">
        <f t="shared" si="124"/>
        <v>2011</v>
      </c>
      <c r="V1567" s="10">
        <f>(J1567/86400)+25569+(-5/24)</f>
        <v>40672.521539351852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tr">
        <f t="shared" si="120"/>
        <v>publishing</v>
      </c>
      <c r="R1568" t="str">
        <f t="shared" si="121"/>
        <v>art books</v>
      </c>
      <c r="S1568" s="10">
        <f t="shared" si="122"/>
        <v>42578.708333333336</v>
      </c>
      <c r="T1568" s="9" t="str">
        <f t="shared" si="123"/>
        <v>Jul</v>
      </c>
      <c r="U1568" s="9">
        <f t="shared" si="124"/>
        <v>2016</v>
      </c>
      <c r="V1568" s="10">
        <f>(J1568/86400)+25569+(-5/24)</f>
        <v>42549.708379629628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tr">
        <f t="shared" si="120"/>
        <v>publishing</v>
      </c>
      <c r="R1569" t="str">
        <f t="shared" si="121"/>
        <v>art books</v>
      </c>
      <c r="S1569" s="10">
        <f t="shared" si="122"/>
        <v>41686.791666666664</v>
      </c>
      <c r="T1569" s="9" t="str">
        <f t="shared" si="123"/>
        <v>Feb</v>
      </c>
      <c r="U1569" s="9">
        <f t="shared" si="124"/>
        <v>2014</v>
      </c>
      <c r="V1569" s="10">
        <f>(J1569/86400)+25569+(-5/24)</f>
        <v>41671.728530092594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tr">
        <f t="shared" si="120"/>
        <v>publishing</v>
      </c>
      <c r="R1570" t="str">
        <f t="shared" si="121"/>
        <v>art books</v>
      </c>
      <c r="S1570" s="10">
        <f t="shared" si="122"/>
        <v>41996.853993055549</v>
      </c>
      <c r="T1570" s="9" t="str">
        <f t="shared" si="123"/>
        <v>Dec</v>
      </c>
      <c r="U1570" s="9">
        <f t="shared" si="124"/>
        <v>2014</v>
      </c>
      <c r="V1570" s="10">
        <f>(J1570/86400)+25569+(-5/24)</f>
        <v>41961.853993055549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tr">
        <f t="shared" si="120"/>
        <v>publishing</v>
      </c>
      <c r="R1571" t="str">
        <f t="shared" si="121"/>
        <v>art books</v>
      </c>
      <c r="S1571" s="10">
        <f t="shared" si="122"/>
        <v>41419.471226851849</v>
      </c>
      <c r="T1571" s="9" t="str">
        <f t="shared" si="123"/>
        <v>May</v>
      </c>
      <c r="U1571" s="9">
        <f t="shared" si="124"/>
        <v>2013</v>
      </c>
      <c r="V1571" s="10">
        <f>(J1571/86400)+25569+(-5/24)</f>
        <v>41389.471226851849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tr">
        <f t="shared" si="120"/>
        <v>publishing</v>
      </c>
      <c r="R1572" t="str">
        <f t="shared" si="121"/>
        <v>art books</v>
      </c>
      <c r="S1572" s="10">
        <f t="shared" si="122"/>
        <v>42468.56344907407</v>
      </c>
      <c r="T1572" s="9" t="str">
        <f t="shared" si="123"/>
        <v>Apr</v>
      </c>
      <c r="U1572" s="9">
        <f t="shared" si="124"/>
        <v>2016</v>
      </c>
      <c r="V1572" s="10">
        <f>(J1572/86400)+25569+(-5/24)</f>
        <v>42438.605115740742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tr">
        <f t="shared" si="120"/>
        <v>publishing</v>
      </c>
      <c r="R1573" t="str">
        <f t="shared" si="121"/>
        <v>art books</v>
      </c>
      <c r="S1573" s="10">
        <f t="shared" si="122"/>
        <v>42174.56114583333</v>
      </c>
      <c r="T1573" s="9" t="str">
        <f t="shared" si="123"/>
        <v>Jun</v>
      </c>
      <c r="U1573" s="9">
        <f t="shared" si="124"/>
        <v>2015</v>
      </c>
      <c r="V1573" s="10">
        <f>(J1573/86400)+25569+(-5/24)</f>
        <v>42144.56114583333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tr">
        <f t="shared" si="120"/>
        <v>publishing</v>
      </c>
      <c r="R1574" t="str">
        <f t="shared" si="121"/>
        <v>art books</v>
      </c>
      <c r="S1574" s="10">
        <f t="shared" si="122"/>
        <v>42428.790972222218</v>
      </c>
      <c r="T1574" s="9" t="str">
        <f t="shared" si="123"/>
        <v>Feb</v>
      </c>
      <c r="U1574" s="9">
        <f t="shared" si="124"/>
        <v>2016</v>
      </c>
      <c r="V1574" s="10">
        <f>(J1574/86400)+25569+(-5/24)</f>
        <v>42403.824756944443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tr">
        <f t="shared" si="120"/>
        <v>publishing</v>
      </c>
      <c r="R1575" t="str">
        <f t="shared" si="121"/>
        <v>art books</v>
      </c>
      <c r="S1575" s="10">
        <f t="shared" si="122"/>
        <v>42825.957638888889</v>
      </c>
      <c r="T1575" s="9" t="str">
        <f t="shared" si="123"/>
        <v>Mar</v>
      </c>
      <c r="U1575" s="9">
        <f t="shared" si="124"/>
        <v>2017</v>
      </c>
      <c r="V1575" s="10">
        <f>(J1575/86400)+25569+(-5/24)</f>
        <v>42785.791689814818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tr">
        <f t="shared" si="120"/>
        <v>publishing</v>
      </c>
      <c r="R1576" t="str">
        <f t="shared" si="121"/>
        <v>art books</v>
      </c>
      <c r="S1576" s="10">
        <f t="shared" si="122"/>
        <v>42052.719085648147</v>
      </c>
      <c r="T1576" s="9" t="str">
        <f t="shared" si="123"/>
        <v>Feb</v>
      </c>
      <c r="U1576" s="9">
        <f t="shared" si="124"/>
        <v>2015</v>
      </c>
      <c r="V1576" s="10">
        <f>(J1576/86400)+25569+(-5/24)</f>
        <v>42017.719085648147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tr">
        <f t="shared" si="120"/>
        <v>publishing</v>
      </c>
      <c r="R1577" t="str">
        <f t="shared" si="121"/>
        <v>art books</v>
      </c>
      <c r="S1577" s="10">
        <f t="shared" si="122"/>
        <v>41829.315925925919</v>
      </c>
      <c r="T1577" s="9" t="str">
        <f t="shared" si="123"/>
        <v>Jul</v>
      </c>
      <c r="U1577" s="9">
        <f t="shared" si="124"/>
        <v>2014</v>
      </c>
      <c r="V1577" s="10">
        <f>(J1577/86400)+25569+(-5/24)</f>
        <v>41799.315925925919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tr">
        <f t="shared" si="120"/>
        <v>publishing</v>
      </c>
      <c r="R1578" t="str">
        <f t="shared" si="121"/>
        <v>art books</v>
      </c>
      <c r="S1578" s="10">
        <f t="shared" si="122"/>
        <v>42185.670925925922</v>
      </c>
      <c r="T1578" s="9" t="str">
        <f t="shared" si="123"/>
        <v>Jun</v>
      </c>
      <c r="U1578" s="9">
        <f t="shared" si="124"/>
        <v>2015</v>
      </c>
      <c r="V1578" s="10">
        <f>(J1578/86400)+25569+(-5/24)</f>
        <v>42140.670925925922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tr">
        <f t="shared" si="120"/>
        <v>publishing</v>
      </c>
      <c r="R1579" t="str">
        <f t="shared" si="121"/>
        <v>art books</v>
      </c>
      <c r="S1579" s="10">
        <f t="shared" si="122"/>
        <v>41114.639444444438</v>
      </c>
      <c r="T1579" s="9" t="str">
        <f t="shared" si="123"/>
        <v>Jul</v>
      </c>
      <c r="U1579" s="9">
        <f t="shared" si="124"/>
        <v>2012</v>
      </c>
      <c r="V1579" s="10">
        <f>(J1579/86400)+25569+(-5/24)</f>
        <v>41054.639444444438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tr">
        <f t="shared" si="120"/>
        <v>publishing</v>
      </c>
      <c r="R1580" t="str">
        <f t="shared" si="121"/>
        <v>art books</v>
      </c>
      <c r="S1580" s="10">
        <f t="shared" si="122"/>
        <v>40422.875</v>
      </c>
      <c r="T1580" s="9" t="str">
        <f t="shared" si="123"/>
        <v>Sep</v>
      </c>
      <c r="U1580" s="9">
        <f t="shared" si="124"/>
        <v>2010</v>
      </c>
      <c r="V1580" s="10">
        <f>(J1580/86400)+25569+(-5/24)</f>
        <v>40398.857534722221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tr">
        <f t="shared" si="120"/>
        <v>publishing</v>
      </c>
      <c r="R1581" t="str">
        <f t="shared" si="121"/>
        <v>art books</v>
      </c>
      <c r="S1581" s="10">
        <f t="shared" si="122"/>
        <v>41514.788090277776</v>
      </c>
      <c r="T1581" s="9" t="str">
        <f t="shared" si="123"/>
        <v>Aug</v>
      </c>
      <c r="U1581" s="9">
        <f t="shared" si="124"/>
        <v>2013</v>
      </c>
      <c r="V1581" s="10">
        <f>(J1581/86400)+25569+(-5/24)</f>
        <v>41481.788090277776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tr">
        <f t="shared" si="120"/>
        <v>publishing</v>
      </c>
      <c r="R1582" t="str">
        <f t="shared" si="121"/>
        <v>art books</v>
      </c>
      <c r="S1582" s="10">
        <f t="shared" si="122"/>
        <v>41049.841736111106</v>
      </c>
      <c r="T1582" s="9" t="str">
        <f t="shared" si="123"/>
        <v>May</v>
      </c>
      <c r="U1582" s="9">
        <f t="shared" si="124"/>
        <v>2012</v>
      </c>
      <c r="V1582" s="10">
        <f>(J1582/86400)+25569+(-5/24)</f>
        <v>40989.841736111106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tr">
        <f t="shared" si="120"/>
        <v>photography</v>
      </c>
      <c r="R1583" t="str">
        <f t="shared" si="121"/>
        <v>places</v>
      </c>
      <c r="S1583" s="10">
        <f t="shared" si="122"/>
        <v>42357.240624999999</v>
      </c>
      <c r="T1583" s="9" t="str">
        <f t="shared" si="123"/>
        <v>Dec</v>
      </c>
      <c r="U1583" s="9">
        <f t="shared" si="124"/>
        <v>2015</v>
      </c>
      <c r="V1583" s="10">
        <f>(J1583/86400)+25569+(-5/24)</f>
        <v>42325.240624999999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tr">
        <f t="shared" si="120"/>
        <v>photography</v>
      </c>
      <c r="R1584" t="str">
        <f t="shared" si="121"/>
        <v>places</v>
      </c>
      <c r="S1584" s="10">
        <f t="shared" si="122"/>
        <v>42303.680555555555</v>
      </c>
      <c r="T1584" s="9" t="str">
        <f t="shared" si="123"/>
        <v>Oct</v>
      </c>
      <c r="U1584" s="9">
        <f t="shared" si="124"/>
        <v>2015</v>
      </c>
      <c r="V1584" s="10">
        <f>(J1584/86400)+25569+(-5/24)</f>
        <v>42246.581631944442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tr">
        <f t="shared" si="120"/>
        <v>photography</v>
      </c>
      <c r="R1585" t="str">
        <f t="shared" si="121"/>
        <v>places</v>
      </c>
      <c r="S1585" s="10">
        <f t="shared" si="122"/>
        <v>41907.696655092594</v>
      </c>
      <c r="T1585" s="9" t="str">
        <f t="shared" si="123"/>
        <v>Sep</v>
      </c>
      <c r="U1585" s="9">
        <f t="shared" si="124"/>
        <v>2014</v>
      </c>
      <c r="V1585" s="10">
        <f>(J1585/86400)+25569+(-5/24)</f>
        <v>41877.696655092594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tr">
        <f t="shared" si="120"/>
        <v>photography</v>
      </c>
      <c r="R1586" t="str">
        <f t="shared" si="121"/>
        <v>places</v>
      </c>
      <c r="S1586" s="10">
        <f t="shared" si="122"/>
        <v>41789.440983796296</v>
      </c>
      <c r="T1586" s="9" t="str">
        <f t="shared" si="123"/>
        <v>May</v>
      </c>
      <c r="U1586" s="9">
        <f t="shared" si="124"/>
        <v>2014</v>
      </c>
      <c r="V1586" s="10">
        <f>(J1586/86400)+25569+(-5/24)</f>
        <v>41779.440983796296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tr">
        <f t="shared" si="120"/>
        <v>photography</v>
      </c>
      <c r="R1587" t="str">
        <f t="shared" si="121"/>
        <v>places</v>
      </c>
      <c r="S1587" s="10">
        <f t="shared" si="122"/>
        <v>42729.249999999993</v>
      </c>
      <c r="T1587" s="9" t="str">
        <f t="shared" si="123"/>
        <v>Dec</v>
      </c>
      <c r="U1587" s="9">
        <f t="shared" si="124"/>
        <v>2016</v>
      </c>
      <c r="V1587" s="10">
        <f>(J1587/86400)+25569+(-5/24)</f>
        <v>42707.687129629623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tr">
        <f t="shared" si="120"/>
        <v>photography</v>
      </c>
      <c r="R1588" t="str">
        <f t="shared" si="121"/>
        <v>places</v>
      </c>
      <c r="S1588" s="10">
        <f t="shared" si="122"/>
        <v>42098.854421296295</v>
      </c>
      <c r="T1588" s="9" t="str">
        <f t="shared" si="123"/>
        <v>Apr</v>
      </c>
      <c r="U1588" s="9">
        <f t="shared" si="124"/>
        <v>2015</v>
      </c>
      <c r="V1588" s="10">
        <f>(J1588/86400)+25569+(-5/24)</f>
        <v>42068.896087962959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tr">
        <f t="shared" si="120"/>
        <v>photography</v>
      </c>
      <c r="R1589" t="str">
        <f t="shared" si="121"/>
        <v>places</v>
      </c>
      <c r="S1589" s="10">
        <f t="shared" si="122"/>
        <v>41986.742650462962</v>
      </c>
      <c r="T1589" s="9" t="str">
        <f t="shared" si="123"/>
        <v>Dec</v>
      </c>
      <c r="U1589" s="9">
        <f t="shared" si="124"/>
        <v>2014</v>
      </c>
      <c r="V1589" s="10">
        <f>(J1589/86400)+25569+(-5/24)</f>
        <v>41956.742650462962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tr">
        <f t="shared" si="120"/>
        <v>photography</v>
      </c>
      <c r="R1590" t="str">
        <f t="shared" si="121"/>
        <v>places</v>
      </c>
      <c r="S1590" s="10">
        <f t="shared" si="122"/>
        <v>42035.633333333331</v>
      </c>
      <c r="T1590" s="9" t="str">
        <f t="shared" si="123"/>
        <v>Jan</v>
      </c>
      <c r="U1590" s="9">
        <f t="shared" si="124"/>
        <v>2015</v>
      </c>
      <c r="V1590" s="10">
        <f>(J1590/86400)+25569+(-5/24)</f>
        <v>42005.041655092595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tr">
        <f t="shared" si="120"/>
        <v>photography</v>
      </c>
      <c r="R1591" t="str">
        <f t="shared" si="121"/>
        <v>places</v>
      </c>
      <c r="S1591" s="10">
        <f t="shared" si="122"/>
        <v>42286.776458333326</v>
      </c>
      <c r="T1591" s="9" t="str">
        <f t="shared" si="123"/>
        <v>Oct</v>
      </c>
      <c r="U1591" s="9">
        <f t="shared" si="124"/>
        <v>2015</v>
      </c>
      <c r="V1591" s="10">
        <f>(J1591/86400)+25569+(-5/24)</f>
        <v>42256.776458333326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tr">
        <f t="shared" si="120"/>
        <v>photography</v>
      </c>
      <c r="R1592" t="str">
        <f t="shared" si="121"/>
        <v>places</v>
      </c>
      <c r="S1592" s="10">
        <f t="shared" si="122"/>
        <v>42270.648888888885</v>
      </c>
      <c r="T1592" s="9" t="str">
        <f t="shared" si="123"/>
        <v>Sep</v>
      </c>
      <c r="U1592" s="9">
        <f t="shared" si="124"/>
        <v>2015</v>
      </c>
      <c r="V1592" s="10">
        <f>(J1592/86400)+25569+(-5/24)</f>
        <v>42240.648888888885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tr">
        <f t="shared" si="120"/>
        <v>photography</v>
      </c>
      <c r="R1593" t="str">
        <f t="shared" si="121"/>
        <v>places</v>
      </c>
      <c r="S1593" s="10">
        <f t="shared" si="122"/>
        <v>42463.476168981484</v>
      </c>
      <c r="T1593" s="9" t="str">
        <f t="shared" si="123"/>
        <v>Apr</v>
      </c>
      <c r="U1593" s="9">
        <f t="shared" si="124"/>
        <v>2016</v>
      </c>
      <c r="V1593" s="10">
        <f>(J1593/86400)+25569+(-5/24)</f>
        <v>42433.517835648141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tr">
        <f t="shared" si="120"/>
        <v>photography</v>
      </c>
      <c r="R1594" t="str">
        <f t="shared" si="121"/>
        <v>places</v>
      </c>
      <c r="S1594" s="10">
        <f t="shared" si="122"/>
        <v>42090.822743055549</v>
      </c>
      <c r="T1594" s="9" t="str">
        <f t="shared" si="123"/>
        <v>Mar</v>
      </c>
      <c r="U1594" s="9">
        <f t="shared" si="124"/>
        <v>2015</v>
      </c>
      <c r="V1594" s="10">
        <f>(J1594/86400)+25569+(-5/24)</f>
        <v>42045.86440972222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tr">
        <f t="shared" si="120"/>
        <v>photography</v>
      </c>
      <c r="R1595" t="str">
        <f t="shared" si="121"/>
        <v>places</v>
      </c>
      <c r="S1595" s="10">
        <f t="shared" si="122"/>
        <v>42063.63721064815</v>
      </c>
      <c r="T1595" s="9" t="str">
        <f t="shared" si="123"/>
        <v>Feb</v>
      </c>
      <c r="U1595" s="9">
        <f t="shared" si="124"/>
        <v>2015</v>
      </c>
      <c r="V1595" s="10">
        <f>(J1595/86400)+25569+(-5/24)</f>
        <v>42033.63721064815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tr">
        <f t="shared" si="120"/>
        <v>photography</v>
      </c>
      <c r="R1596" t="str">
        <f t="shared" si="121"/>
        <v>places</v>
      </c>
      <c r="S1596" s="10">
        <f t="shared" si="122"/>
        <v>42505.472916666666</v>
      </c>
      <c r="T1596" s="9" t="str">
        <f t="shared" si="123"/>
        <v>May</v>
      </c>
      <c r="U1596" s="9">
        <f t="shared" si="124"/>
        <v>2016</v>
      </c>
      <c r="V1596" s="10">
        <f>(J1596/86400)+25569+(-5/24)</f>
        <v>42445.504421296289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tr">
        <f t="shared" si="120"/>
        <v>photography</v>
      </c>
      <c r="R1597" t="str">
        <f t="shared" si="121"/>
        <v>places</v>
      </c>
      <c r="S1597" s="10">
        <f t="shared" si="122"/>
        <v>41808.634027777771</v>
      </c>
      <c r="T1597" s="9" t="str">
        <f t="shared" si="123"/>
        <v>Jun</v>
      </c>
      <c r="U1597" s="9">
        <f t="shared" si="124"/>
        <v>2014</v>
      </c>
      <c r="V1597" s="10">
        <f>(J1597/86400)+25569+(-5/24)</f>
        <v>41779.84175925926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tr">
        <f t="shared" si="120"/>
        <v>photography</v>
      </c>
      <c r="R1598" t="str">
        <f t="shared" si="121"/>
        <v>places</v>
      </c>
      <c r="S1598" s="10">
        <f t="shared" si="122"/>
        <v>41986.26353009259</v>
      </c>
      <c r="T1598" s="9" t="str">
        <f t="shared" si="123"/>
        <v>Dec</v>
      </c>
      <c r="U1598" s="9">
        <f t="shared" si="124"/>
        <v>2014</v>
      </c>
      <c r="V1598" s="10">
        <f>(J1598/86400)+25569+(-5/24)</f>
        <v>41941.221863425926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tr">
        <f t="shared" si="120"/>
        <v>photography</v>
      </c>
      <c r="R1599" t="str">
        <f t="shared" si="121"/>
        <v>places</v>
      </c>
      <c r="S1599" s="10">
        <f t="shared" si="122"/>
        <v>42633.145798611113</v>
      </c>
      <c r="T1599" s="9" t="str">
        <f t="shared" si="123"/>
        <v>Sep</v>
      </c>
      <c r="U1599" s="9">
        <f t="shared" si="124"/>
        <v>2016</v>
      </c>
      <c r="V1599" s="10">
        <f>(J1599/86400)+25569+(-5/24)</f>
        <v>42603.145798611113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tr">
        <f t="shared" si="120"/>
        <v>photography</v>
      </c>
      <c r="R1600" t="str">
        <f t="shared" si="121"/>
        <v>places</v>
      </c>
      <c r="S1600" s="10">
        <f t="shared" si="122"/>
        <v>42211.459004629629</v>
      </c>
      <c r="T1600" s="9" t="str">
        <f t="shared" si="123"/>
        <v>Jul</v>
      </c>
      <c r="U1600" s="9">
        <f t="shared" si="124"/>
        <v>2015</v>
      </c>
      <c r="V1600" s="10">
        <f>(J1600/86400)+25569+(-5/24)</f>
        <v>42151.459004629629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tr">
        <f t="shared" si="120"/>
        <v>photography</v>
      </c>
      <c r="R1601" t="str">
        <f t="shared" si="121"/>
        <v>places</v>
      </c>
      <c r="S1601" s="10">
        <f t="shared" si="122"/>
        <v>42468.289074074077</v>
      </c>
      <c r="T1601" s="9" t="str">
        <f t="shared" si="123"/>
        <v>Apr</v>
      </c>
      <c r="U1601" s="9">
        <f t="shared" si="124"/>
        <v>2016</v>
      </c>
      <c r="V1601" s="10">
        <f>(J1601/86400)+25569+(-5/24)</f>
        <v>42438.330740740734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tr">
        <f t="shared" si="120"/>
        <v>photography</v>
      </c>
      <c r="R1602" t="str">
        <f t="shared" si="121"/>
        <v>places</v>
      </c>
      <c r="S1602" s="10">
        <f t="shared" si="122"/>
        <v>41835.007638888885</v>
      </c>
      <c r="T1602" s="9" t="str">
        <f t="shared" si="123"/>
        <v>Jul</v>
      </c>
      <c r="U1602" s="9">
        <f t="shared" si="124"/>
        <v>2014</v>
      </c>
      <c r="V1602" s="10">
        <f>(J1602/86400)+25569+(-5/24)</f>
        <v>41790.848981481475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tr">
        <f t="shared" ref="Q1603:Q1666" si="125">LEFT(N1603,FIND("/",N1603)-1)</f>
        <v>music</v>
      </c>
      <c r="R1603" t="str">
        <f t="shared" ref="R1603:R1666" si="126">RIGHT(N1603,LEN(N1603)-FIND("/",N1603))</f>
        <v>rock</v>
      </c>
      <c r="S1603" s="10">
        <f t="shared" ref="S1603:S1666" si="127">(I1603/86400)+25569+(-5/24)</f>
        <v>40667.884641203702</v>
      </c>
      <c r="T1603" s="9" t="str">
        <f t="shared" ref="T1603:T1666" si="128">IF(MONTH(S1603)=1,"Jan",IF(MONTH(S1603)=2,"Feb",IF(MONTH(S1603)=3,"Mar",IF(MONTH(S1603)=4,"Apr",IF(MONTH(S1603)=5,"May",IF(MONTH(S1603)=6,"Jun",IF(MONTH(S1603)=7,"Jul",IF(MONTH(S1603)=8,"Aug",IF(MONTH(S1603)=9,"Sep",IF(MONTH(S1603)=10,"Oct",IF(MONTH(S1603)=11,"Nov",IF(MONTH(S1603)=12,"Dec","N/A"))))))))))))</f>
        <v>May</v>
      </c>
      <c r="U1603" s="9">
        <f t="shared" ref="U1603:U1666" si="129">YEAR(S1603)</f>
        <v>2011</v>
      </c>
      <c r="V1603" s="10">
        <f>(J1603/86400)+25569+(-5/24)</f>
        <v>40637.884641203702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tr">
        <f t="shared" si="125"/>
        <v>music</v>
      </c>
      <c r="R1604" t="str">
        <f t="shared" si="126"/>
        <v>rock</v>
      </c>
      <c r="S1604" s="10">
        <f t="shared" si="127"/>
        <v>40830.75</v>
      </c>
      <c r="T1604" s="9" t="str">
        <f t="shared" si="128"/>
        <v>Oct</v>
      </c>
      <c r="U1604" s="9">
        <f t="shared" si="129"/>
        <v>2011</v>
      </c>
      <c r="V1604" s="10">
        <f>(J1604/86400)+25569+(-5/24)</f>
        <v>40788.089317129627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tr">
        <f t="shared" si="125"/>
        <v>music</v>
      </c>
      <c r="R1605" t="str">
        <f t="shared" si="126"/>
        <v>rock</v>
      </c>
      <c r="S1605" s="10">
        <f t="shared" si="127"/>
        <v>40935.961331018516</v>
      </c>
      <c r="T1605" s="9" t="str">
        <f t="shared" si="128"/>
        <v>Jan</v>
      </c>
      <c r="U1605" s="9">
        <f t="shared" si="129"/>
        <v>2012</v>
      </c>
      <c r="V1605" s="10">
        <f>(J1605/86400)+25569+(-5/24)</f>
        <v>40875.961331018516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tr">
        <f t="shared" si="125"/>
        <v>music</v>
      </c>
      <c r="R1606" t="str">
        <f t="shared" si="126"/>
        <v>rock</v>
      </c>
      <c r="S1606" s="10">
        <f t="shared" si="127"/>
        <v>40985.595312500001</v>
      </c>
      <c r="T1606" s="9" t="str">
        <f t="shared" si="128"/>
        <v>Mar</v>
      </c>
      <c r="U1606" s="9">
        <f t="shared" si="129"/>
        <v>2012</v>
      </c>
      <c r="V1606" s="10">
        <f>(J1606/86400)+25569+(-5/24)</f>
        <v>40945.636979166666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tr">
        <f t="shared" si="125"/>
        <v>music</v>
      </c>
      <c r="R1607" t="str">
        <f t="shared" si="126"/>
        <v>rock</v>
      </c>
      <c r="S1607" s="10">
        <f t="shared" si="127"/>
        <v>40756.083333333328</v>
      </c>
      <c r="T1607" s="9" t="str">
        <f t="shared" si="128"/>
        <v>Aug</v>
      </c>
      <c r="U1607" s="9">
        <f t="shared" si="129"/>
        <v>2011</v>
      </c>
      <c r="V1607" s="10">
        <f>(J1607/86400)+25569+(-5/24)</f>
        <v>40746.804548611108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tr">
        <f t="shared" si="125"/>
        <v>music</v>
      </c>
      <c r="R1608" t="str">
        <f t="shared" si="126"/>
        <v>rock</v>
      </c>
      <c r="S1608" s="10">
        <f t="shared" si="127"/>
        <v>40625.861550925925</v>
      </c>
      <c r="T1608" s="9" t="str">
        <f t="shared" si="128"/>
        <v>Mar</v>
      </c>
      <c r="U1608" s="9">
        <f t="shared" si="129"/>
        <v>2011</v>
      </c>
      <c r="V1608" s="10">
        <f>(J1608/86400)+25569+(-5/24)</f>
        <v>40535.903217592589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tr">
        <f t="shared" si="125"/>
        <v>music</v>
      </c>
      <c r="R1609" t="str">
        <f t="shared" si="126"/>
        <v>rock</v>
      </c>
      <c r="S1609" s="10">
        <f t="shared" si="127"/>
        <v>41074.600127314814</v>
      </c>
      <c r="T1609" s="9" t="str">
        <f t="shared" si="128"/>
        <v>Jun</v>
      </c>
      <c r="U1609" s="9">
        <f t="shared" si="129"/>
        <v>2012</v>
      </c>
      <c r="V1609" s="10">
        <f>(J1609/86400)+25569+(-5/24)</f>
        <v>41053.600127314814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tr">
        <f t="shared" si="125"/>
        <v>music</v>
      </c>
      <c r="R1610" t="str">
        <f t="shared" si="126"/>
        <v>rock</v>
      </c>
      <c r="S1610" s="10">
        <f t="shared" si="127"/>
        <v>41640.018055555549</v>
      </c>
      <c r="T1610" s="9" t="str">
        <f t="shared" si="128"/>
        <v>Jan</v>
      </c>
      <c r="U1610" s="9">
        <f t="shared" si="129"/>
        <v>2014</v>
      </c>
      <c r="V1610" s="10">
        <f>(J1610/86400)+25569+(-5/24)</f>
        <v>41607.622523148144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tr">
        <f t="shared" si="125"/>
        <v>music</v>
      </c>
      <c r="R1611" t="str">
        <f t="shared" si="126"/>
        <v>rock</v>
      </c>
      <c r="S1611" s="10">
        <f t="shared" si="127"/>
        <v>40849.125</v>
      </c>
      <c r="T1611" s="9" t="str">
        <f t="shared" si="128"/>
        <v>Nov</v>
      </c>
      <c r="U1611" s="9">
        <f t="shared" si="129"/>
        <v>2011</v>
      </c>
      <c r="V1611" s="10">
        <f>(J1611/86400)+25569+(-5/24)</f>
        <v>40795.792928240735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tr">
        <f t="shared" si="125"/>
        <v>music</v>
      </c>
      <c r="R1612" t="str">
        <f t="shared" si="126"/>
        <v>rock</v>
      </c>
      <c r="S1612" s="10">
        <f t="shared" si="127"/>
        <v>41258.716550925921</v>
      </c>
      <c r="T1612" s="9" t="str">
        <f t="shared" si="128"/>
        <v>Dec</v>
      </c>
      <c r="U1612" s="9">
        <f t="shared" si="129"/>
        <v>2012</v>
      </c>
      <c r="V1612" s="10">
        <f>(J1612/86400)+25569+(-5/24)</f>
        <v>41228.716550925921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tr">
        <f t="shared" si="125"/>
        <v>music</v>
      </c>
      <c r="R1613" t="str">
        <f t="shared" si="126"/>
        <v>rock</v>
      </c>
      <c r="S1613" s="10">
        <f t="shared" si="127"/>
        <v>41429.792037037034</v>
      </c>
      <c r="T1613" s="9" t="str">
        <f t="shared" si="128"/>
        <v>Jun</v>
      </c>
      <c r="U1613" s="9">
        <f t="shared" si="129"/>
        <v>2013</v>
      </c>
      <c r="V1613" s="10">
        <f>(J1613/86400)+25569+(-5/24)</f>
        <v>41408.792037037034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tr">
        <f t="shared" si="125"/>
        <v>music</v>
      </c>
      <c r="R1614" t="str">
        <f t="shared" si="126"/>
        <v>rock</v>
      </c>
      <c r="S1614" s="10">
        <f t="shared" si="127"/>
        <v>41276.666481481479</v>
      </c>
      <c r="T1614" s="9" t="str">
        <f t="shared" si="128"/>
        <v>Jan</v>
      </c>
      <c r="U1614" s="9">
        <f t="shared" si="129"/>
        <v>2013</v>
      </c>
      <c r="V1614" s="10">
        <f>(J1614/86400)+25569+(-5/24)</f>
        <v>41246.666481481479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tr">
        <f t="shared" si="125"/>
        <v>music</v>
      </c>
      <c r="R1615" t="str">
        <f t="shared" si="126"/>
        <v>rock</v>
      </c>
      <c r="S1615" s="10">
        <f t="shared" si="127"/>
        <v>41111.861134259256</v>
      </c>
      <c r="T1615" s="9" t="str">
        <f t="shared" si="128"/>
        <v>Jul</v>
      </c>
      <c r="U1615" s="9">
        <f t="shared" si="129"/>
        <v>2012</v>
      </c>
      <c r="V1615" s="10">
        <f>(J1615/86400)+25569+(-5/24)</f>
        <v>41081.861134259256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tr">
        <f t="shared" si="125"/>
        <v>music</v>
      </c>
      <c r="R1616" t="str">
        <f t="shared" si="126"/>
        <v>rock</v>
      </c>
      <c r="S1616" s="10">
        <f t="shared" si="127"/>
        <v>41854.5</v>
      </c>
      <c r="T1616" s="9" t="str">
        <f t="shared" si="128"/>
        <v>Aug</v>
      </c>
      <c r="U1616" s="9">
        <f t="shared" si="129"/>
        <v>2014</v>
      </c>
      <c r="V1616" s="10">
        <f>(J1616/86400)+25569+(-5/24)</f>
        <v>41794.772789351853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tr">
        <f t="shared" si="125"/>
        <v>music</v>
      </c>
      <c r="R1617" t="str">
        <f t="shared" si="126"/>
        <v>rock</v>
      </c>
      <c r="S1617" s="10">
        <f t="shared" si="127"/>
        <v>40889.884212962963</v>
      </c>
      <c r="T1617" s="9" t="str">
        <f t="shared" si="128"/>
        <v>Dec</v>
      </c>
      <c r="U1617" s="9">
        <f t="shared" si="129"/>
        <v>2011</v>
      </c>
      <c r="V1617" s="10">
        <f>(J1617/86400)+25569+(-5/24)</f>
        <v>40844.842546296291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tr">
        <f t="shared" si="125"/>
        <v>music</v>
      </c>
      <c r="R1618" t="str">
        <f t="shared" si="126"/>
        <v>rock</v>
      </c>
      <c r="S1618" s="10">
        <f t="shared" si="127"/>
        <v>41235.708333333328</v>
      </c>
      <c r="T1618" s="9" t="str">
        <f t="shared" si="128"/>
        <v>Nov</v>
      </c>
      <c r="U1618" s="9">
        <f t="shared" si="129"/>
        <v>2012</v>
      </c>
      <c r="V1618" s="10">
        <f>(J1618/86400)+25569+(-5/24)</f>
        <v>41194.507187499999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tr">
        <f t="shared" si="125"/>
        <v>music</v>
      </c>
      <c r="R1619" t="str">
        <f t="shared" si="126"/>
        <v>rock</v>
      </c>
      <c r="S1619" s="10">
        <f t="shared" si="127"/>
        <v>41579.583333333328</v>
      </c>
      <c r="T1619" s="9" t="str">
        <f t="shared" si="128"/>
        <v>Nov</v>
      </c>
      <c r="U1619" s="9">
        <f t="shared" si="129"/>
        <v>2013</v>
      </c>
      <c r="V1619" s="10">
        <f>(J1619/86400)+25569+(-5/24)</f>
        <v>41546.455879629626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tr">
        <f t="shared" si="125"/>
        <v>music</v>
      </c>
      <c r="R1620" t="str">
        <f t="shared" si="126"/>
        <v>rock</v>
      </c>
      <c r="S1620" s="10">
        <f t="shared" si="127"/>
        <v>41341.446006944439</v>
      </c>
      <c r="T1620" s="9" t="str">
        <f t="shared" si="128"/>
        <v>Mar</v>
      </c>
      <c r="U1620" s="9">
        <f t="shared" si="129"/>
        <v>2013</v>
      </c>
      <c r="V1620" s="10">
        <f>(J1620/86400)+25569+(-5/24)</f>
        <v>41301.446006944439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tr">
        <f t="shared" si="125"/>
        <v>music</v>
      </c>
      <c r="R1621" t="str">
        <f t="shared" si="126"/>
        <v>rock</v>
      </c>
      <c r="S1621" s="10">
        <f t="shared" si="127"/>
        <v>41896.977847222217</v>
      </c>
      <c r="T1621" s="9" t="str">
        <f t="shared" si="128"/>
        <v>Sep</v>
      </c>
      <c r="U1621" s="9">
        <f t="shared" si="129"/>
        <v>2014</v>
      </c>
      <c r="V1621" s="10">
        <f>(J1621/86400)+25569+(-5/24)</f>
        <v>41875.977847222217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tr">
        <f t="shared" si="125"/>
        <v>music</v>
      </c>
      <c r="R1622" t="str">
        <f t="shared" si="126"/>
        <v>rock</v>
      </c>
      <c r="S1622" s="10">
        <f t="shared" si="127"/>
        <v>41328.131249999999</v>
      </c>
      <c r="T1622" s="9" t="str">
        <f t="shared" si="128"/>
        <v>Feb</v>
      </c>
      <c r="U1622" s="9">
        <f t="shared" si="129"/>
        <v>2013</v>
      </c>
      <c r="V1622" s="10">
        <f>(J1622/86400)+25569+(-5/24)</f>
        <v>41321.131249999999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tr">
        <f t="shared" si="125"/>
        <v>music</v>
      </c>
      <c r="R1623" t="str">
        <f t="shared" si="126"/>
        <v>rock</v>
      </c>
      <c r="S1623" s="10">
        <f t="shared" si="127"/>
        <v>41056.957638888889</v>
      </c>
      <c r="T1623" s="9" t="str">
        <f t="shared" si="128"/>
        <v>May</v>
      </c>
      <c r="U1623" s="9">
        <f t="shared" si="129"/>
        <v>2012</v>
      </c>
      <c r="V1623" s="10">
        <f>(J1623/86400)+25569+(-5/24)</f>
        <v>41003.398321759254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tr">
        <f t="shared" si="125"/>
        <v>music</v>
      </c>
      <c r="R1624" t="str">
        <f t="shared" si="126"/>
        <v>rock</v>
      </c>
      <c r="S1624" s="10">
        <f t="shared" si="127"/>
        <v>41990.124305555553</v>
      </c>
      <c r="T1624" s="9" t="str">
        <f t="shared" si="128"/>
        <v>Dec</v>
      </c>
      <c r="U1624" s="9">
        <f t="shared" si="129"/>
        <v>2014</v>
      </c>
      <c r="V1624" s="10">
        <f>(J1624/86400)+25569+(-5/24)</f>
        <v>41950.086504629631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tr">
        <f t="shared" si="125"/>
        <v>music</v>
      </c>
      <c r="R1625" t="str">
        <f t="shared" si="126"/>
        <v>rock</v>
      </c>
      <c r="S1625" s="10">
        <f t="shared" si="127"/>
        <v>41513.480196759258</v>
      </c>
      <c r="T1625" s="9" t="str">
        <f t="shared" si="128"/>
        <v>Aug</v>
      </c>
      <c r="U1625" s="9">
        <f t="shared" si="129"/>
        <v>2013</v>
      </c>
      <c r="V1625" s="10">
        <f>(J1625/86400)+25569+(-5/24)</f>
        <v>41453.480196759258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tr">
        <f t="shared" si="125"/>
        <v>music</v>
      </c>
      <c r="R1626" t="str">
        <f t="shared" si="126"/>
        <v>rock</v>
      </c>
      <c r="S1626" s="10">
        <f t="shared" si="127"/>
        <v>41283.158969907403</v>
      </c>
      <c r="T1626" s="9" t="str">
        <f t="shared" si="128"/>
        <v>Jan</v>
      </c>
      <c r="U1626" s="9">
        <f t="shared" si="129"/>
        <v>2013</v>
      </c>
      <c r="V1626" s="10">
        <f>(J1626/86400)+25569+(-5/24)</f>
        <v>41243.158969907403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tr">
        <f t="shared" si="125"/>
        <v>music</v>
      </c>
      <c r="R1627" t="str">
        <f t="shared" si="126"/>
        <v>rock</v>
      </c>
      <c r="S1627" s="10">
        <f t="shared" si="127"/>
        <v>41163.491354166668</v>
      </c>
      <c r="T1627" s="9" t="str">
        <f t="shared" si="128"/>
        <v>Sep</v>
      </c>
      <c r="U1627" s="9">
        <f t="shared" si="129"/>
        <v>2012</v>
      </c>
      <c r="V1627" s="10">
        <f>(J1627/86400)+25569+(-5/24)</f>
        <v>41135.491354166668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tr">
        <f t="shared" si="125"/>
        <v>music</v>
      </c>
      <c r="R1628" t="str">
        <f t="shared" si="126"/>
        <v>rock</v>
      </c>
      <c r="S1628" s="10">
        <f t="shared" si="127"/>
        <v>41609.681331018517</v>
      </c>
      <c r="T1628" s="9" t="str">
        <f t="shared" si="128"/>
        <v>Dec</v>
      </c>
      <c r="U1628" s="9">
        <f t="shared" si="129"/>
        <v>2013</v>
      </c>
      <c r="V1628" s="10">
        <f>(J1628/86400)+25569+(-5/24)</f>
        <v>41579.639664351846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tr">
        <f t="shared" si="125"/>
        <v>music</v>
      </c>
      <c r="R1629" t="str">
        <f t="shared" si="126"/>
        <v>rock</v>
      </c>
      <c r="S1629" s="10">
        <f t="shared" si="127"/>
        <v>41238.999305555553</v>
      </c>
      <c r="T1629" s="9" t="str">
        <f t="shared" si="128"/>
        <v>Nov</v>
      </c>
      <c r="U1629" s="9">
        <f t="shared" si="129"/>
        <v>2012</v>
      </c>
      <c r="V1629" s="10">
        <f>(J1629/86400)+25569+(-5/24)</f>
        <v>41205.498715277776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tr">
        <f t="shared" si="125"/>
        <v>music</v>
      </c>
      <c r="R1630" t="str">
        <f t="shared" si="126"/>
        <v>rock</v>
      </c>
      <c r="S1630" s="10">
        <f t="shared" si="127"/>
        <v>41807.528726851851</v>
      </c>
      <c r="T1630" s="9" t="str">
        <f t="shared" si="128"/>
        <v>Jun</v>
      </c>
      <c r="U1630" s="9">
        <f t="shared" si="129"/>
        <v>2014</v>
      </c>
      <c r="V1630" s="10">
        <f>(J1630/86400)+25569+(-5/24)</f>
        <v>41774.528726851851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tr">
        <f t="shared" si="125"/>
        <v>music</v>
      </c>
      <c r="R1631" t="str">
        <f t="shared" si="126"/>
        <v>rock</v>
      </c>
      <c r="S1631" s="10">
        <f t="shared" si="127"/>
        <v>41690.658946759257</v>
      </c>
      <c r="T1631" s="9" t="str">
        <f t="shared" si="128"/>
        <v>Feb</v>
      </c>
      <c r="U1631" s="9">
        <f t="shared" si="129"/>
        <v>2014</v>
      </c>
      <c r="V1631" s="10">
        <f>(J1631/86400)+25569+(-5/24)</f>
        <v>41645.658946759257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tr">
        <f t="shared" si="125"/>
        <v>music</v>
      </c>
      <c r="R1632" t="str">
        <f t="shared" si="126"/>
        <v>rock</v>
      </c>
      <c r="S1632" s="10">
        <f t="shared" si="127"/>
        <v>40970.082638888889</v>
      </c>
      <c r="T1632" s="9" t="str">
        <f t="shared" si="128"/>
        <v>Mar</v>
      </c>
      <c r="U1632" s="9">
        <f t="shared" si="129"/>
        <v>2012</v>
      </c>
      <c r="V1632" s="10">
        <f>(J1632/86400)+25569+(-5/24)</f>
        <v>40939.629340277774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tr">
        <f t="shared" si="125"/>
        <v>music</v>
      </c>
      <c r="R1633" t="str">
        <f t="shared" si="126"/>
        <v>rock</v>
      </c>
      <c r="S1633" s="10">
        <f t="shared" si="127"/>
        <v>41194.65116898148</v>
      </c>
      <c r="T1633" s="9" t="str">
        <f t="shared" si="128"/>
        <v>Oct</v>
      </c>
      <c r="U1633" s="9">
        <f t="shared" si="129"/>
        <v>2012</v>
      </c>
      <c r="V1633" s="10">
        <f>(J1633/86400)+25569+(-5/24)</f>
        <v>41164.65116898148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tr">
        <f t="shared" si="125"/>
        <v>music</v>
      </c>
      <c r="R1634" t="str">
        <f t="shared" si="126"/>
        <v>rock</v>
      </c>
      <c r="S1634" s="10">
        <f t="shared" si="127"/>
        <v>40810.132569444446</v>
      </c>
      <c r="T1634" s="9" t="str">
        <f t="shared" si="128"/>
        <v>Sep</v>
      </c>
      <c r="U1634" s="9">
        <f t="shared" si="129"/>
        <v>2011</v>
      </c>
      <c r="V1634" s="10">
        <f>(J1634/86400)+25569+(-5/24)</f>
        <v>40750.132569444446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tr">
        <f t="shared" si="125"/>
        <v>music</v>
      </c>
      <c r="R1635" t="str">
        <f t="shared" si="126"/>
        <v>rock</v>
      </c>
      <c r="S1635" s="10">
        <f t="shared" si="127"/>
        <v>40924</v>
      </c>
      <c r="T1635" s="9" t="str">
        <f t="shared" si="128"/>
        <v>Jan</v>
      </c>
      <c r="U1635" s="9">
        <f t="shared" si="129"/>
        <v>2012</v>
      </c>
      <c r="V1635" s="10">
        <f>(J1635/86400)+25569+(-5/24)</f>
        <v>40896.675416666665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tr">
        <f t="shared" si="125"/>
        <v>music</v>
      </c>
      <c r="R1636" t="str">
        <f t="shared" si="126"/>
        <v>rock</v>
      </c>
      <c r="S1636" s="10">
        <f t="shared" si="127"/>
        <v>40696.040972222218</v>
      </c>
      <c r="T1636" s="9" t="str">
        <f t="shared" si="128"/>
        <v>Jun</v>
      </c>
      <c r="U1636" s="9">
        <f t="shared" si="129"/>
        <v>2011</v>
      </c>
      <c r="V1636" s="10">
        <f>(J1636/86400)+25569+(-5/24)</f>
        <v>40657.981493055551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tr">
        <f t="shared" si="125"/>
        <v>music</v>
      </c>
      <c r="R1637" t="str">
        <f t="shared" si="126"/>
        <v>rock</v>
      </c>
      <c r="S1637" s="10">
        <f t="shared" si="127"/>
        <v>42562.660428240742</v>
      </c>
      <c r="T1637" s="9" t="str">
        <f t="shared" si="128"/>
        <v>Jul</v>
      </c>
      <c r="U1637" s="9">
        <f t="shared" si="129"/>
        <v>2016</v>
      </c>
      <c r="V1637" s="10">
        <f>(J1637/86400)+25569+(-5/24)</f>
        <v>42502.660428240742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tr">
        <f t="shared" si="125"/>
        <v>music</v>
      </c>
      <c r="R1638" t="str">
        <f t="shared" si="126"/>
        <v>rock</v>
      </c>
      <c r="S1638" s="10">
        <f t="shared" si="127"/>
        <v>40705.958333333328</v>
      </c>
      <c r="T1638" s="9" t="str">
        <f t="shared" si="128"/>
        <v>Jun</v>
      </c>
      <c r="U1638" s="9">
        <f t="shared" si="129"/>
        <v>2011</v>
      </c>
      <c r="V1638" s="10">
        <f>(J1638/86400)+25569+(-5/24)</f>
        <v>40662.878333333334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tr">
        <f t="shared" si="125"/>
        <v>music</v>
      </c>
      <c r="R1639" t="str">
        <f t="shared" si="126"/>
        <v>rock</v>
      </c>
      <c r="S1639" s="10">
        <f t="shared" si="127"/>
        <v>40178.777083333327</v>
      </c>
      <c r="T1639" s="9" t="str">
        <f t="shared" si="128"/>
        <v>Dec</v>
      </c>
      <c r="U1639" s="9">
        <f t="shared" si="129"/>
        <v>2009</v>
      </c>
      <c r="V1639" s="10">
        <f>(J1639/86400)+25569+(-5/24)</f>
        <v>40122.543287037035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tr">
        <f t="shared" si="125"/>
        <v>music</v>
      </c>
      <c r="R1640" t="str">
        <f t="shared" si="126"/>
        <v>rock</v>
      </c>
      <c r="S1640" s="10">
        <f t="shared" si="127"/>
        <v>41333.684027777774</v>
      </c>
      <c r="T1640" s="9" t="str">
        <f t="shared" si="128"/>
        <v>Feb</v>
      </c>
      <c r="U1640" s="9">
        <f t="shared" si="129"/>
        <v>2013</v>
      </c>
      <c r="V1640" s="10">
        <f>(J1640/86400)+25569+(-5/24)</f>
        <v>41288.478796296295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tr">
        <f t="shared" si="125"/>
        <v>music</v>
      </c>
      <c r="R1641" t="str">
        <f t="shared" si="126"/>
        <v>rock</v>
      </c>
      <c r="S1641" s="10">
        <f t="shared" si="127"/>
        <v>40971.444039351853</v>
      </c>
      <c r="T1641" s="9" t="str">
        <f t="shared" si="128"/>
        <v>Mar</v>
      </c>
      <c r="U1641" s="9">
        <f t="shared" si="129"/>
        <v>2012</v>
      </c>
      <c r="V1641" s="10">
        <f>(J1641/86400)+25569+(-5/24)</f>
        <v>40941.444039351853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tr">
        <f t="shared" si="125"/>
        <v>music</v>
      </c>
      <c r="R1642" t="str">
        <f t="shared" si="126"/>
        <v>rock</v>
      </c>
      <c r="S1642" s="10">
        <f t="shared" si="127"/>
        <v>40392.874305555553</v>
      </c>
      <c r="T1642" s="9" t="str">
        <f t="shared" si="128"/>
        <v>Aug</v>
      </c>
      <c r="U1642" s="9">
        <f t="shared" si="129"/>
        <v>2010</v>
      </c>
      <c r="V1642" s="10">
        <f>(J1642/86400)+25569+(-5/24)</f>
        <v>40379.022627314815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tr">
        <f t="shared" si="125"/>
        <v>music</v>
      </c>
      <c r="R1643" t="str">
        <f t="shared" si="126"/>
        <v>pop</v>
      </c>
      <c r="S1643" s="10">
        <f t="shared" si="127"/>
        <v>41992.388240740744</v>
      </c>
      <c r="T1643" s="9" t="str">
        <f t="shared" si="128"/>
        <v>Dec</v>
      </c>
      <c r="U1643" s="9">
        <f t="shared" si="129"/>
        <v>2014</v>
      </c>
      <c r="V1643" s="10">
        <f>(J1643/86400)+25569+(-5/24)</f>
        <v>41962.388240740744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tr">
        <f t="shared" si="125"/>
        <v>music</v>
      </c>
      <c r="R1644" t="str">
        <f t="shared" si="126"/>
        <v>pop</v>
      </c>
      <c r="S1644" s="10">
        <f t="shared" si="127"/>
        <v>40707.816284722219</v>
      </c>
      <c r="T1644" s="9" t="str">
        <f t="shared" si="128"/>
        <v>Jun</v>
      </c>
      <c r="U1644" s="9">
        <f t="shared" si="129"/>
        <v>2011</v>
      </c>
      <c r="V1644" s="10">
        <f>(J1644/86400)+25569+(-5/24)</f>
        <v>40687.816284722219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tr">
        <f t="shared" si="125"/>
        <v>music</v>
      </c>
      <c r="R1645" t="str">
        <f t="shared" si="126"/>
        <v>pop</v>
      </c>
      <c r="S1645" s="10">
        <f t="shared" si="127"/>
        <v>41176.615879629629</v>
      </c>
      <c r="T1645" s="9" t="str">
        <f t="shared" si="128"/>
        <v>Sep</v>
      </c>
      <c r="U1645" s="9">
        <f t="shared" si="129"/>
        <v>2012</v>
      </c>
      <c r="V1645" s="10">
        <f>(J1645/86400)+25569+(-5/24)</f>
        <v>41146.615879629629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tr">
        <f t="shared" si="125"/>
        <v>music</v>
      </c>
      <c r="R1646" t="str">
        <f t="shared" si="126"/>
        <v>pop</v>
      </c>
      <c r="S1646" s="10">
        <f t="shared" si="127"/>
        <v>41234.893055555549</v>
      </c>
      <c r="T1646" s="9" t="str">
        <f t="shared" si="128"/>
        <v>Nov</v>
      </c>
      <c r="U1646" s="9">
        <f t="shared" si="129"/>
        <v>2012</v>
      </c>
      <c r="V1646" s="10">
        <f>(J1646/86400)+25569+(-5/24)</f>
        <v>41174.851388888885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tr">
        <f t="shared" si="125"/>
        <v>music</v>
      </c>
      <c r="R1647" t="str">
        <f t="shared" si="126"/>
        <v>pop</v>
      </c>
      <c r="S1647" s="10">
        <f t="shared" si="127"/>
        <v>41535.40902777778</v>
      </c>
      <c r="T1647" s="9" t="str">
        <f t="shared" si="128"/>
        <v>Sep</v>
      </c>
      <c r="U1647" s="9">
        <f t="shared" si="129"/>
        <v>2013</v>
      </c>
      <c r="V1647" s="10">
        <f>(J1647/86400)+25569+(-5/24)</f>
        <v>41521.40902777778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tr">
        <f t="shared" si="125"/>
        <v>music</v>
      </c>
      <c r="R1648" t="str">
        <f t="shared" si="126"/>
        <v>pop</v>
      </c>
      <c r="S1648" s="10">
        <f t="shared" si="127"/>
        <v>41865.549305555549</v>
      </c>
      <c r="T1648" s="9" t="str">
        <f t="shared" si="128"/>
        <v>Aug</v>
      </c>
      <c r="U1648" s="9">
        <f t="shared" si="129"/>
        <v>2014</v>
      </c>
      <c r="V1648" s="10">
        <f>(J1648/86400)+25569+(-5/24)</f>
        <v>41833.241932870369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tr">
        <f t="shared" si="125"/>
        <v>music</v>
      </c>
      <c r="R1649" t="str">
        <f t="shared" si="126"/>
        <v>pop</v>
      </c>
      <c r="S1649" s="10">
        <f t="shared" si="127"/>
        <v>41069.201122685183</v>
      </c>
      <c r="T1649" s="9" t="str">
        <f t="shared" si="128"/>
        <v>Jun</v>
      </c>
      <c r="U1649" s="9">
        <f t="shared" si="129"/>
        <v>2012</v>
      </c>
      <c r="V1649" s="10">
        <f>(J1649/86400)+25569+(-5/24)</f>
        <v>41039.201122685183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tr">
        <f t="shared" si="125"/>
        <v>music</v>
      </c>
      <c r="R1650" t="str">
        <f t="shared" si="126"/>
        <v>pop</v>
      </c>
      <c r="S1650" s="10">
        <f t="shared" si="127"/>
        <v>40622.454652777778</v>
      </c>
      <c r="T1650" s="9" t="str">
        <f t="shared" si="128"/>
        <v>Mar</v>
      </c>
      <c r="U1650" s="9">
        <f t="shared" si="129"/>
        <v>2011</v>
      </c>
      <c r="V1650" s="10">
        <f>(J1650/86400)+25569+(-5/24)</f>
        <v>40592.496319444443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tr">
        <f t="shared" si="125"/>
        <v>music</v>
      </c>
      <c r="R1651" t="str">
        <f t="shared" si="126"/>
        <v>pop</v>
      </c>
      <c r="S1651" s="10">
        <f t="shared" si="127"/>
        <v>41782.476331018515</v>
      </c>
      <c r="T1651" s="9" t="str">
        <f t="shared" si="128"/>
        <v>May</v>
      </c>
      <c r="U1651" s="9">
        <f t="shared" si="129"/>
        <v>2014</v>
      </c>
      <c r="V1651" s="10">
        <f>(J1651/86400)+25569+(-5/24)</f>
        <v>41737.476331018515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tr">
        <f t="shared" si="125"/>
        <v>music</v>
      </c>
      <c r="R1652" t="str">
        <f t="shared" si="126"/>
        <v>pop</v>
      </c>
      <c r="S1652" s="10">
        <f t="shared" si="127"/>
        <v>41556.227280092593</v>
      </c>
      <c r="T1652" s="9" t="str">
        <f t="shared" si="128"/>
        <v>Oct</v>
      </c>
      <c r="U1652" s="9">
        <f t="shared" si="129"/>
        <v>2013</v>
      </c>
      <c r="V1652" s="10">
        <f>(J1652/86400)+25569+(-5/24)</f>
        <v>41526.227280092593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tr">
        <f t="shared" si="125"/>
        <v>music</v>
      </c>
      <c r="R1653" t="str">
        <f t="shared" si="126"/>
        <v>pop</v>
      </c>
      <c r="S1653" s="10">
        <f t="shared" si="127"/>
        <v>40659.082638888889</v>
      </c>
      <c r="T1653" s="9" t="str">
        <f t="shared" si="128"/>
        <v>Apr</v>
      </c>
      <c r="U1653" s="9">
        <f t="shared" si="129"/>
        <v>2011</v>
      </c>
      <c r="V1653" s="10">
        <f>(J1653/86400)+25569+(-5/24)</f>
        <v>40625.692361111105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tr">
        <f t="shared" si="125"/>
        <v>music</v>
      </c>
      <c r="R1654" t="str">
        <f t="shared" si="126"/>
        <v>pop</v>
      </c>
      <c r="S1654" s="10">
        <f t="shared" si="127"/>
        <v>41602.326307870368</v>
      </c>
      <c r="T1654" s="9" t="str">
        <f t="shared" si="128"/>
        <v>Nov</v>
      </c>
      <c r="U1654" s="9">
        <f t="shared" si="129"/>
        <v>2013</v>
      </c>
      <c r="V1654" s="10">
        <f>(J1654/86400)+25569+(-5/24)</f>
        <v>41572.284641203703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tr">
        <f t="shared" si="125"/>
        <v>music</v>
      </c>
      <c r="R1655" t="str">
        <f t="shared" si="126"/>
        <v>pop</v>
      </c>
      <c r="S1655" s="10">
        <f t="shared" si="127"/>
        <v>40657.626111111109</v>
      </c>
      <c r="T1655" s="9" t="str">
        <f t="shared" si="128"/>
        <v>Apr</v>
      </c>
      <c r="U1655" s="9">
        <f t="shared" si="129"/>
        <v>2011</v>
      </c>
      <c r="V1655" s="10">
        <f>(J1655/86400)+25569+(-5/24)</f>
        <v>40626.626111111109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tr">
        <f t="shared" si="125"/>
        <v>music</v>
      </c>
      <c r="R1656" t="str">
        <f t="shared" si="126"/>
        <v>pop</v>
      </c>
      <c r="S1656" s="10">
        <f t="shared" si="127"/>
        <v>41017.682407407403</v>
      </c>
      <c r="T1656" s="9" t="str">
        <f t="shared" si="128"/>
        <v>Apr</v>
      </c>
      <c r="U1656" s="9">
        <f t="shared" si="129"/>
        <v>2012</v>
      </c>
      <c r="V1656" s="10">
        <f>(J1656/86400)+25569+(-5/24)</f>
        <v>40987.682407407403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tr">
        <f t="shared" si="125"/>
        <v>music</v>
      </c>
      <c r="R1657" t="str">
        <f t="shared" si="126"/>
        <v>pop</v>
      </c>
      <c r="S1657" s="10">
        <f t="shared" si="127"/>
        <v>41004.541898148142</v>
      </c>
      <c r="T1657" s="9" t="str">
        <f t="shared" si="128"/>
        <v>Apr</v>
      </c>
      <c r="U1657" s="9">
        <f t="shared" si="129"/>
        <v>2012</v>
      </c>
      <c r="V1657" s="10">
        <f>(J1657/86400)+25569+(-5/24)</f>
        <v>40974.583564814813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tr">
        <f t="shared" si="125"/>
        <v>music</v>
      </c>
      <c r="R1658" t="str">
        <f t="shared" si="126"/>
        <v>pop</v>
      </c>
      <c r="S1658" s="10">
        <f t="shared" si="127"/>
        <v>41256.720509259256</v>
      </c>
      <c r="T1658" s="9" t="str">
        <f t="shared" si="128"/>
        <v>Dec</v>
      </c>
      <c r="U1658" s="9">
        <f t="shared" si="129"/>
        <v>2012</v>
      </c>
      <c r="V1658" s="10">
        <f>(J1658/86400)+25569+(-5/24)</f>
        <v>41226.720509259256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tr">
        <f t="shared" si="125"/>
        <v>music</v>
      </c>
      <c r="R1659" t="str">
        <f t="shared" si="126"/>
        <v>pop</v>
      </c>
      <c r="S1659" s="10">
        <f t="shared" si="127"/>
        <v>41053.573703703703</v>
      </c>
      <c r="T1659" s="9" t="str">
        <f t="shared" si="128"/>
        <v>May</v>
      </c>
      <c r="U1659" s="9">
        <f t="shared" si="129"/>
        <v>2012</v>
      </c>
      <c r="V1659" s="10">
        <f>(J1659/86400)+25569+(-5/24)</f>
        <v>41023.573703703703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tr">
        <f t="shared" si="125"/>
        <v>music</v>
      </c>
      <c r="R1660" t="str">
        <f t="shared" si="126"/>
        <v>pop</v>
      </c>
      <c r="S1660" s="10">
        <f t="shared" si="127"/>
        <v>41261.388888888883</v>
      </c>
      <c r="T1660" s="9" t="str">
        <f t="shared" si="128"/>
        <v>Dec</v>
      </c>
      <c r="U1660" s="9">
        <f t="shared" si="129"/>
        <v>2012</v>
      </c>
      <c r="V1660" s="10">
        <f>(J1660/86400)+25569+(-5/24)</f>
        <v>41223.013506944444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tr">
        <f t="shared" si="125"/>
        <v>music</v>
      </c>
      <c r="R1661" t="str">
        <f t="shared" si="126"/>
        <v>pop</v>
      </c>
      <c r="S1661" s="10">
        <f t="shared" si="127"/>
        <v>41625.291666666664</v>
      </c>
      <c r="T1661" s="9" t="str">
        <f t="shared" si="128"/>
        <v>Dec</v>
      </c>
      <c r="U1661" s="9">
        <f t="shared" si="129"/>
        <v>2013</v>
      </c>
      <c r="V1661" s="10">
        <f>(J1661/86400)+25569+(-5/24)</f>
        <v>41596.705104166664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tr">
        <f t="shared" si="125"/>
        <v>music</v>
      </c>
      <c r="R1662" t="str">
        <f t="shared" si="126"/>
        <v>pop</v>
      </c>
      <c r="S1662" s="10">
        <f t="shared" si="127"/>
        <v>42490.707638888889</v>
      </c>
      <c r="T1662" s="9" t="str">
        <f t="shared" si="128"/>
        <v>Apr</v>
      </c>
      <c r="U1662" s="9">
        <f t="shared" si="129"/>
        <v>2016</v>
      </c>
      <c r="V1662" s="10">
        <f>(J1662/86400)+25569+(-5/24)</f>
        <v>42459.485532407409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tr">
        <f t="shared" si="125"/>
        <v>music</v>
      </c>
      <c r="R1663" t="str">
        <f t="shared" si="126"/>
        <v>pop</v>
      </c>
      <c r="S1663" s="10">
        <f t="shared" si="127"/>
        <v>42386.666666666664</v>
      </c>
      <c r="T1663" s="9" t="str">
        <f t="shared" si="128"/>
        <v>Jan</v>
      </c>
      <c r="U1663" s="9">
        <f t="shared" si="129"/>
        <v>2016</v>
      </c>
      <c r="V1663" s="10">
        <f>(J1663/86400)+25569+(-5/24)</f>
        <v>42343.789710648147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tr">
        <f t="shared" si="125"/>
        <v>music</v>
      </c>
      <c r="R1664" t="str">
        <f t="shared" si="126"/>
        <v>pop</v>
      </c>
      <c r="S1664" s="10">
        <f t="shared" si="127"/>
        <v>40908.031666666662</v>
      </c>
      <c r="T1664" s="9" t="str">
        <f t="shared" si="128"/>
        <v>Dec</v>
      </c>
      <c r="U1664" s="9">
        <f t="shared" si="129"/>
        <v>2011</v>
      </c>
      <c r="V1664" s="10">
        <f>(J1664/86400)+25569+(-5/24)</f>
        <v>40847.99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tr">
        <f t="shared" si="125"/>
        <v>music</v>
      </c>
      <c r="R1665" t="str">
        <f t="shared" si="126"/>
        <v>pop</v>
      </c>
      <c r="S1665" s="10">
        <f t="shared" si="127"/>
        <v>42035.813738425924</v>
      </c>
      <c r="T1665" s="9" t="str">
        <f t="shared" si="128"/>
        <v>Jan</v>
      </c>
      <c r="U1665" s="9">
        <f t="shared" si="129"/>
        <v>2015</v>
      </c>
      <c r="V1665" s="10">
        <f>(J1665/86400)+25569+(-5/24)</f>
        <v>42005.813738425924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tr">
        <f t="shared" si="125"/>
        <v>music</v>
      </c>
      <c r="R1666" t="str">
        <f t="shared" si="126"/>
        <v>pop</v>
      </c>
      <c r="S1666" s="10">
        <f t="shared" si="127"/>
        <v>40983.957638888889</v>
      </c>
      <c r="T1666" s="9" t="str">
        <f t="shared" si="128"/>
        <v>Mar</v>
      </c>
      <c r="U1666" s="9">
        <f t="shared" si="129"/>
        <v>2012</v>
      </c>
      <c r="V1666" s="10">
        <f>(J1666/86400)+25569+(-5/24)</f>
        <v>40939.553449074076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tr">
        <f t="shared" ref="Q1667:Q1730" si="130">LEFT(N1667,FIND("/",N1667)-1)</f>
        <v>music</v>
      </c>
      <c r="R1667" t="str">
        <f t="shared" ref="R1667:R1730" si="131">RIGHT(N1667,LEN(N1667)-FIND("/",N1667))</f>
        <v>pop</v>
      </c>
      <c r="S1667" s="10">
        <f t="shared" ref="S1667:S1730" si="132">(I1667/86400)+25569+(-5/24)</f>
        <v>40595.916666666664</v>
      </c>
      <c r="T1667" s="9" t="str">
        <f t="shared" ref="T1667:T1730" si="133">IF(MONTH(S1667)=1,"Jan",IF(MONTH(S1667)=2,"Feb",IF(MONTH(S1667)=3,"Mar",IF(MONTH(S1667)=4,"Apr",IF(MONTH(S1667)=5,"May",IF(MONTH(S1667)=6,"Jun",IF(MONTH(S1667)=7,"Jul",IF(MONTH(S1667)=8,"Aug",IF(MONTH(S1667)=9,"Sep",IF(MONTH(S1667)=10,"Oct",IF(MONTH(S1667)=11,"Nov",IF(MONTH(S1667)=12,"Dec","N/A"))))))))))))</f>
        <v>Feb</v>
      </c>
      <c r="U1667" s="9">
        <f t="shared" ref="U1667:U1730" si="134">YEAR(S1667)</f>
        <v>2011</v>
      </c>
      <c r="V1667" s="10">
        <f>(J1667/86400)+25569+(-5/24)</f>
        <v>40564.441122685181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tr">
        <f t="shared" si="130"/>
        <v>music</v>
      </c>
      <c r="R1668" t="str">
        <f t="shared" si="131"/>
        <v>pop</v>
      </c>
      <c r="S1668" s="10">
        <f t="shared" si="132"/>
        <v>41361.003159722219</v>
      </c>
      <c r="T1668" s="9" t="str">
        <f t="shared" si="133"/>
        <v>Mar</v>
      </c>
      <c r="U1668" s="9">
        <f t="shared" si="134"/>
        <v>2013</v>
      </c>
      <c r="V1668" s="10">
        <f>(J1668/86400)+25569+(-5/24)</f>
        <v>41331.04482638889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tr">
        <f t="shared" si="130"/>
        <v>music</v>
      </c>
      <c r="R1669" t="str">
        <f t="shared" si="131"/>
        <v>pop</v>
      </c>
      <c r="S1669" s="10">
        <f t="shared" si="132"/>
        <v>41709.082638888889</v>
      </c>
      <c r="T1669" s="9" t="str">
        <f t="shared" si="133"/>
        <v>Mar</v>
      </c>
      <c r="U1669" s="9">
        <f t="shared" si="134"/>
        <v>2014</v>
      </c>
      <c r="V1669" s="10">
        <f>(J1669/86400)+25569+(-5/24)</f>
        <v>41681.862245370365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tr">
        <f t="shared" si="130"/>
        <v>music</v>
      </c>
      <c r="R1670" t="str">
        <f t="shared" si="131"/>
        <v>pop</v>
      </c>
      <c r="S1670" s="10">
        <f t="shared" si="132"/>
        <v>40874.983090277776</v>
      </c>
      <c r="T1670" s="9" t="str">
        <f t="shared" si="133"/>
        <v>Nov</v>
      </c>
      <c r="U1670" s="9">
        <f t="shared" si="134"/>
        <v>2011</v>
      </c>
      <c r="V1670" s="10">
        <f>(J1670/86400)+25569+(-5/24)</f>
        <v>40844.941423611112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tr">
        <f t="shared" si="130"/>
        <v>music</v>
      </c>
      <c r="R1671" t="str">
        <f t="shared" si="131"/>
        <v>pop</v>
      </c>
      <c r="S1671" s="10">
        <f t="shared" si="132"/>
        <v>42521.676805555551</v>
      </c>
      <c r="T1671" s="9" t="str">
        <f t="shared" si="133"/>
        <v>May</v>
      </c>
      <c r="U1671" s="9">
        <f t="shared" si="134"/>
        <v>2016</v>
      </c>
      <c r="V1671" s="10">
        <f>(J1671/86400)+25569+(-5/24)</f>
        <v>42461.676805555551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tr">
        <f t="shared" si="130"/>
        <v>music</v>
      </c>
      <c r="R1672" t="str">
        <f t="shared" si="131"/>
        <v>pop</v>
      </c>
      <c r="S1672" s="10">
        <f t="shared" si="132"/>
        <v>40363.958333333328</v>
      </c>
      <c r="T1672" s="9" t="str">
        <f t="shared" si="133"/>
        <v>Jul</v>
      </c>
      <c r="U1672" s="9">
        <f t="shared" si="134"/>
        <v>2010</v>
      </c>
      <c r="V1672" s="10">
        <f>(J1672/86400)+25569+(-5/24)</f>
        <v>40313.722210648142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tr">
        <f t="shared" si="130"/>
        <v>music</v>
      </c>
      <c r="R1673" t="str">
        <f t="shared" si="131"/>
        <v>pop</v>
      </c>
      <c r="S1673" s="10">
        <f t="shared" si="132"/>
        <v>42583.335810185185</v>
      </c>
      <c r="T1673" s="9" t="str">
        <f t="shared" si="133"/>
        <v>Aug</v>
      </c>
      <c r="U1673" s="9">
        <f t="shared" si="134"/>
        <v>2016</v>
      </c>
      <c r="V1673" s="10">
        <f>(J1673/86400)+25569+(-5/24)</f>
        <v>42553.335810185185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tr">
        <f t="shared" si="130"/>
        <v>music</v>
      </c>
      <c r="R1674" t="str">
        <f t="shared" si="131"/>
        <v>pop</v>
      </c>
      <c r="S1674" s="10">
        <f t="shared" si="132"/>
        <v>41064.448263888888</v>
      </c>
      <c r="T1674" s="9" t="str">
        <f t="shared" si="133"/>
        <v>Jun</v>
      </c>
      <c r="U1674" s="9">
        <f t="shared" si="134"/>
        <v>2012</v>
      </c>
      <c r="V1674" s="10">
        <f>(J1674/86400)+25569+(-5/24)</f>
        <v>41034.448263888888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tr">
        <f t="shared" si="130"/>
        <v>music</v>
      </c>
      <c r="R1675" t="str">
        <f t="shared" si="131"/>
        <v>pop</v>
      </c>
      <c r="S1675" s="10">
        <f t="shared" si="132"/>
        <v>42069.670046296298</v>
      </c>
      <c r="T1675" s="9" t="str">
        <f t="shared" si="133"/>
        <v>Mar</v>
      </c>
      <c r="U1675" s="9">
        <f t="shared" si="134"/>
        <v>2015</v>
      </c>
      <c r="V1675" s="10">
        <f>(J1675/86400)+25569+(-5/24)</f>
        <v>42039.670046296298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tr">
        <f t="shared" si="130"/>
        <v>music</v>
      </c>
      <c r="R1676" t="str">
        <f t="shared" si="131"/>
        <v>pop</v>
      </c>
      <c r="S1676" s="10">
        <f t="shared" si="132"/>
        <v>42600.082638888889</v>
      </c>
      <c r="T1676" s="9" t="str">
        <f t="shared" si="133"/>
        <v>Aug</v>
      </c>
      <c r="U1676" s="9">
        <f t="shared" si="134"/>
        <v>2016</v>
      </c>
      <c r="V1676" s="10">
        <f>(J1676/86400)+25569+(-5/24)</f>
        <v>42569.397060185183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tr">
        <f t="shared" si="130"/>
        <v>music</v>
      </c>
      <c r="R1677" t="str">
        <f t="shared" si="131"/>
        <v>pop</v>
      </c>
      <c r="S1677" s="10">
        <f t="shared" si="132"/>
        <v>40832.710416666661</v>
      </c>
      <c r="T1677" s="9" t="str">
        <f t="shared" si="133"/>
        <v>Oct</v>
      </c>
      <c r="U1677" s="9">
        <f t="shared" si="134"/>
        <v>2011</v>
      </c>
      <c r="V1677" s="10">
        <f>(J1677/86400)+25569+(-5/24)</f>
        <v>40802.524768518517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tr">
        <f t="shared" si="130"/>
        <v>music</v>
      </c>
      <c r="R1678" t="str">
        <f t="shared" si="131"/>
        <v>pop</v>
      </c>
      <c r="S1678" s="10">
        <f t="shared" si="132"/>
        <v>41019.957638888889</v>
      </c>
      <c r="T1678" s="9" t="str">
        <f t="shared" si="133"/>
        <v>Apr</v>
      </c>
      <c r="U1678" s="9">
        <f t="shared" si="134"/>
        <v>2012</v>
      </c>
      <c r="V1678" s="10">
        <f>(J1678/86400)+25569+(-5/24)</f>
        <v>40973.517905092587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tr">
        <f t="shared" si="130"/>
        <v>music</v>
      </c>
      <c r="R1679" t="str">
        <f t="shared" si="131"/>
        <v>pop</v>
      </c>
      <c r="S1679" s="10">
        <f t="shared" si="132"/>
        <v>42476.040972222218</v>
      </c>
      <c r="T1679" s="9" t="str">
        <f t="shared" si="133"/>
        <v>Apr</v>
      </c>
      <c r="U1679" s="9">
        <f t="shared" si="134"/>
        <v>2016</v>
      </c>
      <c r="V1679" s="10">
        <f>(J1679/86400)+25569+(-5/24)</f>
        <v>42416.198796296296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tr">
        <f t="shared" si="130"/>
        <v>music</v>
      </c>
      <c r="R1680" t="str">
        <f t="shared" si="131"/>
        <v>pop</v>
      </c>
      <c r="S1680" s="10">
        <f t="shared" si="132"/>
        <v>41676.646655092591</v>
      </c>
      <c r="T1680" s="9" t="str">
        <f t="shared" si="133"/>
        <v>Feb</v>
      </c>
      <c r="U1680" s="9">
        <f t="shared" si="134"/>
        <v>2014</v>
      </c>
      <c r="V1680" s="10">
        <f>(J1680/86400)+25569+(-5/24)</f>
        <v>41662.646655092591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tr">
        <f t="shared" si="130"/>
        <v>music</v>
      </c>
      <c r="R1681" t="str">
        <f t="shared" si="131"/>
        <v>pop</v>
      </c>
      <c r="S1681" s="10">
        <f t="shared" si="132"/>
        <v>40745.860474537032</v>
      </c>
      <c r="T1681" s="9" t="str">
        <f t="shared" si="133"/>
        <v>Jul</v>
      </c>
      <c r="U1681" s="9">
        <f t="shared" si="134"/>
        <v>2011</v>
      </c>
      <c r="V1681" s="10">
        <f>(J1681/86400)+25569+(-5/24)</f>
        <v>40722.860474537032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tr">
        <f t="shared" si="130"/>
        <v>music</v>
      </c>
      <c r="R1682" t="str">
        <f t="shared" si="131"/>
        <v>pop</v>
      </c>
      <c r="S1682" s="10">
        <f t="shared" si="132"/>
        <v>41832.549386574072</v>
      </c>
      <c r="T1682" s="9" t="str">
        <f t="shared" si="133"/>
        <v>Jul</v>
      </c>
      <c r="U1682" s="9">
        <f t="shared" si="134"/>
        <v>2014</v>
      </c>
      <c r="V1682" s="10">
        <f>(J1682/86400)+25569+(-5/24)</f>
        <v>41802.549386574072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tr">
        <f t="shared" si="130"/>
        <v>music</v>
      </c>
      <c r="R1683" t="str">
        <f t="shared" si="131"/>
        <v>faith</v>
      </c>
      <c r="S1683" s="10">
        <f t="shared" si="132"/>
        <v>42822.874999999993</v>
      </c>
      <c r="T1683" s="9" t="str">
        <f t="shared" si="133"/>
        <v>Mar</v>
      </c>
      <c r="U1683" s="9">
        <f t="shared" si="134"/>
        <v>2017</v>
      </c>
      <c r="V1683" s="10">
        <f>(J1683/86400)+25569+(-5/24)</f>
        <v>42773.91300925926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tr">
        <f t="shared" si="130"/>
        <v>music</v>
      </c>
      <c r="R1684" t="str">
        <f t="shared" si="131"/>
        <v>faith</v>
      </c>
      <c r="S1684" s="10">
        <f t="shared" si="132"/>
        <v>42838.963657407403</v>
      </c>
      <c r="T1684" s="9" t="str">
        <f t="shared" si="133"/>
        <v>Apr</v>
      </c>
      <c r="U1684" s="9">
        <f t="shared" si="134"/>
        <v>2017</v>
      </c>
      <c r="V1684" s="10">
        <f>(J1684/86400)+25569+(-5/24)</f>
        <v>42779.005324074074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tr">
        <f t="shared" si="130"/>
        <v>music</v>
      </c>
      <c r="R1685" t="str">
        <f t="shared" si="131"/>
        <v>faith</v>
      </c>
      <c r="S1685" s="10">
        <f t="shared" si="132"/>
        <v>42832.57335648148</v>
      </c>
      <c r="T1685" s="9" t="str">
        <f t="shared" si="133"/>
        <v>Apr</v>
      </c>
      <c r="U1685" s="9">
        <f t="shared" si="134"/>
        <v>2017</v>
      </c>
      <c r="V1685" s="10">
        <f>(J1685/86400)+25569+(-5/24)</f>
        <v>42808.57335648148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tr">
        <f t="shared" si="130"/>
        <v>music</v>
      </c>
      <c r="R1686" t="str">
        <f t="shared" si="131"/>
        <v>faith</v>
      </c>
      <c r="S1686" s="10">
        <f t="shared" si="132"/>
        <v>42811.565289351849</v>
      </c>
      <c r="T1686" s="9" t="str">
        <f t="shared" si="133"/>
        <v>Mar</v>
      </c>
      <c r="U1686" s="9">
        <f t="shared" si="134"/>
        <v>2017</v>
      </c>
      <c r="V1686" s="10">
        <f>(J1686/86400)+25569+(-5/24)</f>
        <v>42783.606956018521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tr">
        <f t="shared" si="130"/>
        <v>music</v>
      </c>
      <c r="R1687" t="str">
        <f t="shared" si="131"/>
        <v>faith</v>
      </c>
      <c r="S1687" s="10">
        <f t="shared" si="132"/>
        <v>42818.0002662037</v>
      </c>
      <c r="T1687" s="9" t="str">
        <f t="shared" si="133"/>
        <v>Mar</v>
      </c>
      <c r="U1687" s="9">
        <f t="shared" si="134"/>
        <v>2017</v>
      </c>
      <c r="V1687" s="10">
        <f>(J1687/86400)+25569+(-5/24)</f>
        <v>42788.041932870365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tr">
        <f t="shared" si="130"/>
        <v>music</v>
      </c>
      <c r="R1688" t="str">
        <f t="shared" si="131"/>
        <v>faith</v>
      </c>
      <c r="S1688" s="10">
        <f t="shared" si="132"/>
        <v>42852.593969907401</v>
      </c>
      <c r="T1688" s="9" t="str">
        <f t="shared" si="133"/>
        <v>Apr</v>
      </c>
      <c r="U1688" s="9">
        <f t="shared" si="134"/>
        <v>2017</v>
      </c>
      <c r="V1688" s="10">
        <f>(J1688/86400)+25569+(-5/24)</f>
        <v>42792.635636574072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tr">
        <f t="shared" si="130"/>
        <v>music</v>
      </c>
      <c r="R1689" t="str">
        <f t="shared" si="131"/>
        <v>faith</v>
      </c>
      <c r="S1689" s="10">
        <f t="shared" si="132"/>
        <v>42835.635416666664</v>
      </c>
      <c r="T1689" s="9" t="str">
        <f t="shared" si="133"/>
        <v>Apr</v>
      </c>
      <c r="U1689" s="9">
        <f t="shared" si="134"/>
        <v>2017</v>
      </c>
      <c r="V1689" s="10">
        <f>(J1689/86400)+25569+(-5/24)</f>
        <v>42801.838483796295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tr">
        <f t="shared" si="130"/>
        <v>music</v>
      </c>
      <c r="R1690" t="str">
        <f t="shared" si="131"/>
        <v>faith</v>
      </c>
      <c r="S1690" s="10">
        <f t="shared" si="132"/>
        <v>42834.28465277778</v>
      </c>
      <c r="T1690" s="9" t="str">
        <f t="shared" si="133"/>
        <v>Apr</v>
      </c>
      <c r="U1690" s="9">
        <f t="shared" si="134"/>
        <v>2017</v>
      </c>
      <c r="V1690" s="10">
        <f>(J1690/86400)+25569+(-5/24)</f>
        <v>42804.326319444437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tr">
        <f t="shared" si="130"/>
        <v>music</v>
      </c>
      <c r="R1691" t="str">
        <f t="shared" si="131"/>
        <v>faith</v>
      </c>
      <c r="S1691" s="10">
        <f t="shared" si="132"/>
        <v>42810.692476851851</v>
      </c>
      <c r="T1691" s="9" t="str">
        <f t="shared" si="133"/>
        <v>Mar</v>
      </c>
      <c r="U1691" s="9">
        <f t="shared" si="134"/>
        <v>2017</v>
      </c>
      <c r="V1691" s="10">
        <f>(J1691/86400)+25569+(-5/24)</f>
        <v>42780.734143518515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tr">
        <f t="shared" si="130"/>
        <v>music</v>
      </c>
      <c r="R1692" t="str">
        <f t="shared" si="131"/>
        <v>faith</v>
      </c>
      <c r="S1692" s="10">
        <f t="shared" si="132"/>
        <v>42831.181041666663</v>
      </c>
      <c r="T1692" s="9" t="str">
        <f t="shared" si="133"/>
        <v>Apr</v>
      </c>
      <c r="U1692" s="9">
        <f t="shared" si="134"/>
        <v>2017</v>
      </c>
      <c r="V1692" s="10">
        <f>(J1692/86400)+25569+(-5/24)</f>
        <v>42801.222708333335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tr">
        <f t="shared" si="130"/>
        <v>music</v>
      </c>
      <c r="R1693" t="str">
        <f t="shared" si="131"/>
        <v>faith</v>
      </c>
      <c r="S1693" s="10">
        <f t="shared" si="132"/>
        <v>42827.833333333336</v>
      </c>
      <c r="T1693" s="9" t="str">
        <f t="shared" si="133"/>
        <v>Apr</v>
      </c>
      <c r="U1693" s="9">
        <f t="shared" si="134"/>
        <v>2017</v>
      </c>
      <c r="V1693" s="10">
        <f>(J1693/86400)+25569+(-5/24)</f>
        <v>42795.493148148147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tr">
        <f t="shared" si="130"/>
        <v>music</v>
      </c>
      <c r="R1694" t="str">
        <f t="shared" si="131"/>
        <v>faith</v>
      </c>
      <c r="S1694" s="10">
        <f t="shared" si="132"/>
        <v>42820.790972222218</v>
      </c>
      <c r="T1694" s="9" t="str">
        <f t="shared" si="133"/>
        <v>Mar</v>
      </c>
      <c r="U1694" s="9">
        <f t="shared" si="134"/>
        <v>2017</v>
      </c>
      <c r="V1694" s="10">
        <f>(J1694/86400)+25569+(-5/24)</f>
        <v>42787.94290509259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tr">
        <f t="shared" si="130"/>
        <v>music</v>
      </c>
      <c r="R1695" t="str">
        <f t="shared" si="131"/>
        <v>faith</v>
      </c>
      <c r="S1695" s="10">
        <f t="shared" si="132"/>
        <v>42834.624999999993</v>
      </c>
      <c r="T1695" s="9" t="str">
        <f t="shared" si="133"/>
        <v>Apr</v>
      </c>
      <c r="U1695" s="9">
        <f t="shared" si="134"/>
        <v>2017</v>
      </c>
      <c r="V1695" s="10">
        <f>(J1695/86400)+25569+(-5/24)</f>
        <v>42803.711944444447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tr">
        <f t="shared" si="130"/>
        <v>music</v>
      </c>
      <c r="R1696" t="str">
        <f t="shared" si="131"/>
        <v>faith</v>
      </c>
      <c r="S1696" s="10">
        <f t="shared" si="132"/>
        <v>42820.98333333333</v>
      </c>
      <c r="T1696" s="9" t="str">
        <f t="shared" si="133"/>
        <v>Mar</v>
      </c>
      <c r="U1696" s="9">
        <f t="shared" si="134"/>
        <v>2017</v>
      </c>
      <c r="V1696" s="10">
        <f>(J1696/86400)+25569+(-5/24)</f>
        <v>42791.461504629631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tr">
        <f t="shared" si="130"/>
        <v>music</v>
      </c>
      <c r="R1697" t="str">
        <f t="shared" si="131"/>
        <v>faith</v>
      </c>
      <c r="S1697" s="10">
        <f t="shared" si="132"/>
        <v>42834.833333333336</v>
      </c>
      <c r="T1697" s="9" t="str">
        <f t="shared" si="133"/>
        <v>Apr</v>
      </c>
      <c r="U1697" s="9">
        <f t="shared" si="134"/>
        <v>2017</v>
      </c>
      <c r="V1697" s="10">
        <f>(J1697/86400)+25569+(-5/24)</f>
        <v>42800.823078703703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tr">
        <f t="shared" si="130"/>
        <v>music</v>
      </c>
      <c r="R1698" t="str">
        <f t="shared" si="131"/>
        <v>faith</v>
      </c>
      <c r="S1698" s="10">
        <f t="shared" si="132"/>
        <v>42825.819571759253</v>
      </c>
      <c r="T1698" s="9" t="str">
        <f t="shared" si="133"/>
        <v>Mar</v>
      </c>
      <c r="U1698" s="9">
        <f t="shared" si="134"/>
        <v>2017</v>
      </c>
      <c r="V1698" s="10">
        <f>(J1698/86400)+25569+(-5/24)</f>
        <v>42795.861238425925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tr">
        <f t="shared" si="130"/>
        <v>music</v>
      </c>
      <c r="R1699" t="str">
        <f t="shared" si="131"/>
        <v>faith</v>
      </c>
      <c r="S1699" s="10">
        <f t="shared" si="132"/>
        <v>42834.782962962963</v>
      </c>
      <c r="T1699" s="9" t="str">
        <f t="shared" si="133"/>
        <v>Apr</v>
      </c>
      <c r="U1699" s="9">
        <f t="shared" si="134"/>
        <v>2017</v>
      </c>
      <c r="V1699" s="10">
        <f>(J1699/86400)+25569+(-5/24)</f>
        <v>42804.824629629627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tr">
        <f t="shared" si="130"/>
        <v>music</v>
      </c>
      <c r="R1700" t="str">
        <f t="shared" si="131"/>
        <v>faith</v>
      </c>
      <c r="S1700" s="10">
        <f t="shared" si="132"/>
        <v>42819.939583333333</v>
      </c>
      <c r="T1700" s="9" t="str">
        <f t="shared" si="133"/>
        <v>Mar</v>
      </c>
      <c r="U1700" s="9">
        <f t="shared" si="134"/>
        <v>2017</v>
      </c>
      <c r="V1700" s="10">
        <f>(J1700/86400)+25569+(-5/24)</f>
        <v>42795.999537037038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tr">
        <f t="shared" si="130"/>
        <v>music</v>
      </c>
      <c r="R1701" t="str">
        <f t="shared" si="131"/>
        <v>faith</v>
      </c>
      <c r="S1701" s="10">
        <f t="shared" si="132"/>
        <v>42836.655613425923</v>
      </c>
      <c r="T1701" s="9" t="str">
        <f t="shared" si="133"/>
        <v>Apr</v>
      </c>
      <c r="U1701" s="9">
        <f t="shared" si="134"/>
        <v>2017</v>
      </c>
      <c r="V1701" s="10">
        <f>(J1701/86400)+25569+(-5/24)</f>
        <v>42806.655613425923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tr">
        <f t="shared" si="130"/>
        <v>music</v>
      </c>
      <c r="R1702" t="str">
        <f t="shared" si="131"/>
        <v>faith</v>
      </c>
      <c r="S1702" s="10">
        <f t="shared" si="132"/>
        <v>42825.958333333336</v>
      </c>
      <c r="T1702" s="9" t="str">
        <f t="shared" si="133"/>
        <v>Mar</v>
      </c>
      <c r="U1702" s="9">
        <f t="shared" si="134"/>
        <v>2017</v>
      </c>
      <c r="V1702" s="10">
        <f>(J1702/86400)+25569+(-5/24)</f>
        <v>42795.863310185181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tr">
        <f t="shared" si="130"/>
        <v>music</v>
      </c>
      <c r="R1703" t="str">
        <f t="shared" si="131"/>
        <v>faith</v>
      </c>
      <c r="S1703" s="10">
        <f t="shared" si="132"/>
        <v>42019.456076388888</v>
      </c>
      <c r="T1703" s="9" t="str">
        <f t="shared" si="133"/>
        <v>Jan</v>
      </c>
      <c r="U1703" s="9">
        <f t="shared" si="134"/>
        <v>2015</v>
      </c>
      <c r="V1703" s="10">
        <f>(J1703/86400)+25569+(-5/24)</f>
        <v>41989.456076388888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tr">
        <f t="shared" si="130"/>
        <v>music</v>
      </c>
      <c r="R1704" t="str">
        <f t="shared" si="131"/>
        <v>faith</v>
      </c>
      <c r="S1704" s="10">
        <f t="shared" si="132"/>
        <v>42093.619791666664</v>
      </c>
      <c r="T1704" s="9" t="str">
        <f t="shared" si="133"/>
        <v>Mar</v>
      </c>
      <c r="U1704" s="9">
        <f t="shared" si="134"/>
        <v>2015</v>
      </c>
      <c r="V1704" s="10">
        <f>(J1704/86400)+25569+(-5/24)</f>
        <v>42063.661458333336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tr">
        <f t="shared" si="130"/>
        <v>music</v>
      </c>
      <c r="R1705" t="str">
        <f t="shared" si="131"/>
        <v>faith</v>
      </c>
      <c r="S1705" s="10">
        <f t="shared" si="132"/>
        <v>42247.073344907403</v>
      </c>
      <c r="T1705" s="9" t="str">
        <f t="shared" si="133"/>
        <v>Aug</v>
      </c>
      <c r="U1705" s="9">
        <f t="shared" si="134"/>
        <v>2015</v>
      </c>
      <c r="V1705" s="10">
        <f>(J1705/86400)+25569+(-5/24)</f>
        <v>42187.073344907403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tr">
        <f t="shared" si="130"/>
        <v>music</v>
      </c>
      <c r="R1706" t="str">
        <f t="shared" si="131"/>
        <v>faith</v>
      </c>
      <c r="S1706" s="10">
        <f t="shared" si="132"/>
        <v>42050.931400462963</v>
      </c>
      <c r="T1706" s="9" t="str">
        <f t="shared" si="133"/>
        <v>Feb</v>
      </c>
      <c r="U1706" s="9">
        <f t="shared" si="134"/>
        <v>2015</v>
      </c>
      <c r="V1706" s="10">
        <f>(J1706/86400)+25569+(-5/24)</f>
        <v>42020.931400462963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tr">
        <f t="shared" si="130"/>
        <v>music</v>
      </c>
      <c r="R1707" t="str">
        <f t="shared" si="131"/>
        <v>faith</v>
      </c>
      <c r="S1707" s="10">
        <f t="shared" si="132"/>
        <v>42256.458333333336</v>
      </c>
      <c r="T1707" s="9" t="str">
        <f t="shared" si="133"/>
        <v>Sep</v>
      </c>
      <c r="U1707" s="9">
        <f t="shared" si="134"/>
        <v>2015</v>
      </c>
      <c r="V1707" s="10">
        <f>(J1707/86400)+25569+(-5/24)</f>
        <v>42244.808402777773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tr">
        <f t="shared" si="130"/>
        <v>music</v>
      </c>
      <c r="R1708" t="str">
        <f t="shared" si="131"/>
        <v>faith</v>
      </c>
      <c r="S1708" s="10">
        <f t="shared" si="132"/>
        <v>42239.098055555551</v>
      </c>
      <c r="T1708" s="9" t="str">
        <f t="shared" si="133"/>
        <v>Aug</v>
      </c>
      <c r="U1708" s="9">
        <f t="shared" si="134"/>
        <v>2015</v>
      </c>
      <c r="V1708" s="10">
        <f>(J1708/86400)+25569+(-5/24)</f>
        <v>42179.098055555551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tr">
        <f t="shared" si="130"/>
        <v>music</v>
      </c>
      <c r="R1709" t="str">
        <f t="shared" si="131"/>
        <v>faith</v>
      </c>
      <c r="S1709" s="10">
        <f t="shared" si="132"/>
        <v>42457.471006944441</v>
      </c>
      <c r="T1709" s="9" t="str">
        <f t="shared" si="133"/>
        <v>Mar</v>
      </c>
      <c r="U1709" s="9">
        <f t="shared" si="134"/>
        <v>2016</v>
      </c>
      <c r="V1709" s="10">
        <f>(J1709/86400)+25569+(-5/24)</f>
        <v>42427.512673611105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tr">
        <f t="shared" si="130"/>
        <v>music</v>
      </c>
      <c r="R1710" t="str">
        <f t="shared" si="131"/>
        <v>faith</v>
      </c>
      <c r="S1710" s="10">
        <f t="shared" si="132"/>
        <v>42491.658634259256</v>
      </c>
      <c r="T1710" s="9" t="str">
        <f t="shared" si="133"/>
        <v>May</v>
      </c>
      <c r="U1710" s="9">
        <f t="shared" si="134"/>
        <v>2016</v>
      </c>
      <c r="V1710" s="10">
        <f>(J1710/86400)+25569+(-5/24)</f>
        <v>42451.658634259256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tr">
        <f t="shared" si="130"/>
        <v>music</v>
      </c>
      <c r="R1711" t="str">
        <f t="shared" si="131"/>
        <v>faith</v>
      </c>
      <c r="S1711" s="10">
        <f t="shared" si="132"/>
        <v>41882.610416666663</v>
      </c>
      <c r="T1711" s="9" t="str">
        <f t="shared" si="133"/>
        <v>Aug</v>
      </c>
      <c r="U1711" s="9">
        <f t="shared" si="134"/>
        <v>2014</v>
      </c>
      <c r="V1711" s="10">
        <f>(J1711/86400)+25569+(-5/24)</f>
        <v>41841.355486111112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tr">
        <f t="shared" si="130"/>
        <v>music</v>
      </c>
      <c r="R1712" t="str">
        <f t="shared" si="131"/>
        <v>faith</v>
      </c>
      <c r="S1712" s="10">
        <f t="shared" si="132"/>
        <v>42387.333333333336</v>
      </c>
      <c r="T1712" s="9" t="str">
        <f t="shared" si="133"/>
        <v>Jan</v>
      </c>
      <c r="U1712" s="9">
        <f t="shared" si="134"/>
        <v>2016</v>
      </c>
      <c r="V1712" s="10">
        <f>(J1712/86400)+25569+(-5/24)</f>
        <v>42341.382962962962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tr">
        <f t="shared" si="130"/>
        <v>music</v>
      </c>
      <c r="R1713" t="str">
        <f t="shared" si="131"/>
        <v>faith</v>
      </c>
      <c r="S1713" s="10">
        <f t="shared" si="132"/>
        <v>41883.437893518516</v>
      </c>
      <c r="T1713" s="9" t="str">
        <f t="shared" si="133"/>
        <v>Sep</v>
      </c>
      <c r="U1713" s="9">
        <f t="shared" si="134"/>
        <v>2014</v>
      </c>
      <c r="V1713" s="10">
        <f>(J1713/86400)+25569+(-5/24)</f>
        <v>41852.437893518516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tr">
        <f t="shared" si="130"/>
        <v>music</v>
      </c>
      <c r="R1714" t="str">
        <f t="shared" si="131"/>
        <v>faith</v>
      </c>
      <c r="S1714" s="10">
        <f t="shared" si="132"/>
        <v>42185.705474537033</v>
      </c>
      <c r="T1714" s="9" t="str">
        <f t="shared" si="133"/>
        <v>Jun</v>
      </c>
      <c r="U1714" s="9">
        <f t="shared" si="134"/>
        <v>2015</v>
      </c>
      <c r="V1714" s="10">
        <f>(J1714/86400)+25569+(-5/24)</f>
        <v>42125.705474537033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tr">
        <f t="shared" si="130"/>
        <v>music</v>
      </c>
      <c r="R1715" t="str">
        <f t="shared" si="131"/>
        <v>faith</v>
      </c>
      <c r="S1715" s="10">
        <f t="shared" si="132"/>
        <v>41917.592731481483</v>
      </c>
      <c r="T1715" s="9" t="str">
        <f t="shared" si="133"/>
        <v>Oct</v>
      </c>
      <c r="U1715" s="9">
        <f t="shared" si="134"/>
        <v>2014</v>
      </c>
      <c r="V1715" s="10">
        <f>(J1715/86400)+25569+(-5/24)</f>
        <v>41887.592731481483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tr">
        <f t="shared" si="130"/>
        <v>music</v>
      </c>
      <c r="R1716" t="str">
        <f t="shared" si="131"/>
        <v>faith</v>
      </c>
      <c r="S1716" s="10">
        <f t="shared" si="132"/>
        <v>42125.710196759253</v>
      </c>
      <c r="T1716" s="9" t="str">
        <f t="shared" si="133"/>
        <v>May</v>
      </c>
      <c r="U1716" s="9">
        <f t="shared" si="134"/>
        <v>2015</v>
      </c>
      <c r="V1716" s="10">
        <f>(J1716/86400)+25569+(-5/24)</f>
        <v>42095.710196759253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tr">
        <f t="shared" si="130"/>
        <v>music</v>
      </c>
      <c r="R1717" t="str">
        <f t="shared" si="131"/>
        <v>faith</v>
      </c>
      <c r="S1717" s="10">
        <f t="shared" si="132"/>
        <v>42093.931944444441</v>
      </c>
      <c r="T1717" s="9" t="str">
        <f t="shared" si="133"/>
        <v>Mar</v>
      </c>
      <c r="U1717" s="9">
        <f t="shared" si="134"/>
        <v>2015</v>
      </c>
      <c r="V1717" s="10">
        <f>(J1717/86400)+25569+(-5/24)</f>
        <v>42064.009085648147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tr">
        <f t="shared" si="130"/>
        <v>music</v>
      </c>
      <c r="R1718" t="str">
        <f t="shared" si="131"/>
        <v>faith</v>
      </c>
      <c r="S1718" s="10">
        <f t="shared" si="132"/>
        <v>42713.410868055558</v>
      </c>
      <c r="T1718" s="9" t="str">
        <f t="shared" si="133"/>
        <v>Dec</v>
      </c>
      <c r="U1718" s="9">
        <f t="shared" si="134"/>
        <v>2016</v>
      </c>
      <c r="V1718" s="10">
        <f>(J1718/86400)+25569+(-5/24)</f>
        <v>42673.369201388887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tr">
        <f t="shared" si="130"/>
        <v>music</v>
      </c>
      <c r="R1719" t="str">
        <f t="shared" si="131"/>
        <v>faith</v>
      </c>
      <c r="S1719" s="10">
        <f t="shared" si="132"/>
        <v>42480.958333333336</v>
      </c>
      <c r="T1719" s="9" t="str">
        <f t="shared" si="133"/>
        <v>Apr</v>
      </c>
      <c r="U1719" s="9">
        <f t="shared" si="134"/>
        <v>2016</v>
      </c>
      <c r="V1719" s="10">
        <f>(J1719/86400)+25569+(-5/24)</f>
        <v>42460.773587962962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tr">
        <f t="shared" si="130"/>
        <v>music</v>
      </c>
      <c r="R1720" t="str">
        <f t="shared" si="131"/>
        <v>faith</v>
      </c>
      <c r="S1720" s="10">
        <f t="shared" si="132"/>
        <v>42503.999305555553</v>
      </c>
      <c r="T1720" s="9" t="str">
        <f t="shared" si="133"/>
        <v>May</v>
      </c>
      <c r="U1720" s="9">
        <f t="shared" si="134"/>
        <v>2016</v>
      </c>
      <c r="V1720" s="10">
        <f>(J1720/86400)+25569+(-5/24)</f>
        <v>42460.402187499996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tr">
        <f t="shared" si="130"/>
        <v>music</v>
      </c>
      <c r="R1721" t="str">
        <f t="shared" si="131"/>
        <v>faith</v>
      </c>
      <c r="S1721" s="10">
        <f t="shared" si="132"/>
        <v>41899.326284722221</v>
      </c>
      <c r="T1721" s="9" t="str">
        <f t="shared" si="133"/>
        <v>Sep</v>
      </c>
      <c r="U1721" s="9">
        <f t="shared" si="134"/>
        <v>2014</v>
      </c>
      <c r="V1721" s="10">
        <f>(J1721/86400)+25569+(-5/24)</f>
        <v>41869.326284722221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tr">
        <f t="shared" si="130"/>
        <v>music</v>
      </c>
      <c r="R1722" t="str">
        <f t="shared" si="131"/>
        <v>faith</v>
      </c>
      <c r="S1722" s="10">
        <f t="shared" si="132"/>
        <v>41952.616562499999</v>
      </c>
      <c r="T1722" s="9" t="str">
        <f t="shared" si="133"/>
        <v>Nov</v>
      </c>
      <c r="U1722" s="9">
        <f t="shared" si="134"/>
        <v>2014</v>
      </c>
      <c r="V1722" s="10">
        <f>(J1722/86400)+25569+(-5/24)</f>
        <v>41922.574895833335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tr">
        <f t="shared" si="130"/>
        <v>music</v>
      </c>
      <c r="R1723" t="str">
        <f t="shared" si="131"/>
        <v>faith</v>
      </c>
      <c r="S1723" s="10">
        <f t="shared" si="132"/>
        <v>42349.25304398148</v>
      </c>
      <c r="T1723" s="9" t="str">
        <f t="shared" si="133"/>
        <v>Dec</v>
      </c>
      <c r="U1723" s="9">
        <f t="shared" si="134"/>
        <v>2015</v>
      </c>
      <c r="V1723" s="10">
        <f>(J1723/86400)+25569+(-5/24)</f>
        <v>42319.25304398148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tr">
        <f t="shared" si="130"/>
        <v>music</v>
      </c>
      <c r="R1724" t="str">
        <f t="shared" si="131"/>
        <v>faith</v>
      </c>
      <c r="S1724" s="10">
        <f t="shared" si="132"/>
        <v>42462.798611111109</v>
      </c>
      <c r="T1724" s="9" t="str">
        <f t="shared" si="133"/>
        <v>Apr</v>
      </c>
      <c r="U1724" s="9">
        <f t="shared" si="134"/>
        <v>2016</v>
      </c>
      <c r="V1724" s="10">
        <f>(J1724/86400)+25569+(-5/24)</f>
        <v>42425.752650462957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tr">
        <f t="shared" si="130"/>
        <v>music</v>
      </c>
      <c r="R1725" t="str">
        <f t="shared" si="131"/>
        <v>faith</v>
      </c>
      <c r="S1725" s="10">
        <f t="shared" si="132"/>
        <v>42186.041666666664</v>
      </c>
      <c r="T1725" s="9" t="str">
        <f t="shared" si="133"/>
        <v>Jul</v>
      </c>
      <c r="U1725" s="9">
        <f t="shared" si="134"/>
        <v>2015</v>
      </c>
      <c r="V1725" s="10">
        <f>(J1725/86400)+25569+(-5/24)</f>
        <v>42129.617071759254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tr">
        <f t="shared" si="130"/>
        <v>music</v>
      </c>
      <c r="R1726" t="str">
        <f t="shared" si="131"/>
        <v>faith</v>
      </c>
      <c r="S1726" s="10">
        <f t="shared" si="132"/>
        <v>41942.724097222221</v>
      </c>
      <c r="T1726" s="9" t="str">
        <f t="shared" si="133"/>
        <v>Oct</v>
      </c>
      <c r="U1726" s="9">
        <f t="shared" si="134"/>
        <v>2014</v>
      </c>
      <c r="V1726" s="10">
        <f>(J1726/86400)+25569+(-5/24)</f>
        <v>41912.724097222221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tr">
        <f t="shared" si="130"/>
        <v>music</v>
      </c>
      <c r="R1727" t="str">
        <f t="shared" si="131"/>
        <v>faith</v>
      </c>
      <c r="S1727" s="10">
        <f t="shared" si="132"/>
        <v>41875.759826388887</v>
      </c>
      <c r="T1727" s="9" t="str">
        <f t="shared" si="133"/>
        <v>Aug</v>
      </c>
      <c r="U1727" s="9">
        <f t="shared" si="134"/>
        <v>2014</v>
      </c>
      <c r="V1727" s="10">
        <f>(J1727/86400)+25569+(-5/24)</f>
        <v>41845.759826388887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tr">
        <f t="shared" si="130"/>
        <v>music</v>
      </c>
      <c r="R1728" t="str">
        <f t="shared" si="131"/>
        <v>faith</v>
      </c>
      <c r="S1728" s="10">
        <f t="shared" si="132"/>
        <v>41817.711388888885</v>
      </c>
      <c r="T1728" s="9" t="str">
        <f t="shared" si="133"/>
        <v>Jun</v>
      </c>
      <c r="U1728" s="9">
        <f t="shared" si="134"/>
        <v>2014</v>
      </c>
      <c r="V1728" s="10">
        <f>(J1728/86400)+25569+(-5/24)</f>
        <v>41788.711388888885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tr">
        <f t="shared" si="130"/>
        <v>music</v>
      </c>
      <c r="R1729" t="str">
        <f t="shared" si="131"/>
        <v>faith</v>
      </c>
      <c r="S1729" s="10">
        <f t="shared" si="132"/>
        <v>42099.249999999993</v>
      </c>
      <c r="T1729" s="9" t="str">
        <f t="shared" si="133"/>
        <v>Apr</v>
      </c>
      <c r="U1729" s="9">
        <f t="shared" si="134"/>
        <v>2015</v>
      </c>
      <c r="V1729" s="10">
        <f>(J1729/86400)+25569+(-5/24)</f>
        <v>42044.719641203701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tr">
        <f t="shared" si="130"/>
        <v>music</v>
      </c>
      <c r="R1730" t="str">
        <f t="shared" si="131"/>
        <v>faith</v>
      </c>
      <c r="S1730" s="10">
        <f t="shared" si="132"/>
        <v>42298.417523148142</v>
      </c>
      <c r="T1730" s="9" t="str">
        <f t="shared" si="133"/>
        <v>Oct</v>
      </c>
      <c r="U1730" s="9">
        <f t="shared" si="134"/>
        <v>2015</v>
      </c>
      <c r="V1730" s="10">
        <f>(J1730/86400)+25569+(-5/24)</f>
        <v>42268.417523148142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tr">
        <f t="shared" ref="Q1731:Q1794" si="135">LEFT(N1731,FIND("/",N1731)-1)</f>
        <v>music</v>
      </c>
      <c r="R1731" t="str">
        <f t="shared" ref="R1731:R1794" si="136">RIGHT(N1731,LEN(N1731)-FIND("/",N1731))</f>
        <v>faith</v>
      </c>
      <c r="S1731" s="10">
        <f t="shared" ref="S1731:S1794" si="137">(I1731/86400)+25569+(-5/24)</f>
        <v>42530.843819444439</v>
      </c>
      <c r="T1731" s="9" t="str">
        <f t="shared" ref="T1731:T1794" si="138">IF(MONTH(S1731)=1,"Jan",IF(MONTH(S1731)=2,"Feb",IF(MONTH(S1731)=3,"Mar",IF(MONTH(S1731)=4,"Apr",IF(MONTH(S1731)=5,"May",IF(MONTH(S1731)=6,"Jun",IF(MONTH(S1731)=7,"Jul",IF(MONTH(S1731)=8,"Aug",IF(MONTH(S1731)=9,"Sep",IF(MONTH(S1731)=10,"Oct",IF(MONTH(S1731)=11,"Nov",IF(MONTH(S1731)=12,"Dec","N/A"))))))))))))</f>
        <v>Jun</v>
      </c>
      <c r="U1731" s="9">
        <f t="shared" ref="U1731:U1794" si="139">YEAR(S1731)</f>
        <v>2016</v>
      </c>
      <c r="V1731" s="10">
        <f>(J1731/86400)+25569+(-5/24)</f>
        <v>42470.843819444439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tr">
        <f t="shared" si="135"/>
        <v>music</v>
      </c>
      <c r="R1732" t="str">
        <f t="shared" si="136"/>
        <v>faith</v>
      </c>
      <c r="S1732" s="10">
        <f t="shared" si="137"/>
        <v>42301.879432870366</v>
      </c>
      <c r="T1732" s="9" t="str">
        <f t="shared" si="138"/>
        <v>Oct</v>
      </c>
      <c r="U1732" s="9">
        <f t="shared" si="139"/>
        <v>2015</v>
      </c>
      <c r="V1732" s="10">
        <f>(J1732/86400)+25569+(-5/24)</f>
        <v>42271.879432870366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tr">
        <f t="shared" si="135"/>
        <v>music</v>
      </c>
      <c r="R1733" t="str">
        <f t="shared" si="136"/>
        <v>faith</v>
      </c>
      <c r="S1733" s="10">
        <f t="shared" si="137"/>
        <v>42166.416666666664</v>
      </c>
      <c r="T1733" s="9" t="str">
        <f t="shared" si="138"/>
        <v>Jun</v>
      </c>
      <c r="U1733" s="9">
        <f t="shared" si="139"/>
        <v>2015</v>
      </c>
      <c r="V1733" s="10">
        <f>(J1733/86400)+25569+(-5/24)</f>
        <v>42152.698518518511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tr">
        <f t="shared" si="135"/>
        <v>music</v>
      </c>
      <c r="R1734" t="str">
        <f t="shared" si="136"/>
        <v>faith</v>
      </c>
      <c r="S1734" s="10">
        <f t="shared" si="137"/>
        <v>42384.999999999993</v>
      </c>
      <c r="T1734" s="9" t="str">
        <f t="shared" si="138"/>
        <v>Jan</v>
      </c>
      <c r="U1734" s="9">
        <f t="shared" si="139"/>
        <v>2016</v>
      </c>
      <c r="V1734" s="10">
        <f>(J1734/86400)+25569+(-5/24)</f>
        <v>42325.475474537037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tr">
        <f t="shared" si="135"/>
        <v>music</v>
      </c>
      <c r="R1735" t="str">
        <f t="shared" si="136"/>
        <v>faith</v>
      </c>
      <c r="S1735" s="10">
        <f t="shared" si="137"/>
        <v>42626.687499999993</v>
      </c>
      <c r="T1735" s="9" t="str">
        <f t="shared" si="138"/>
        <v>Sep</v>
      </c>
      <c r="U1735" s="9">
        <f t="shared" si="139"/>
        <v>2016</v>
      </c>
      <c r="V1735" s="10">
        <f>(J1735/86400)+25569+(-5/24)</f>
        <v>42614.467291666668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tr">
        <f t="shared" si="135"/>
        <v>music</v>
      </c>
      <c r="R1736" t="str">
        <f t="shared" si="136"/>
        <v>faith</v>
      </c>
      <c r="S1736" s="10">
        <f t="shared" si="137"/>
        <v>42131.828194444439</v>
      </c>
      <c r="T1736" s="9" t="str">
        <f t="shared" si="138"/>
        <v>May</v>
      </c>
      <c r="U1736" s="9">
        <f t="shared" si="139"/>
        <v>2015</v>
      </c>
      <c r="V1736" s="10">
        <f>(J1736/86400)+25569+(-5/24)</f>
        <v>42101.828194444439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tr">
        <f t="shared" si="135"/>
        <v>music</v>
      </c>
      <c r="R1737" t="str">
        <f t="shared" si="136"/>
        <v>faith</v>
      </c>
      <c r="S1737" s="10">
        <f t="shared" si="137"/>
        <v>42589.605844907404</v>
      </c>
      <c r="T1737" s="9" t="str">
        <f t="shared" si="138"/>
        <v>Aug</v>
      </c>
      <c r="U1737" s="9">
        <f t="shared" si="139"/>
        <v>2016</v>
      </c>
      <c r="V1737" s="10">
        <f>(J1737/86400)+25569+(-5/24)</f>
        <v>42559.605844907404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tr">
        <f t="shared" si="135"/>
        <v>music</v>
      </c>
      <c r="R1738" t="str">
        <f t="shared" si="136"/>
        <v>faith</v>
      </c>
      <c r="S1738" s="10">
        <f t="shared" si="137"/>
        <v>42316.694826388884</v>
      </c>
      <c r="T1738" s="9" t="str">
        <f t="shared" si="138"/>
        <v>Nov</v>
      </c>
      <c r="U1738" s="9">
        <f t="shared" si="139"/>
        <v>2015</v>
      </c>
      <c r="V1738" s="10">
        <f>(J1738/86400)+25569+(-5/24)</f>
        <v>42286.65315972222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tr">
        <f t="shared" si="135"/>
        <v>music</v>
      </c>
      <c r="R1739" t="str">
        <f t="shared" si="136"/>
        <v>faith</v>
      </c>
      <c r="S1739" s="10">
        <f t="shared" si="137"/>
        <v>42205.740648148145</v>
      </c>
      <c r="T1739" s="9" t="str">
        <f t="shared" si="138"/>
        <v>Jul</v>
      </c>
      <c r="U1739" s="9">
        <f t="shared" si="139"/>
        <v>2015</v>
      </c>
      <c r="V1739" s="10">
        <f>(J1739/86400)+25569+(-5/24)</f>
        <v>42175.740648148145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tr">
        <f t="shared" si="135"/>
        <v>music</v>
      </c>
      <c r="R1740" t="str">
        <f t="shared" si="136"/>
        <v>faith</v>
      </c>
      <c r="S1740" s="10">
        <f t="shared" si="137"/>
        <v>41914.665995370371</v>
      </c>
      <c r="T1740" s="9" t="str">
        <f t="shared" si="138"/>
        <v>Oct</v>
      </c>
      <c r="U1740" s="9">
        <f t="shared" si="139"/>
        <v>2014</v>
      </c>
      <c r="V1740" s="10">
        <f>(J1740/86400)+25569+(-5/24)</f>
        <v>41884.665995370371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tr">
        <f t="shared" si="135"/>
        <v>music</v>
      </c>
      <c r="R1741" t="str">
        <f t="shared" si="136"/>
        <v>faith</v>
      </c>
      <c r="S1741" s="10">
        <f t="shared" si="137"/>
        <v>42494.624212962961</v>
      </c>
      <c r="T1741" s="9" t="str">
        <f t="shared" si="138"/>
        <v>May</v>
      </c>
      <c r="U1741" s="9">
        <f t="shared" si="139"/>
        <v>2016</v>
      </c>
      <c r="V1741" s="10">
        <f>(J1741/86400)+25569+(-5/24)</f>
        <v>42435.665879629632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tr">
        <f t="shared" si="135"/>
        <v>music</v>
      </c>
      <c r="R1742" t="str">
        <f t="shared" si="136"/>
        <v>faith</v>
      </c>
      <c r="S1742" s="10">
        <f t="shared" si="137"/>
        <v>42201.609050925923</v>
      </c>
      <c r="T1742" s="9" t="str">
        <f t="shared" si="138"/>
        <v>Jul</v>
      </c>
      <c r="U1742" s="9">
        <f t="shared" si="139"/>
        <v>2015</v>
      </c>
      <c r="V1742" s="10">
        <f>(J1742/86400)+25569+(-5/24)</f>
        <v>42171.609050925923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tr">
        <f t="shared" si="135"/>
        <v>photography</v>
      </c>
      <c r="R1743" t="str">
        <f t="shared" si="136"/>
        <v>photobooks</v>
      </c>
      <c r="S1743" s="10">
        <f t="shared" si="137"/>
        <v>42165.419803240737</v>
      </c>
      <c r="T1743" s="9" t="str">
        <f t="shared" si="138"/>
        <v>Jun</v>
      </c>
      <c r="U1743" s="9">
        <f t="shared" si="139"/>
        <v>2015</v>
      </c>
      <c r="V1743" s="10">
        <f>(J1743/86400)+25569+(-5/24)</f>
        <v>42120.419803240737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tr">
        <f t="shared" si="135"/>
        <v>photography</v>
      </c>
      <c r="R1744" t="str">
        <f t="shared" si="136"/>
        <v>photobooks</v>
      </c>
      <c r="S1744" s="10">
        <f t="shared" si="137"/>
        <v>42742.666666666664</v>
      </c>
      <c r="T1744" s="9" t="str">
        <f t="shared" si="138"/>
        <v>Jan</v>
      </c>
      <c r="U1744" s="9">
        <f t="shared" si="139"/>
        <v>2017</v>
      </c>
      <c r="V1744" s="10">
        <f>(J1744/86400)+25569+(-5/24)</f>
        <v>42710.668634259258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tr">
        <f t="shared" si="135"/>
        <v>photography</v>
      </c>
      <c r="R1745" t="str">
        <f t="shared" si="136"/>
        <v>photobooks</v>
      </c>
      <c r="S1745" s="10">
        <f t="shared" si="137"/>
        <v>42608.957638888889</v>
      </c>
      <c r="T1745" s="9" t="str">
        <f t="shared" si="138"/>
        <v>Aug</v>
      </c>
      <c r="U1745" s="9">
        <f t="shared" si="139"/>
        <v>2016</v>
      </c>
      <c r="V1745" s="10">
        <f>(J1745/86400)+25569+(-5/24)</f>
        <v>42586.717303240737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tr">
        <f t="shared" si="135"/>
        <v>photography</v>
      </c>
      <c r="R1746" t="str">
        <f t="shared" si="136"/>
        <v>photobooks</v>
      </c>
      <c r="S1746" s="10">
        <f t="shared" si="137"/>
        <v>42071.355057870365</v>
      </c>
      <c r="T1746" s="9" t="str">
        <f t="shared" si="138"/>
        <v>Mar</v>
      </c>
      <c r="U1746" s="9">
        <f t="shared" si="139"/>
        <v>2015</v>
      </c>
      <c r="V1746" s="10">
        <f>(J1746/86400)+25569+(-5/24)</f>
        <v>42026.396724537037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tr">
        <f t="shared" si="135"/>
        <v>photography</v>
      </c>
      <c r="R1747" t="str">
        <f t="shared" si="136"/>
        <v>photobooks</v>
      </c>
      <c r="S1747" s="10">
        <f t="shared" si="137"/>
        <v>42725.874999999993</v>
      </c>
      <c r="T1747" s="9" t="str">
        <f t="shared" si="138"/>
        <v>Dec</v>
      </c>
      <c r="U1747" s="9">
        <f t="shared" si="139"/>
        <v>2016</v>
      </c>
      <c r="V1747" s="10">
        <f>(J1747/86400)+25569+(-5/24)</f>
        <v>42690.051365740735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tr">
        <f t="shared" si="135"/>
        <v>photography</v>
      </c>
      <c r="R1748" t="str">
        <f t="shared" si="136"/>
        <v>photobooks</v>
      </c>
      <c r="S1748" s="10">
        <f t="shared" si="137"/>
        <v>42697.874999999993</v>
      </c>
      <c r="T1748" s="9" t="str">
        <f t="shared" si="138"/>
        <v>Nov</v>
      </c>
      <c r="U1748" s="9">
        <f t="shared" si="139"/>
        <v>2016</v>
      </c>
      <c r="V1748" s="10">
        <f>(J1748/86400)+25569+(-5/24)</f>
        <v>42667.968368055554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tr">
        <f t="shared" si="135"/>
        <v>photography</v>
      </c>
      <c r="R1749" t="str">
        <f t="shared" si="136"/>
        <v>photobooks</v>
      </c>
      <c r="S1749" s="10">
        <f t="shared" si="137"/>
        <v>42321.416666666664</v>
      </c>
      <c r="T1749" s="9" t="str">
        <f t="shared" si="138"/>
        <v>Nov</v>
      </c>
      <c r="U1749" s="9">
        <f t="shared" si="139"/>
        <v>2015</v>
      </c>
      <c r="V1749" s="10">
        <f>(J1749/86400)+25569+(-5/24)</f>
        <v>42292.22719907407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tr">
        <f t="shared" si="135"/>
        <v>photography</v>
      </c>
      <c r="R1750" t="str">
        <f t="shared" si="136"/>
        <v>photobooks</v>
      </c>
      <c r="S1750" s="10">
        <f t="shared" si="137"/>
        <v>42249.742395833331</v>
      </c>
      <c r="T1750" s="9" t="str">
        <f t="shared" si="138"/>
        <v>Sep</v>
      </c>
      <c r="U1750" s="9">
        <f t="shared" si="139"/>
        <v>2015</v>
      </c>
      <c r="V1750" s="10">
        <f>(J1750/86400)+25569+(-5/24)</f>
        <v>42219.742395833331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tr">
        <f t="shared" si="135"/>
        <v>photography</v>
      </c>
      <c r="R1751" t="str">
        <f t="shared" si="136"/>
        <v>photobooks</v>
      </c>
      <c r="S1751" s="10">
        <f t="shared" si="137"/>
        <v>42795.583333333336</v>
      </c>
      <c r="T1751" s="9" t="str">
        <f t="shared" si="138"/>
        <v>Mar</v>
      </c>
      <c r="U1751" s="9">
        <f t="shared" si="139"/>
        <v>2017</v>
      </c>
      <c r="V1751" s="10">
        <f>(J1751/86400)+25569+(-5/24)</f>
        <v>42758.767604166664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tr">
        <f t="shared" si="135"/>
        <v>photography</v>
      </c>
      <c r="R1752" t="str">
        <f t="shared" si="136"/>
        <v>photobooks</v>
      </c>
      <c r="S1752" s="10">
        <f t="shared" si="137"/>
        <v>42479.628518518519</v>
      </c>
      <c r="T1752" s="9" t="str">
        <f t="shared" si="138"/>
        <v>Apr</v>
      </c>
      <c r="U1752" s="9">
        <f t="shared" si="139"/>
        <v>2016</v>
      </c>
      <c r="V1752" s="10">
        <f>(J1752/86400)+25569+(-5/24)</f>
        <v>42454.628518518519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tr">
        <f t="shared" si="135"/>
        <v>photography</v>
      </c>
      <c r="R1753" t="str">
        <f t="shared" si="136"/>
        <v>photobooks</v>
      </c>
      <c r="S1753" s="10">
        <f t="shared" si="137"/>
        <v>42082.5315162037</v>
      </c>
      <c r="T1753" s="9" t="str">
        <f t="shared" si="138"/>
        <v>Mar</v>
      </c>
      <c r="U1753" s="9">
        <f t="shared" si="139"/>
        <v>2015</v>
      </c>
      <c r="V1753" s="10">
        <f>(J1753/86400)+25569+(-5/24)</f>
        <v>42052.573182870365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tr">
        <f t="shared" si="135"/>
        <v>photography</v>
      </c>
      <c r="R1754" t="str">
        <f t="shared" si="136"/>
        <v>photobooks</v>
      </c>
      <c r="S1754" s="10">
        <f t="shared" si="137"/>
        <v>42657.044930555552</v>
      </c>
      <c r="T1754" s="9" t="str">
        <f t="shared" si="138"/>
        <v>Oct</v>
      </c>
      <c r="U1754" s="9">
        <f t="shared" si="139"/>
        <v>2016</v>
      </c>
      <c r="V1754" s="10">
        <f>(J1754/86400)+25569+(-5/24)</f>
        <v>42627.044930555552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tr">
        <f t="shared" si="135"/>
        <v>photography</v>
      </c>
      <c r="R1755" t="str">
        <f t="shared" si="136"/>
        <v>photobooks</v>
      </c>
      <c r="S1755" s="10">
        <f t="shared" si="137"/>
        <v>42450.499629629623</v>
      </c>
      <c r="T1755" s="9" t="str">
        <f t="shared" si="138"/>
        <v>Mar</v>
      </c>
      <c r="U1755" s="9">
        <f t="shared" si="139"/>
        <v>2016</v>
      </c>
      <c r="V1755" s="10">
        <f>(J1755/86400)+25569+(-5/24)</f>
        <v>42420.541296296295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tr">
        <f t="shared" si="135"/>
        <v>photography</v>
      </c>
      <c r="R1756" t="str">
        <f t="shared" si="136"/>
        <v>photobooks</v>
      </c>
      <c r="S1756" s="10">
        <f t="shared" si="137"/>
        <v>42097.626770833333</v>
      </c>
      <c r="T1756" s="9" t="str">
        <f t="shared" si="138"/>
        <v>Apr</v>
      </c>
      <c r="U1756" s="9">
        <f t="shared" si="139"/>
        <v>2015</v>
      </c>
      <c r="V1756" s="10">
        <f>(J1756/86400)+25569+(-5/24)</f>
        <v>42067.668437499997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tr">
        <f t="shared" si="135"/>
        <v>photography</v>
      </c>
      <c r="R1757" t="str">
        <f t="shared" si="136"/>
        <v>photobooks</v>
      </c>
      <c r="S1757" s="10">
        <f t="shared" si="137"/>
        <v>42282.580567129626</v>
      </c>
      <c r="T1757" s="9" t="str">
        <f t="shared" si="138"/>
        <v>Oct</v>
      </c>
      <c r="U1757" s="9">
        <f t="shared" si="139"/>
        <v>2015</v>
      </c>
      <c r="V1757" s="10">
        <f>(J1757/86400)+25569+(-5/24)</f>
        <v>42252.580567129626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tr">
        <f t="shared" si="135"/>
        <v>photography</v>
      </c>
      <c r="R1758" t="str">
        <f t="shared" si="136"/>
        <v>photobooks</v>
      </c>
      <c r="S1758" s="10">
        <f t="shared" si="137"/>
        <v>42610.959131944437</v>
      </c>
      <c r="T1758" s="9" t="str">
        <f t="shared" si="138"/>
        <v>Aug</v>
      </c>
      <c r="U1758" s="9">
        <f t="shared" si="139"/>
        <v>2016</v>
      </c>
      <c r="V1758" s="10">
        <f>(J1758/86400)+25569+(-5/24)</f>
        <v>42570.959131944437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tr">
        <f t="shared" si="135"/>
        <v>photography</v>
      </c>
      <c r="R1759" t="str">
        <f t="shared" si="136"/>
        <v>photobooks</v>
      </c>
      <c r="S1759" s="10">
        <f t="shared" si="137"/>
        <v>42763.603472222218</v>
      </c>
      <c r="T1759" s="9" t="str">
        <f t="shared" si="138"/>
        <v>Jan</v>
      </c>
      <c r="U1759" s="9">
        <f t="shared" si="139"/>
        <v>2017</v>
      </c>
      <c r="V1759" s="10">
        <f>(J1759/86400)+25569+(-5/24)</f>
        <v>42733.619016203702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tr">
        <f t="shared" si="135"/>
        <v>photography</v>
      </c>
      <c r="R1760" t="str">
        <f t="shared" si="136"/>
        <v>photobooks</v>
      </c>
      <c r="S1760" s="10">
        <f t="shared" si="137"/>
        <v>42565.74759259259</v>
      </c>
      <c r="T1760" s="9" t="str">
        <f t="shared" si="138"/>
        <v>Jul</v>
      </c>
      <c r="U1760" s="9">
        <f t="shared" si="139"/>
        <v>2016</v>
      </c>
      <c r="V1760" s="10">
        <f>(J1760/86400)+25569+(-5/24)</f>
        <v>42505.74759259259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tr">
        <f t="shared" si="135"/>
        <v>photography</v>
      </c>
      <c r="R1761" t="str">
        <f t="shared" si="136"/>
        <v>photobooks</v>
      </c>
      <c r="S1761" s="10">
        <f t="shared" si="137"/>
        <v>42088.579039351847</v>
      </c>
      <c r="T1761" s="9" t="str">
        <f t="shared" si="138"/>
        <v>Mar</v>
      </c>
      <c r="U1761" s="9">
        <f t="shared" si="139"/>
        <v>2015</v>
      </c>
      <c r="V1761" s="10">
        <f>(J1761/86400)+25569+(-5/24)</f>
        <v>42068.620706018519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tr">
        <f t="shared" si="135"/>
        <v>photography</v>
      </c>
      <c r="R1762" t="str">
        <f t="shared" si="136"/>
        <v>photobooks</v>
      </c>
      <c r="S1762" s="10">
        <f t="shared" si="137"/>
        <v>42425.464270833334</v>
      </c>
      <c r="T1762" s="9" t="str">
        <f t="shared" si="138"/>
        <v>Feb</v>
      </c>
      <c r="U1762" s="9">
        <f t="shared" si="139"/>
        <v>2016</v>
      </c>
      <c r="V1762" s="10">
        <f>(J1762/86400)+25569+(-5/24)</f>
        <v>42405.464270833334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tr">
        <f t="shared" si="135"/>
        <v>photography</v>
      </c>
      <c r="R1763" t="str">
        <f t="shared" si="136"/>
        <v>photobooks</v>
      </c>
      <c r="S1763" s="10">
        <f t="shared" si="137"/>
        <v>42259.359490740739</v>
      </c>
      <c r="T1763" s="9" t="str">
        <f t="shared" si="138"/>
        <v>Sep</v>
      </c>
      <c r="U1763" s="9">
        <f t="shared" si="139"/>
        <v>2015</v>
      </c>
      <c r="V1763" s="10">
        <f>(J1763/86400)+25569+(-5/24)</f>
        <v>42209.359490740739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tr">
        <f t="shared" si="135"/>
        <v>photography</v>
      </c>
      <c r="R1764" t="str">
        <f t="shared" si="136"/>
        <v>photobooks</v>
      </c>
      <c r="S1764" s="10">
        <f t="shared" si="137"/>
        <v>42440.773668981477</v>
      </c>
      <c r="T1764" s="9" t="str">
        <f t="shared" si="138"/>
        <v>Mar</v>
      </c>
      <c r="U1764" s="9">
        <f t="shared" si="139"/>
        <v>2016</v>
      </c>
      <c r="V1764" s="10">
        <f>(J1764/86400)+25569+(-5/24)</f>
        <v>42410.773668981477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tr">
        <f t="shared" si="135"/>
        <v>photography</v>
      </c>
      <c r="R1765" t="str">
        <f t="shared" si="136"/>
        <v>photobooks</v>
      </c>
      <c r="S1765" s="10">
        <f t="shared" si="137"/>
        <v>42666.660185185181</v>
      </c>
      <c r="T1765" s="9" t="str">
        <f t="shared" si="138"/>
        <v>Oct</v>
      </c>
      <c r="U1765" s="9">
        <f t="shared" si="139"/>
        <v>2016</v>
      </c>
      <c r="V1765" s="10">
        <f>(J1765/86400)+25569+(-5/24)</f>
        <v>42636.660185185181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tr">
        <f t="shared" si="135"/>
        <v>photography</v>
      </c>
      <c r="R1766" t="str">
        <f t="shared" si="136"/>
        <v>photobooks</v>
      </c>
      <c r="S1766" s="10">
        <f t="shared" si="137"/>
        <v>41854.27753472222</v>
      </c>
      <c r="T1766" s="9" t="str">
        <f t="shared" si="138"/>
        <v>Aug</v>
      </c>
      <c r="U1766" s="9">
        <f t="shared" si="139"/>
        <v>2014</v>
      </c>
      <c r="V1766" s="10">
        <f>(J1766/86400)+25569+(-5/24)</f>
        <v>41825.27753472222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tr">
        <f t="shared" si="135"/>
        <v>photography</v>
      </c>
      <c r="R1767" t="str">
        <f t="shared" si="136"/>
        <v>photobooks</v>
      </c>
      <c r="S1767" s="10">
        <f t="shared" si="137"/>
        <v>41864.772129629629</v>
      </c>
      <c r="T1767" s="9" t="str">
        <f t="shared" si="138"/>
        <v>Aug</v>
      </c>
      <c r="U1767" s="9">
        <f t="shared" si="139"/>
        <v>2014</v>
      </c>
      <c r="V1767" s="10">
        <f>(J1767/86400)+25569+(-5/24)</f>
        <v>41834.772129629629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tr">
        <f t="shared" si="135"/>
        <v>photography</v>
      </c>
      <c r="R1768" t="str">
        <f t="shared" si="136"/>
        <v>photobooks</v>
      </c>
      <c r="S1768" s="10">
        <f t="shared" si="137"/>
        <v>41876.65148148148</v>
      </c>
      <c r="T1768" s="9" t="str">
        <f t="shared" si="138"/>
        <v>Aug</v>
      </c>
      <c r="U1768" s="9">
        <f t="shared" si="139"/>
        <v>2014</v>
      </c>
      <c r="V1768" s="10">
        <f>(J1768/86400)+25569+(-5/24)</f>
        <v>41855.65148148148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tr">
        <f t="shared" si="135"/>
        <v>photography</v>
      </c>
      <c r="R1769" t="str">
        <f t="shared" si="136"/>
        <v>photobooks</v>
      </c>
      <c r="S1769" s="10">
        <f t="shared" si="137"/>
        <v>41854.450046296297</v>
      </c>
      <c r="T1769" s="9" t="str">
        <f t="shared" si="138"/>
        <v>Aug</v>
      </c>
      <c r="U1769" s="9">
        <f t="shared" si="139"/>
        <v>2014</v>
      </c>
      <c r="V1769" s="10">
        <f>(J1769/86400)+25569+(-5/24)</f>
        <v>41824.450046296297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tr">
        <f t="shared" si="135"/>
        <v>photography</v>
      </c>
      <c r="R1770" t="str">
        <f t="shared" si="136"/>
        <v>photobooks</v>
      </c>
      <c r="S1770" s="10">
        <f t="shared" si="137"/>
        <v>41909.352361111109</v>
      </c>
      <c r="T1770" s="9" t="str">
        <f t="shared" si="138"/>
        <v>Sep</v>
      </c>
      <c r="U1770" s="9">
        <f t="shared" si="139"/>
        <v>2014</v>
      </c>
      <c r="V1770" s="10">
        <f>(J1770/86400)+25569+(-5/24)</f>
        <v>41849.352361111109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tr">
        <f t="shared" si="135"/>
        <v>photography</v>
      </c>
      <c r="R1771" t="str">
        <f t="shared" si="136"/>
        <v>photobooks</v>
      </c>
      <c r="S1771" s="10">
        <f t="shared" si="137"/>
        <v>42017.610636574071</v>
      </c>
      <c r="T1771" s="9" t="str">
        <f t="shared" si="138"/>
        <v>Jan</v>
      </c>
      <c r="U1771" s="9">
        <f t="shared" si="139"/>
        <v>2015</v>
      </c>
      <c r="V1771" s="10">
        <f>(J1771/86400)+25569+(-5/24)</f>
        <v>41987.610636574071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tr">
        <f t="shared" si="135"/>
        <v>photography</v>
      </c>
      <c r="R1772" t="str">
        <f t="shared" si="136"/>
        <v>photobooks</v>
      </c>
      <c r="S1772" s="10">
        <f t="shared" si="137"/>
        <v>41926.571689814817</v>
      </c>
      <c r="T1772" s="9" t="str">
        <f t="shared" si="138"/>
        <v>Oct</v>
      </c>
      <c r="U1772" s="9">
        <f t="shared" si="139"/>
        <v>2014</v>
      </c>
      <c r="V1772" s="10">
        <f>(J1772/86400)+25569+(-5/24)</f>
        <v>41891.571689814817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tr">
        <f t="shared" si="135"/>
        <v>photography</v>
      </c>
      <c r="R1773" t="str">
        <f t="shared" si="136"/>
        <v>photobooks</v>
      </c>
      <c r="S1773" s="10">
        <f t="shared" si="137"/>
        <v>41935.771296296291</v>
      </c>
      <c r="T1773" s="9" t="str">
        <f t="shared" si="138"/>
        <v>Oct</v>
      </c>
      <c r="U1773" s="9">
        <f t="shared" si="139"/>
        <v>2014</v>
      </c>
      <c r="V1773" s="10">
        <f>(J1773/86400)+25569+(-5/24)</f>
        <v>41905.771296296291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tr">
        <f t="shared" si="135"/>
        <v>photography</v>
      </c>
      <c r="R1774" t="str">
        <f t="shared" si="136"/>
        <v>photobooks</v>
      </c>
      <c r="S1774" s="10">
        <f t="shared" si="137"/>
        <v>41826.509675925925</v>
      </c>
      <c r="T1774" s="9" t="str">
        <f t="shared" si="138"/>
        <v>Jul</v>
      </c>
      <c r="U1774" s="9">
        <f t="shared" si="139"/>
        <v>2014</v>
      </c>
      <c r="V1774" s="10">
        <f>(J1774/86400)+25569+(-5/24)</f>
        <v>41766.509675925925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tr">
        <f t="shared" si="135"/>
        <v>photography</v>
      </c>
      <c r="R1775" t="str">
        <f t="shared" si="136"/>
        <v>photobooks</v>
      </c>
      <c r="S1775" s="10">
        <f t="shared" si="137"/>
        <v>42023.552060185182</v>
      </c>
      <c r="T1775" s="9" t="str">
        <f t="shared" si="138"/>
        <v>Jan</v>
      </c>
      <c r="U1775" s="9">
        <f t="shared" si="139"/>
        <v>2015</v>
      </c>
      <c r="V1775" s="10">
        <f>(J1775/86400)+25569+(-5/24)</f>
        <v>41978.552060185182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tr">
        <f t="shared" si="135"/>
        <v>photography</v>
      </c>
      <c r="R1776" t="str">
        <f t="shared" si="136"/>
        <v>photobooks</v>
      </c>
      <c r="S1776" s="10">
        <f t="shared" si="137"/>
        <v>41972.415972222218</v>
      </c>
      <c r="T1776" s="9" t="str">
        <f t="shared" si="138"/>
        <v>Nov</v>
      </c>
      <c r="U1776" s="9">
        <f t="shared" si="139"/>
        <v>2014</v>
      </c>
      <c r="V1776" s="10">
        <f>(J1776/86400)+25569+(-5/24)</f>
        <v>41930.010324074072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tr">
        <f t="shared" si="135"/>
        <v>photography</v>
      </c>
      <c r="R1777" t="str">
        <f t="shared" si="136"/>
        <v>photobooks</v>
      </c>
      <c r="S1777" s="10">
        <f t="shared" si="137"/>
        <v>41936.768055555549</v>
      </c>
      <c r="T1777" s="9" t="str">
        <f t="shared" si="138"/>
        <v>Oct</v>
      </c>
      <c r="U1777" s="9">
        <f t="shared" si="139"/>
        <v>2014</v>
      </c>
      <c r="V1777" s="10">
        <f>(J1777/86400)+25569+(-5/24)</f>
        <v>41891.768055555549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tr">
        <f t="shared" si="135"/>
        <v>photography</v>
      </c>
      <c r="R1778" t="str">
        <f t="shared" si="136"/>
        <v>photobooks</v>
      </c>
      <c r="S1778" s="10">
        <f t="shared" si="137"/>
        <v>41941.748506944445</v>
      </c>
      <c r="T1778" s="9" t="str">
        <f t="shared" si="138"/>
        <v>Oct</v>
      </c>
      <c r="U1778" s="9">
        <f t="shared" si="139"/>
        <v>2014</v>
      </c>
      <c r="V1778" s="10">
        <f>(J1778/86400)+25569+(-5/24)</f>
        <v>41905.748506944445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tr">
        <f t="shared" si="135"/>
        <v>photography</v>
      </c>
      <c r="R1779" t="str">
        <f t="shared" si="136"/>
        <v>photobooks</v>
      </c>
      <c r="S1779" s="10">
        <f t="shared" si="137"/>
        <v>42055.14876157407</v>
      </c>
      <c r="T1779" s="9" t="str">
        <f t="shared" si="138"/>
        <v>Feb</v>
      </c>
      <c r="U1779" s="9">
        <f t="shared" si="139"/>
        <v>2015</v>
      </c>
      <c r="V1779" s="10">
        <f>(J1779/86400)+25569+(-5/24)</f>
        <v>42025.14876157407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tr">
        <f t="shared" si="135"/>
        <v>photography</v>
      </c>
      <c r="R1780" t="str">
        <f t="shared" si="136"/>
        <v>photobooks</v>
      </c>
      <c r="S1780" s="10">
        <f t="shared" si="137"/>
        <v>42090.613368055558</v>
      </c>
      <c r="T1780" s="9" t="str">
        <f t="shared" si="138"/>
        <v>Mar</v>
      </c>
      <c r="U1780" s="9">
        <f t="shared" si="139"/>
        <v>2015</v>
      </c>
      <c r="V1780" s="10">
        <f>(J1780/86400)+25569+(-5/24)</f>
        <v>42045.655034722215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tr">
        <f t="shared" si="135"/>
        <v>photography</v>
      </c>
      <c r="R1781" t="str">
        <f t="shared" si="136"/>
        <v>photobooks</v>
      </c>
      <c r="S1781" s="10">
        <f t="shared" si="137"/>
        <v>42615.483564814807</v>
      </c>
      <c r="T1781" s="9" t="str">
        <f t="shared" si="138"/>
        <v>Sep</v>
      </c>
      <c r="U1781" s="9">
        <f t="shared" si="139"/>
        <v>2016</v>
      </c>
      <c r="V1781" s="10">
        <f>(J1781/86400)+25569+(-5/24)</f>
        <v>42585.483564814807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tr">
        <f t="shared" si="135"/>
        <v>photography</v>
      </c>
      <c r="R1782" t="str">
        <f t="shared" si="136"/>
        <v>photobooks</v>
      </c>
      <c r="S1782" s="10">
        <f t="shared" si="137"/>
        <v>42553.392476851848</v>
      </c>
      <c r="T1782" s="9" t="str">
        <f t="shared" si="138"/>
        <v>Jul</v>
      </c>
      <c r="U1782" s="9">
        <f t="shared" si="139"/>
        <v>2016</v>
      </c>
      <c r="V1782" s="10">
        <f>(J1782/86400)+25569+(-5/24)</f>
        <v>42493.392476851848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tr">
        <f t="shared" si="135"/>
        <v>photography</v>
      </c>
      <c r="R1783" t="str">
        <f t="shared" si="136"/>
        <v>photobooks</v>
      </c>
      <c r="S1783" s="10">
        <f t="shared" si="137"/>
        <v>42628.409085648142</v>
      </c>
      <c r="T1783" s="9" t="str">
        <f t="shared" si="138"/>
        <v>Sep</v>
      </c>
      <c r="U1783" s="9">
        <f t="shared" si="139"/>
        <v>2016</v>
      </c>
      <c r="V1783" s="10">
        <f>(J1783/86400)+25569+(-5/24)</f>
        <v>42597.409085648142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tr">
        <f t="shared" si="135"/>
        <v>photography</v>
      </c>
      <c r="R1784" t="str">
        <f t="shared" si="136"/>
        <v>photobooks</v>
      </c>
      <c r="S1784" s="10">
        <f t="shared" si="137"/>
        <v>42421.366770833331</v>
      </c>
      <c r="T1784" s="9" t="str">
        <f t="shared" si="138"/>
        <v>Feb</v>
      </c>
      <c r="U1784" s="9">
        <f t="shared" si="139"/>
        <v>2016</v>
      </c>
      <c r="V1784" s="10">
        <f>(J1784/86400)+25569+(-5/24)</f>
        <v>42388.366770833331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tr">
        <f t="shared" si="135"/>
        <v>photography</v>
      </c>
      <c r="R1785" t="str">
        <f t="shared" si="136"/>
        <v>photobooks</v>
      </c>
      <c r="S1785" s="10">
        <f t="shared" si="137"/>
        <v>42145.741643518515</v>
      </c>
      <c r="T1785" s="9" t="str">
        <f t="shared" si="138"/>
        <v>May</v>
      </c>
      <c r="U1785" s="9">
        <f t="shared" si="139"/>
        <v>2015</v>
      </c>
      <c r="V1785" s="10">
        <f>(J1785/86400)+25569+(-5/24)</f>
        <v>42115.741643518515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tr">
        <f t="shared" si="135"/>
        <v>photography</v>
      </c>
      <c r="R1786" t="str">
        <f t="shared" si="136"/>
        <v>photobooks</v>
      </c>
      <c r="S1786" s="10">
        <f t="shared" si="137"/>
        <v>42034.934027777774</v>
      </c>
      <c r="T1786" s="9" t="str">
        <f t="shared" si="138"/>
        <v>Jan</v>
      </c>
      <c r="U1786" s="9">
        <f t="shared" si="139"/>
        <v>2015</v>
      </c>
      <c r="V1786" s="10">
        <f>(J1786/86400)+25569+(-5/24)</f>
        <v>42003.447222222218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tr">
        <f t="shared" si="135"/>
        <v>photography</v>
      </c>
      <c r="R1787" t="str">
        <f t="shared" si="136"/>
        <v>photobooks</v>
      </c>
      <c r="S1787" s="10">
        <f t="shared" si="137"/>
        <v>41927.791666666664</v>
      </c>
      <c r="T1787" s="9" t="str">
        <f t="shared" si="138"/>
        <v>Oct</v>
      </c>
      <c r="U1787" s="9">
        <f t="shared" si="139"/>
        <v>2014</v>
      </c>
      <c r="V1787" s="10">
        <f>(J1787/86400)+25569+(-5/24)</f>
        <v>41896.926562499997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tr">
        <f t="shared" si="135"/>
        <v>photography</v>
      </c>
      <c r="R1788" t="str">
        <f t="shared" si="136"/>
        <v>photobooks</v>
      </c>
      <c r="S1788" s="10">
        <f t="shared" si="137"/>
        <v>41988.342326388891</v>
      </c>
      <c r="T1788" s="9" t="str">
        <f t="shared" si="138"/>
        <v>Dec</v>
      </c>
      <c r="U1788" s="9">
        <f t="shared" si="139"/>
        <v>2014</v>
      </c>
      <c r="V1788" s="10">
        <f>(J1788/86400)+25569+(-5/24)</f>
        <v>41958.342326388891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tr">
        <f t="shared" si="135"/>
        <v>photography</v>
      </c>
      <c r="R1789" t="str">
        <f t="shared" si="136"/>
        <v>photobooks</v>
      </c>
      <c r="S1789" s="10">
        <f t="shared" si="137"/>
        <v>42098.40552083333</v>
      </c>
      <c r="T1789" s="9" t="str">
        <f t="shared" si="138"/>
        <v>Apr</v>
      </c>
      <c r="U1789" s="9">
        <f t="shared" si="139"/>
        <v>2015</v>
      </c>
      <c r="V1789" s="10">
        <f>(J1789/86400)+25569+(-5/24)</f>
        <v>42068.447187499994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tr">
        <f t="shared" si="135"/>
        <v>photography</v>
      </c>
      <c r="R1790" t="str">
        <f t="shared" si="136"/>
        <v>photobooks</v>
      </c>
      <c r="S1790" s="10">
        <f t="shared" si="137"/>
        <v>41943.740069444444</v>
      </c>
      <c r="T1790" s="9" t="str">
        <f t="shared" si="138"/>
        <v>Oct</v>
      </c>
      <c r="U1790" s="9">
        <f t="shared" si="139"/>
        <v>2014</v>
      </c>
      <c r="V1790" s="10">
        <f>(J1790/86400)+25569+(-5/24)</f>
        <v>41913.740069444444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tr">
        <f t="shared" si="135"/>
        <v>photography</v>
      </c>
      <c r="R1791" t="str">
        <f t="shared" si="136"/>
        <v>photobooks</v>
      </c>
      <c r="S1791" s="10">
        <f t="shared" si="137"/>
        <v>42016.041701388887</v>
      </c>
      <c r="T1791" s="9" t="str">
        <f t="shared" si="138"/>
        <v>Jan</v>
      </c>
      <c r="U1791" s="9">
        <f t="shared" si="139"/>
        <v>2015</v>
      </c>
      <c r="V1791" s="10">
        <f>(J1791/86400)+25569+(-5/24)</f>
        <v>41956.041701388887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tr">
        <f t="shared" si="135"/>
        <v>photography</v>
      </c>
      <c r="R1792" t="str">
        <f t="shared" si="136"/>
        <v>photobooks</v>
      </c>
      <c r="S1792" s="10">
        <f t="shared" si="137"/>
        <v>42040.466180555552</v>
      </c>
      <c r="T1792" s="9" t="str">
        <f t="shared" si="138"/>
        <v>Feb</v>
      </c>
      <c r="U1792" s="9">
        <f t="shared" si="139"/>
        <v>2015</v>
      </c>
      <c r="V1792" s="10">
        <f>(J1792/86400)+25569+(-5/24)</f>
        <v>42010.466180555552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tr">
        <f t="shared" si="135"/>
        <v>photography</v>
      </c>
      <c r="R1793" t="str">
        <f t="shared" si="136"/>
        <v>photobooks</v>
      </c>
      <c r="S1793" s="10">
        <f t="shared" si="137"/>
        <v>42033.532002314816</v>
      </c>
      <c r="T1793" s="9" t="str">
        <f t="shared" si="138"/>
        <v>Jan</v>
      </c>
      <c r="U1793" s="9">
        <f t="shared" si="139"/>
        <v>2015</v>
      </c>
      <c r="V1793" s="10">
        <f>(J1793/86400)+25569+(-5/24)</f>
        <v>41973.532002314816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tr">
        <f t="shared" si="135"/>
        <v>photography</v>
      </c>
      <c r="R1794" t="str">
        <f t="shared" si="136"/>
        <v>photobooks</v>
      </c>
      <c r="S1794" s="10">
        <f t="shared" si="137"/>
        <v>42226.082638888889</v>
      </c>
      <c r="T1794" s="9" t="str">
        <f t="shared" si="138"/>
        <v>Aug</v>
      </c>
      <c r="U1794" s="9">
        <f t="shared" si="139"/>
        <v>2015</v>
      </c>
      <c r="V1794" s="10">
        <f>(J1794/86400)+25569+(-5/24)</f>
        <v>42188.822708333326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tr">
        <f t="shared" ref="Q1795:Q1858" si="140">LEFT(N1795,FIND("/",N1795)-1)</f>
        <v>photography</v>
      </c>
      <c r="R1795" t="str">
        <f t="shared" ref="R1795:R1858" si="141">RIGHT(N1795,LEN(N1795)-FIND("/",N1795))</f>
        <v>photobooks</v>
      </c>
      <c r="S1795" s="10">
        <f t="shared" ref="S1795:S1858" si="142">(I1795/86400)+25569+(-5/24)</f>
        <v>41970.724999999999</v>
      </c>
      <c r="T1795" s="9" t="str">
        <f t="shared" ref="T1795:T1858" si="143">IF(MONTH(S1795)=1,"Jan",IF(MONTH(S1795)=2,"Feb",IF(MONTH(S1795)=3,"Mar",IF(MONTH(S1795)=4,"Apr",IF(MONTH(S1795)=5,"May",IF(MONTH(S1795)=6,"Jun",IF(MONTH(S1795)=7,"Jul",IF(MONTH(S1795)=8,"Aug",IF(MONTH(S1795)=9,"Sep",IF(MONTH(S1795)=10,"Oct",IF(MONTH(S1795)=11,"Nov",IF(MONTH(S1795)=12,"Dec","N/A"))))))))))))</f>
        <v>Nov</v>
      </c>
      <c r="U1795" s="9">
        <f t="shared" ref="U1795:U1858" si="144">YEAR(S1795)</f>
        <v>2014</v>
      </c>
      <c r="V1795" s="10">
        <f>(J1795/86400)+25569+(-5/24)</f>
        <v>41940.683333333327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tr">
        <f t="shared" si="140"/>
        <v>photography</v>
      </c>
      <c r="R1796" t="str">
        <f t="shared" si="141"/>
        <v>photobooks</v>
      </c>
      <c r="S1796" s="10">
        <f t="shared" si="142"/>
        <v>42046.342847222222</v>
      </c>
      <c r="T1796" s="9" t="str">
        <f t="shared" si="143"/>
        <v>Feb</v>
      </c>
      <c r="U1796" s="9">
        <f t="shared" si="144"/>
        <v>2015</v>
      </c>
      <c r="V1796" s="10">
        <f>(J1796/86400)+25569+(-5/24)</f>
        <v>42011.342847222222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tr">
        <f t="shared" si="140"/>
        <v>photography</v>
      </c>
      <c r="R1797" t="str">
        <f t="shared" si="141"/>
        <v>photobooks</v>
      </c>
      <c r="S1797" s="10">
        <f t="shared" si="142"/>
        <v>42657.458333333336</v>
      </c>
      <c r="T1797" s="9" t="str">
        <f t="shared" si="143"/>
        <v>Oct</v>
      </c>
      <c r="U1797" s="9">
        <f t="shared" si="144"/>
        <v>2016</v>
      </c>
      <c r="V1797" s="10">
        <f>(J1797/86400)+25569+(-5/24)</f>
        <v>42628.080335648141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tr">
        <f t="shared" si="140"/>
        <v>photography</v>
      </c>
      <c r="R1798" t="str">
        <f t="shared" si="141"/>
        <v>photobooks</v>
      </c>
      <c r="S1798" s="10">
        <f t="shared" si="142"/>
        <v>42575.231087962959</v>
      </c>
      <c r="T1798" s="9" t="str">
        <f t="shared" si="143"/>
        <v>Jul</v>
      </c>
      <c r="U1798" s="9">
        <f t="shared" si="144"/>
        <v>2016</v>
      </c>
      <c r="V1798" s="10">
        <f>(J1798/86400)+25569+(-5/24)</f>
        <v>42515.231087962959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tr">
        <f t="shared" si="140"/>
        <v>photography</v>
      </c>
      <c r="R1799" t="str">
        <f t="shared" si="141"/>
        <v>photobooks</v>
      </c>
      <c r="S1799" s="10">
        <f t="shared" si="142"/>
        <v>42719.360983796294</v>
      </c>
      <c r="T1799" s="9" t="str">
        <f t="shared" si="143"/>
        <v>Dec</v>
      </c>
      <c r="U1799" s="9">
        <f t="shared" si="144"/>
        <v>2016</v>
      </c>
      <c r="V1799" s="10">
        <f>(J1799/86400)+25569+(-5/24)</f>
        <v>42689.360983796294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tr">
        <f t="shared" si="140"/>
        <v>photography</v>
      </c>
      <c r="R1800" t="str">
        <f t="shared" si="141"/>
        <v>photobooks</v>
      </c>
      <c r="S1800" s="10">
        <f t="shared" si="142"/>
        <v>42404.118437499994</v>
      </c>
      <c r="T1800" s="9" t="str">
        <f t="shared" si="143"/>
        <v>Feb</v>
      </c>
      <c r="U1800" s="9">
        <f t="shared" si="144"/>
        <v>2016</v>
      </c>
      <c r="V1800" s="10">
        <f>(J1800/86400)+25569+(-5/24)</f>
        <v>42344.118437499994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tr">
        <f t="shared" si="140"/>
        <v>photography</v>
      </c>
      <c r="R1801" t="str">
        <f t="shared" si="141"/>
        <v>photobooks</v>
      </c>
      <c r="S1801" s="10">
        <f t="shared" si="142"/>
        <v>41954.676018518519</v>
      </c>
      <c r="T1801" s="9" t="str">
        <f t="shared" si="143"/>
        <v>Nov</v>
      </c>
      <c r="U1801" s="9">
        <f t="shared" si="144"/>
        <v>2014</v>
      </c>
      <c r="V1801" s="10">
        <f>(J1801/86400)+25569+(-5/24)</f>
        <v>41934.634351851848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tr">
        <f t="shared" si="140"/>
        <v>photography</v>
      </c>
      <c r="R1802" t="str">
        <f t="shared" si="141"/>
        <v>photobooks</v>
      </c>
      <c r="S1802" s="10">
        <f t="shared" si="142"/>
        <v>42653.397800925923</v>
      </c>
      <c r="T1802" s="9" t="str">
        <f t="shared" si="143"/>
        <v>Oct</v>
      </c>
      <c r="U1802" s="9">
        <f t="shared" si="144"/>
        <v>2016</v>
      </c>
      <c r="V1802" s="10">
        <f>(J1802/86400)+25569+(-5/24)</f>
        <v>42623.397800925923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tr">
        <f t="shared" si="140"/>
        <v>photography</v>
      </c>
      <c r="R1803" t="str">
        <f t="shared" si="141"/>
        <v>photobooks</v>
      </c>
      <c r="S1803" s="10">
        <f t="shared" si="142"/>
        <v>42353.298611111109</v>
      </c>
      <c r="T1803" s="9" t="str">
        <f t="shared" si="143"/>
        <v>Dec</v>
      </c>
      <c r="U1803" s="9">
        <f t="shared" si="144"/>
        <v>2015</v>
      </c>
      <c r="V1803" s="10">
        <f>(J1803/86400)+25569+(-5/24)</f>
        <v>42321.452175925922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tr">
        <f t="shared" si="140"/>
        <v>photography</v>
      </c>
      <c r="R1804" t="str">
        <f t="shared" si="141"/>
        <v>photobooks</v>
      </c>
      <c r="S1804" s="10">
        <f t="shared" si="142"/>
        <v>42182.707638888889</v>
      </c>
      <c r="T1804" s="9" t="str">
        <f t="shared" si="143"/>
        <v>Jun</v>
      </c>
      <c r="U1804" s="9">
        <f t="shared" si="144"/>
        <v>2015</v>
      </c>
      <c r="V1804" s="10">
        <f>(J1804/86400)+25569+(-5/24)</f>
        <v>42159.264236111114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tr">
        <f t="shared" si="140"/>
        <v>photography</v>
      </c>
      <c r="R1805" t="str">
        <f t="shared" si="141"/>
        <v>photobooks</v>
      </c>
      <c r="S1805" s="10">
        <f t="shared" si="142"/>
        <v>42048.863217592589</v>
      </c>
      <c r="T1805" s="9" t="str">
        <f t="shared" si="143"/>
        <v>Feb</v>
      </c>
      <c r="U1805" s="9">
        <f t="shared" si="144"/>
        <v>2015</v>
      </c>
      <c r="V1805" s="10">
        <f>(J1805/86400)+25569+(-5/24)</f>
        <v>42017.863217592589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tr">
        <f t="shared" si="140"/>
        <v>photography</v>
      </c>
      <c r="R1806" t="str">
        <f t="shared" si="141"/>
        <v>photobooks</v>
      </c>
      <c r="S1806" s="10">
        <f t="shared" si="142"/>
        <v>42322.511620370373</v>
      </c>
      <c r="T1806" s="9" t="str">
        <f t="shared" si="143"/>
        <v>Nov</v>
      </c>
      <c r="U1806" s="9">
        <f t="shared" si="144"/>
        <v>2015</v>
      </c>
      <c r="V1806" s="10">
        <f>(J1806/86400)+25569+(-5/24)</f>
        <v>42282.469953703701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tr">
        <f t="shared" si="140"/>
        <v>photography</v>
      </c>
      <c r="R1807" t="str">
        <f t="shared" si="141"/>
        <v>photobooks</v>
      </c>
      <c r="S1807" s="10">
        <f t="shared" si="142"/>
        <v>42279.541666666664</v>
      </c>
      <c r="T1807" s="9" t="str">
        <f t="shared" si="143"/>
        <v>Oct</v>
      </c>
      <c r="U1807" s="9">
        <f t="shared" si="144"/>
        <v>2015</v>
      </c>
      <c r="V1807" s="10">
        <f>(J1807/86400)+25569+(-5/24)</f>
        <v>42247.595578703702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tr">
        <f t="shared" si="140"/>
        <v>photography</v>
      </c>
      <c r="R1808" t="str">
        <f t="shared" si="141"/>
        <v>photobooks</v>
      </c>
      <c r="S1808" s="10">
        <f t="shared" si="142"/>
        <v>41912.429965277777</v>
      </c>
      <c r="T1808" s="9" t="str">
        <f t="shared" si="143"/>
        <v>Sep</v>
      </c>
      <c r="U1808" s="9">
        <f t="shared" si="144"/>
        <v>2014</v>
      </c>
      <c r="V1808" s="10">
        <f>(J1808/86400)+25569+(-5/24)</f>
        <v>41877.429965277777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tr">
        <f t="shared" si="140"/>
        <v>photography</v>
      </c>
      <c r="R1809" t="str">
        <f t="shared" si="141"/>
        <v>photobooks</v>
      </c>
      <c r="S1809" s="10">
        <f t="shared" si="142"/>
        <v>41909.860104166662</v>
      </c>
      <c r="T1809" s="9" t="str">
        <f t="shared" si="143"/>
        <v>Sep</v>
      </c>
      <c r="U1809" s="9">
        <f t="shared" si="144"/>
        <v>2014</v>
      </c>
      <c r="V1809" s="10">
        <f>(J1809/86400)+25569+(-5/24)</f>
        <v>41879.860104166662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tr">
        <f t="shared" si="140"/>
        <v>photography</v>
      </c>
      <c r="R1810" t="str">
        <f t="shared" si="141"/>
        <v>photobooks</v>
      </c>
      <c r="S1810" s="10">
        <f t="shared" si="142"/>
        <v>42777.472569444442</v>
      </c>
      <c r="T1810" s="9" t="str">
        <f t="shared" si="143"/>
        <v>Feb</v>
      </c>
      <c r="U1810" s="9">
        <f t="shared" si="144"/>
        <v>2017</v>
      </c>
      <c r="V1810" s="10">
        <f>(J1810/86400)+25569+(-5/24)</f>
        <v>42742.472569444442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tr">
        <f t="shared" si="140"/>
        <v>photography</v>
      </c>
      <c r="R1811" t="str">
        <f t="shared" si="141"/>
        <v>photobooks</v>
      </c>
      <c r="S1811" s="10">
        <f t="shared" si="142"/>
        <v>42064.699525462966</v>
      </c>
      <c r="T1811" s="9" t="str">
        <f t="shared" si="143"/>
        <v>Mar</v>
      </c>
      <c r="U1811" s="9">
        <f t="shared" si="144"/>
        <v>2015</v>
      </c>
      <c r="V1811" s="10">
        <f>(J1811/86400)+25569+(-5/24)</f>
        <v>42029.699525462966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tr">
        <f t="shared" si="140"/>
        <v>photography</v>
      </c>
      <c r="R1812" t="str">
        <f t="shared" si="141"/>
        <v>photobooks</v>
      </c>
      <c r="S1812" s="10">
        <f t="shared" si="142"/>
        <v>41872.701689814814</v>
      </c>
      <c r="T1812" s="9" t="str">
        <f t="shared" si="143"/>
        <v>Aug</v>
      </c>
      <c r="U1812" s="9">
        <f t="shared" si="144"/>
        <v>2014</v>
      </c>
      <c r="V1812" s="10">
        <f>(J1812/86400)+25569+(-5/24)</f>
        <v>41860.701689814814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tr">
        <f t="shared" si="140"/>
        <v>photography</v>
      </c>
      <c r="R1813" t="str">
        <f t="shared" si="141"/>
        <v>photobooks</v>
      </c>
      <c r="S1813" s="10">
        <f t="shared" si="142"/>
        <v>41935.958333333328</v>
      </c>
      <c r="T1813" s="9" t="str">
        <f t="shared" si="143"/>
        <v>Oct</v>
      </c>
      <c r="U1813" s="9">
        <f t="shared" si="144"/>
        <v>2014</v>
      </c>
      <c r="V1813" s="10">
        <f>(J1813/86400)+25569+(-5/24)</f>
        <v>41876.225347222222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tr">
        <f t="shared" si="140"/>
        <v>photography</v>
      </c>
      <c r="R1814" t="str">
        <f t="shared" si="141"/>
        <v>photobooks</v>
      </c>
      <c r="S1814" s="10">
        <f t="shared" si="142"/>
        <v>42554.110370370363</v>
      </c>
      <c r="T1814" s="9" t="str">
        <f t="shared" si="143"/>
        <v>Jul</v>
      </c>
      <c r="U1814" s="9">
        <f t="shared" si="144"/>
        <v>2016</v>
      </c>
      <c r="V1814" s="10">
        <f>(J1814/86400)+25569+(-5/24)</f>
        <v>42524.110370370363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tr">
        <f t="shared" si="140"/>
        <v>photography</v>
      </c>
      <c r="R1815" t="str">
        <f t="shared" si="141"/>
        <v>photobooks</v>
      </c>
      <c r="S1815" s="10">
        <f t="shared" si="142"/>
        <v>41859.68069444444</v>
      </c>
      <c r="T1815" s="9" t="str">
        <f t="shared" si="143"/>
        <v>Aug</v>
      </c>
      <c r="U1815" s="9">
        <f t="shared" si="144"/>
        <v>2014</v>
      </c>
      <c r="V1815" s="10">
        <f>(J1815/86400)+25569+(-5/24)</f>
        <v>41829.68069444444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tr">
        <f t="shared" si="140"/>
        <v>photography</v>
      </c>
      <c r="R1816" t="str">
        <f t="shared" si="141"/>
        <v>photobooks</v>
      </c>
      <c r="S1816" s="10">
        <f t="shared" si="142"/>
        <v>42063.105740740742</v>
      </c>
      <c r="T1816" s="9" t="str">
        <f t="shared" si="143"/>
        <v>Feb</v>
      </c>
      <c r="U1816" s="9">
        <f t="shared" si="144"/>
        <v>2015</v>
      </c>
      <c r="V1816" s="10">
        <f>(J1816/86400)+25569+(-5/24)</f>
        <v>42033.105740740742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tr">
        <f t="shared" si="140"/>
        <v>photography</v>
      </c>
      <c r="R1817" t="str">
        <f t="shared" si="141"/>
        <v>photobooks</v>
      </c>
      <c r="S1817" s="10">
        <f t="shared" si="142"/>
        <v>42186.698344907403</v>
      </c>
      <c r="T1817" s="9" t="str">
        <f t="shared" si="143"/>
        <v>Jul</v>
      </c>
      <c r="U1817" s="9">
        <f t="shared" si="144"/>
        <v>2015</v>
      </c>
      <c r="V1817" s="10">
        <f>(J1817/86400)+25569+(-5/24)</f>
        <v>42172.698344907403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tr">
        <f t="shared" si="140"/>
        <v>photography</v>
      </c>
      <c r="R1818" t="str">
        <f t="shared" si="141"/>
        <v>photobooks</v>
      </c>
      <c r="S1818" s="10">
        <f t="shared" si="142"/>
        <v>42576.583333333336</v>
      </c>
      <c r="T1818" s="9" t="str">
        <f t="shared" si="143"/>
        <v>Jul</v>
      </c>
      <c r="U1818" s="9">
        <f t="shared" si="144"/>
        <v>2016</v>
      </c>
      <c r="V1818" s="10">
        <f>(J1818/86400)+25569+(-5/24)</f>
        <v>42548.667858796289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tr">
        <f t="shared" si="140"/>
        <v>photography</v>
      </c>
      <c r="R1819" t="str">
        <f t="shared" si="141"/>
        <v>photobooks</v>
      </c>
      <c r="S1819" s="10">
        <f t="shared" si="142"/>
        <v>42765.082638888889</v>
      </c>
      <c r="T1819" s="9" t="str">
        <f t="shared" si="143"/>
        <v>Jan</v>
      </c>
      <c r="U1819" s="9">
        <f t="shared" si="144"/>
        <v>2017</v>
      </c>
      <c r="V1819" s="10">
        <f>(J1819/86400)+25569+(-5/24)</f>
        <v>42705.453784722216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tr">
        <f t="shared" si="140"/>
        <v>photography</v>
      </c>
      <c r="R1820" t="str">
        <f t="shared" si="141"/>
        <v>photobooks</v>
      </c>
      <c r="S1820" s="10">
        <f t="shared" si="142"/>
        <v>42096.984374999993</v>
      </c>
      <c r="T1820" s="9" t="str">
        <f t="shared" si="143"/>
        <v>Apr</v>
      </c>
      <c r="U1820" s="9">
        <f t="shared" si="144"/>
        <v>2015</v>
      </c>
      <c r="V1820" s="10">
        <f>(J1820/86400)+25569+(-5/24)</f>
        <v>42067.026041666664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tr">
        <f t="shared" si="140"/>
        <v>photography</v>
      </c>
      <c r="R1821" t="str">
        <f t="shared" si="141"/>
        <v>photobooks</v>
      </c>
      <c r="S1821" s="10">
        <f t="shared" si="142"/>
        <v>41850.543935185182</v>
      </c>
      <c r="T1821" s="9" t="str">
        <f t="shared" si="143"/>
        <v>Jul</v>
      </c>
      <c r="U1821" s="9">
        <f t="shared" si="144"/>
        <v>2014</v>
      </c>
      <c r="V1821" s="10">
        <f>(J1821/86400)+25569+(-5/24)</f>
        <v>41820.543935185182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tr">
        <f t="shared" si="140"/>
        <v>photography</v>
      </c>
      <c r="R1822" t="str">
        <f t="shared" si="141"/>
        <v>photobooks</v>
      </c>
      <c r="S1822" s="10">
        <f t="shared" si="142"/>
        <v>42094.834374999999</v>
      </c>
      <c r="T1822" s="9" t="str">
        <f t="shared" si="143"/>
        <v>Mar</v>
      </c>
      <c r="U1822" s="9">
        <f t="shared" si="144"/>
        <v>2015</v>
      </c>
      <c r="V1822" s="10">
        <f>(J1822/86400)+25569+(-5/24)</f>
        <v>42064.876041666663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tr">
        <f t="shared" si="140"/>
        <v>music</v>
      </c>
      <c r="R1823" t="str">
        <f t="shared" si="141"/>
        <v>rock</v>
      </c>
      <c r="S1823" s="10">
        <f t="shared" si="142"/>
        <v>40971.110729166663</v>
      </c>
      <c r="T1823" s="9" t="str">
        <f t="shared" si="143"/>
        <v>Mar</v>
      </c>
      <c r="U1823" s="9">
        <f t="shared" si="144"/>
        <v>2012</v>
      </c>
      <c r="V1823" s="10">
        <f>(J1823/86400)+25569+(-5/24)</f>
        <v>40926.110729166663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tr">
        <f t="shared" si="140"/>
        <v>music</v>
      </c>
      <c r="R1824" t="str">
        <f t="shared" si="141"/>
        <v>rock</v>
      </c>
      <c r="S1824" s="10">
        <f t="shared" si="142"/>
        <v>41670.584027777775</v>
      </c>
      <c r="T1824" s="9" t="str">
        <f t="shared" si="143"/>
        <v>Jan</v>
      </c>
      <c r="U1824" s="9">
        <f t="shared" si="144"/>
        <v>2014</v>
      </c>
      <c r="V1824" s="10">
        <f>(J1824/86400)+25569+(-5/24)</f>
        <v>41634.588680555556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tr">
        <f t="shared" si="140"/>
        <v>music</v>
      </c>
      <c r="R1825" t="str">
        <f t="shared" si="141"/>
        <v>rock</v>
      </c>
      <c r="S1825" s="10">
        <f t="shared" si="142"/>
        <v>41206.47657407407</v>
      </c>
      <c r="T1825" s="9" t="str">
        <f t="shared" si="143"/>
        <v>Oct</v>
      </c>
      <c r="U1825" s="9">
        <f t="shared" si="144"/>
        <v>2012</v>
      </c>
      <c r="V1825" s="10">
        <f>(J1825/86400)+25569+(-5/24)</f>
        <v>41176.47657407407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tr">
        <f t="shared" si="140"/>
        <v>music</v>
      </c>
      <c r="R1826" t="str">
        <f t="shared" si="141"/>
        <v>rock</v>
      </c>
      <c r="S1826" s="10">
        <f t="shared" si="142"/>
        <v>41646.880555555552</v>
      </c>
      <c r="T1826" s="9" t="str">
        <f t="shared" si="143"/>
        <v>Jan</v>
      </c>
      <c r="U1826" s="9">
        <f t="shared" si="144"/>
        <v>2014</v>
      </c>
      <c r="V1826" s="10">
        <f>(J1826/86400)+25569+(-5/24)</f>
        <v>41626.707951388882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tr">
        <f t="shared" si="140"/>
        <v>music</v>
      </c>
      <c r="R1827" t="str">
        <f t="shared" si="141"/>
        <v>rock</v>
      </c>
      <c r="S1827" s="10">
        <f t="shared" si="142"/>
        <v>41466.626192129625</v>
      </c>
      <c r="T1827" s="9" t="str">
        <f t="shared" si="143"/>
        <v>Jul</v>
      </c>
      <c r="U1827" s="9">
        <f t="shared" si="144"/>
        <v>2013</v>
      </c>
      <c r="V1827" s="10">
        <f>(J1827/86400)+25569+(-5/24)</f>
        <v>41443.626192129625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tr">
        <f t="shared" si="140"/>
        <v>music</v>
      </c>
      <c r="R1828" t="str">
        <f t="shared" si="141"/>
        <v>rock</v>
      </c>
      <c r="S1828" s="10">
        <f t="shared" si="142"/>
        <v>41687.715474537035</v>
      </c>
      <c r="T1828" s="9" t="str">
        <f t="shared" si="143"/>
        <v>Feb</v>
      </c>
      <c r="U1828" s="9">
        <f t="shared" si="144"/>
        <v>2014</v>
      </c>
      <c r="V1828" s="10">
        <f>(J1828/86400)+25569+(-5/24)</f>
        <v>41657.715474537035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tr">
        <f t="shared" si="140"/>
        <v>music</v>
      </c>
      <c r="R1829" t="str">
        <f t="shared" si="141"/>
        <v>rock</v>
      </c>
      <c r="S1829" s="10">
        <f t="shared" si="142"/>
        <v>40605.117604166662</v>
      </c>
      <c r="T1829" s="9" t="str">
        <f t="shared" si="143"/>
        <v>Mar</v>
      </c>
      <c r="U1829" s="9">
        <f t="shared" si="144"/>
        <v>2011</v>
      </c>
      <c r="V1829" s="10">
        <f>(J1829/86400)+25569+(-5/24)</f>
        <v>40555.117604166662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tr">
        <f t="shared" si="140"/>
        <v>music</v>
      </c>
      <c r="R1830" t="str">
        <f t="shared" si="141"/>
        <v>rock</v>
      </c>
      <c r="S1830" s="10">
        <f t="shared" si="142"/>
        <v>41768.708333333328</v>
      </c>
      <c r="T1830" s="9" t="str">
        <f t="shared" si="143"/>
        <v>May</v>
      </c>
      <c r="U1830" s="9">
        <f t="shared" si="144"/>
        <v>2014</v>
      </c>
      <c r="V1830" s="10">
        <f>(J1830/86400)+25569+(-5/24)</f>
        <v>41736.691319444442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tr">
        <f t="shared" si="140"/>
        <v>music</v>
      </c>
      <c r="R1831" t="str">
        <f t="shared" si="141"/>
        <v>rock</v>
      </c>
      <c r="S1831" s="10">
        <f t="shared" si="142"/>
        <v>40564.708333333328</v>
      </c>
      <c r="T1831" s="9" t="str">
        <f t="shared" si="143"/>
        <v>Jan</v>
      </c>
      <c r="U1831" s="9">
        <f t="shared" si="144"/>
        <v>2011</v>
      </c>
      <c r="V1831" s="10">
        <f>(J1831/86400)+25569+(-5/24)</f>
        <v>40515.879293981481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tr">
        <f t="shared" si="140"/>
        <v>music</v>
      </c>
      <c r="R1832" t="str">
        <f t="shared" si="141"/>
        <v>rock</v>
      </c>
      <c r="S1832" s="10">
        <f t="shared" si="142"/>
        <v>41694.475775462961</v>
      </c>
      <c r="T1832" s="9" t="str">
        <f t="shared" si="143"/>
        <v>Feb</v>
      </c>
      <c r="U1832" s="9">
        <f t="shared" si="144"/>
        <v>2014</v>
      </c>
      <c r="V1832" s="10">
        <f>(J1832/86400)+25569+(-5/24)</f>
        <v>41664.475775462961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tr">
        <f t="shared" si="140"/>
        <v>music</v>
      </c>
      <c r="R1833" t="str">
        <f t="shared" si="141"/>
        <v>rock</v>
      </c>
      <c r="S1833" s="10">
        <f t="shared" si="142"/>
        <v>41041.787766203699</v>
      </c>
      <c r="T1833" s="9" t="str">
        <f t="shared" si="143"/>
        <v>May</v>
      </c>
      <c r="U1833" s="9">
        <f t="shared" si="144"/>
        <v>2012</v>
      </c>
      <c r="V1833" s="10">
        <f>(J1833/86400)+25569+(-5/24)</f>
        <v>41026.787766203699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tr">
        <f t="shared" si="140"/>
        <v>music</v>
      </c>
      <c r="R1834" t="str">
        <f t="shared" si="141"/>
        <v>rock</v>
      </c>
      <c r="S1834" s="10">
        <f t="shared" si="142"/>
        <v>40606.331331018519</v>
      </c>
      <c r="T1834" s="9" t="str">
        <f t="shared" si="143"/>
        <v>Mar</v>
      </c>
      <c r="U1834" s="9">
        <f t="shared" si="144"/>
        <v>2011</v>
      </c>
      <c r="V1834" s="10">
        <f>(J1834/86400)+25569+(-5/24)</f>
        <v>40576.331331018519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tr">
        <f t="shared" si="140"/>
        <v>music</v>
      </c>
      <c r="R1835" t="str">
        <f t="shared" si="141"/>
        <v>rock</v>
      </c>
      <c r="S1835" s="10">
        <f t="shared" si="142"/>
        <v>41335.124305555553</v>
      </c>
      <c r="T1835" s="9" t="str">
        <f t="shared" si="143"/>
        <v>Mar</v>
      </c>
      <c r="U1835" s="9">
        <f t="shared" si="144"/>
        <v>2013</v>
      </c>
      <c r="V1835" s="10">
        <f>(J1835/86400)+25569+(-5/24)</f>
        <v>41302.835682870369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tr">
        <f t="shared" si="140"/>
        <v>music</v>
      </c>
      <c r="R1836" t="str">
        <f t="shared" si="141"/>
        <v>rock</v>
      </c>
      <c r="S1836" s="10">
        <f t="shared" si="142"/>
        <v>42028.755729166667</v>
      </c>
      <c r="T1836" s="9" t="str">
        <f t="shared" si="143"/>
        <v>Jan</v>
      </c>
      <c r="U1836" s="9">
        <f t="shared" si="144"/>
        <v>2015</v>
      </c>
      <c r="V1836" s="10">
        <f>(J1836/86400)+25569+(-5/24)</f>
        <v>41988.755729166667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tr">
        <f t="shared" si="140"/>
        <v>music</v>
      </c>
      <c r="R1837" t="str">
        <f t="shared" si="141"/>
        <v>rock</v>
      </c>
      <c r="S1837" s="10">
        <f t="shared" si="142"/>
        <v>42460.452210648145</v>
      </c>
      <c r="T1837" s="9" t="str">
        <f t="shared" si="143"/>
        <v>Mar</v>
      </c>
      <c r="U1837" s="9">
        <f t="shared" si="144"/>
        <v>2016</v>
      </c>
      <c r="V1837" s="10">
        <f>(J1837/86400)+25569+(-5/24)</f>
        <v>42430.49387731481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tr">
        <f t="shared" si="140"/>
        <v>music</v>
      </c>
      <c r="R1838" t="str">
        <f t="shared" si="141"/>
        <v>rock</v>
      </c>
      <c r="S1838" s="10">
        <f t="shared" si="142"/>
        <v>41322.601030092592</v>
      </c>
      <c r="T1838" s="9" t="str">
        <f t="shared" si="143"/>
        <v>Feb</v>
      </c>
      <c r="U1838" s="9">
        <f t="shared" si="144"/>
        <v>2013</v>
      </c>
      <c r="V1838" s="10">
        <f>(J1838/86400)+25569+(-5/24)</f>
        <v>41305.601030092592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tr">
        <f t="shared" si="140"/>
        <v>music</v>
      </c>
      <c r="R1839" t="str">
        <f t="shared" si="141"/>
        <v>rock</v>
      </c>
      <c r="S1839" s="10">
        <f t="shared" si="142"/>
        <v>40985.797858796293</v>
      </c>
      <c r="T1839" s="9" t="str">
        <f t="shared" si="143"/>
        <v>Mar</v>
      </c>
      <c r="U1839" s="9">
        <f t="shared" si="144"/>
        <v>2012</v>
      </c>
      <c r="V1839" s="10">
        <f>(J1839/86400)+25569+(-5/24)</f>
        <v>40925.839525462965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tr">
        <f t="shared" si="140"/>
        <v>music</v>
      </c>
      <c r="R1840" t="str">
        <f t="shared" si="141"/>
        <v>rock</v>
      </c>
      <c r="S1840" s="10">
        <f t="shared" si="142"/>
        <v>40816.916666666664</v>
      </c>
      <c r="T1840" s="9" t="str">
        <f t="shared" si="143"/>
        <v>Sep</v>
      </c>
      <c r="U1840" s="9">
        <f t="shared" si="144"/>
        <v>2011</v>
      </c>
      <c r="V1840" s="10">
        <f>(J1840/86400)+25569+(-5/24)</f>
        <v>40788.578206018516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tr">
        <f t="shared" si="140"/>
        <v>music</v>
      </c>
      <c r="R1841" t="str">
        <f t="shared" si="141"/>
        <v>rock</v>
      </c>
      <c r="S1841" s="10">
        <f t="shared" si="142"/>
        <v>42644.513680555552</v>
      </c>
      <c r="T1841" s="9" t="str">
        <f t="shared" si="143"/>
        <v>Oct</v>
      </c>
      <c r="U1841" s="9">
        <f t="shared" si="144"/>
        <v>2016</v>
      </c>
      <c r="V1841" s="10">
        <f>(J1841/86400)+25569+(-5/24)</f>
        <v>42614.513680555552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tr">
        <f t="shared" si="140"/>
        <v>music</v>
      </c>
      <c r="R1842" t="str">
        <f t="shared" si="141"/>
        <v>rock</v>
      </c>
      <c r="S1842" s="10">
        <f t="shared" si="142"/>
        <v>41400.999305555553</v>
      </c>
      <c r="T1842" s="9" t="str">
        <f t="shared" si="143"/>
        <v>May</v>
      </c>
      <c r="U1842" s="9">
        <f t="shared" si="144"/>
        <v>2013</v>
      </c>
      <c r="V1842" s="10">
        <f>(J1842/86400)+25569+(-5/24)</f>
        <v>41381.88784722222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tr">
        <f t="shared" si="140"/>
        <v>music</v>
      </c>
      <c r="R1843" t="str">
        <f t="shared" si="141"/>
        <v>rock</v>
      </c>
      <c r="S1843" s="10">
        <f t="shared" si="142"/>
        <v>41778.999305555553</v>
      </c>
      <c r="T1843" s="9" t="str">
        <f t="shared" si="143"/>
        <v>May</v>
      </c>
      <c r="U1843" s="9">
        <f t="shared" si="144"/>
        <v>2014</v>
      </c>
      <c r="V1843" s="10">
        <f>(J1843/86400)+25569+(-5/24)</f>
        <v>41745.637094907404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tr">
        <f t="shared" si="140"/>
        <v>music</v>
      </c>
      <c r="R1844" t="str">
        <f t="shared" si="141"/>
        <v>rock</v>
      </c>
      <c r="S1844" s="10">
        <f t="shared" si="142"/>
        <v>42065.040972222218</v>
      </c>
      <c r="T1844" s="9" t="str">
        <f t="shared" si="143"/>
        <v>Mar</v>
      </c>
      <c r="U1844" s="9">
        <f t="shared" si="144"/>
        <v>2015</v>
      </c>
      <c r="V1844" s="10">
        <f>(J1844/86400)+25569+(-5/24)</f>
        <v>42031.423391203702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tr">
        <f t="shared" si="140"/>
        <v>music</v>
      </c>
      <c r="R1845" t="str">
        <f t="shared" si="141"/>
        <v>rock</v>
      </c>
      <c r="S1845" s="10">
        <f t="shared" si="142"/>
        <v>40594.786504629628</v>
      </c>
      <c r="T1845" s="9" t="str">
        <f t="shared" si="143"/>
        <v>Feb</v>
      </c>
      <c r="U1845" s="9">
        <f t="shared" si="144"/>
        <v>2011</v>
      </c>
      <c r="V1845" s="10">
        <f>(J1845/86400)+25569+(-5/24)</f>
        <v>40564.786504629628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tr">
        <f t="shared" si="140"/>
        <v>music</v>
      </c>
      <c r="R1846" t="str">
        <f t="shared" si="141"/>
        <v>rock</v>
      </c>
      <c r="S1846" s="10">
        <f t="shared" si="142"/>
        <v>40704.916666666664</v>
      </c>
      <c r="T1846" s="9" t="str">
        <f t="shared" si="143"/>
        <v>Jun</v>
      </c>
      <c r="U1846" s="9">
        <f t="shared" si="144"/>
        <v>2011</v>
      </c>
      <c r="V1846" s="10">
        <f>(J1846/86400)+25569+(-5/24)</f>
        <v>40666.765208333331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tr">
        <f t="shared" si="140"/>
        <v>music</v>
      </c>
      <c r="R1847" t="str">
        <f t="shared" si="141"/>
        <v>rock</v>
      </c>
      <c r="S1847" s="10">
        <f t="shared" si="142"/>
        <v>42537.996527777774</v>
      </c>
      <c r="T1847" s="9" t="str">
        <f t="shared" si="143"/>
        <v>Jun</v>
      </c>
      <c r="U1847" s="9">
        <f t="shared" si="144"/>
        <v>2016</v>
      </c>
      <c r="V1847" s="10">
        <f>(J1847/86400)+25569+(-5/24)</f>
        <v>42523.124976851854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tr">
        <f t="shared" si="140"/>
        <v>music</v>
      </c>
      <c r="R1848" t="str">
        <f t="shared" si="141"/>
        <v>rock</v>
      </c>
      <c r="S1848" s="10">
        <f t="shared" si="142"/>
        <v>41258.441863425927</v>
      </c>
      <c r="T1848" s="9" t="str">
        <f t="shared" si="143"/>
        <v>Dec</v>
      </c>
      <c r="U1848" s="9">
        <f t="shared" si="144"/>
        <v>2012</v>
      </c>
      <c r="V1848" s="10">
        <f>(J1848/86400)+25569+(-5/24)</f>
        <v>41228.441863425927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tr">
        <f t="shared" si="140"/>
        <v>music</v>
      </c>
      <c r="R1849" t="str">
        <f t="shared" si="141"/>
        <v>rock</v>
      </c>
      <c r="S1849" s="10">
        <f t="shared" si="142"/>
        <v>42115.028148148143</v>
      </c>
      <c r="T1849" s="9" t="str">
        <f t="shared" si="143"/>
        <v>Apr</v>
      </c>
      <c r="U1849" s="9">
        <f t="shared" si="144"/>
        <v>2015</v>
      </c>
      <c r="V1849" s="10">
        <f>(J1849/86400)+25569+(-5/24)</f>
        <v>42094.028148148143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tr">
        <f t="shared" si="140"/>
        <v>music</v>
      </c>
      <c r="R1850" t="str">
        <f t="shared" si="141"/>
        <v>rock</v>
      </c>
      <c r="S1850" s="10">
        <f t="shared" si="142"/>
        <v>40755.082638888889</v>
      </c>
      <c r="T1850" s="9" t="str">
        <f t="shared" si="143"/>
        <v>Jul</v>
      </c>
      <c r="U1850" s="9">
        <f t="shared" si="144"/>
        <v>2011</v>
      </c>
      <c r="V1850" s="10">
        <f>(J1850/86400)+25569+(-5/24)</f>
        <v>40691.579722222217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tr">
        <f t="shared" si="140"/>
        <v>music</v>
      </c>
      <c r="R1851" t="str">
        <f t="shared" si="141"/>
        <v>rock</v>
      </c>
      <c r="S1851" s="10">
        <f t="shared" si="142"/>
        <v>41199.637256944443</v>
      </c>
      <c r="T1851" s="9" t="str">
        <f t="shared" si="143"/>
        <v>Oct</v>
      </c>
      <c r="U1851" s="9">
        <f t="shared" si="144"/>
        <v>2012</v>
      </c>
      <c r="V1851" s="10">
        <f>(J1851/86400)+25569+(-5/24)</f>
        <v>41169.637256944443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tr">
        <f t="shared" si="140"/>
        <v>music</v>
      </c>
      <c r="R1852" t="str">
        <f t="shared" si="141"/>
        <v>rock</v>
      </c>
      <c r="S1852" s="10">
        <f t="shared" si="142"/>
        <v>41830.751157407409</v>
      </c>
      <c r="T1852" s="9" t="str">
        <f t="shared" si="143"/>
        <v>Jul</v>
      </c>
      <c r="U1852" s="9">
        <f t="shared" si="144"/>
        <v>2014</v>
      </c>
      <c r="V1852" s="10">
        <f>(J1852/86400)+25569+(-5/24)</f>
        <v>41800.751157407409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tr">
        <f t="shared" si="140"/>
        <v>music</v>
      </c>
      <c r="R1853" t="str">
        <f t="shared" si="141"/>
        <v>rock</v>
      </c>
      <c r="S1853" s="10">
        <f t="shared" si="142"/>
        <v>41847.833333333328</v>
      </c>
      <c r="T1853" s="9" t="str">
        <f t="shared" si="143"/>
        <v>Jul</v>
      </c>
      <c r="U1853" s="9">
        <f t="shared" si="144"/>
        <v>2014</v>
      </c>
      <c r="V1853" s="10">
        <f>(J1853/86400)+25569+(-5/24)</f>
        <v>41827.69835648148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tr">
        <f t="shared" si="140"/>
        <v>music</v>
      </c>
      <c r="R1854" t="str">
        <f t="shared" si="141"/>
        <v>rock</v>
      </c>
      <c r="S1854" s="10">
        <f t="shared" si="142"/>
        <v>42118.791666666664</v>
      </c>
      <c r="T1854" s="9" t="str">
        <f t="shared" si="143"/>
        <v>Apr</v>
      </c>
      <c r="U1854" s="9">
        <f t="shared" si="144"/>
        <v>2015</v>
      </c>
      <c r="V1854" s="10">
        <f>(J1854/86400)+25569+(-5/24)</f>
        <v>42081.563101851854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tr">
        <f t="shared" si="140"/>
        <v>music</v>
      </c>
      <c r="R1855" t="str">
        <f t="shared" si="141"/>
        <v>rock</v>
      </c>
      <c r="S1855" s="10">
        <f t="shared" si="142"/>
        <v>41226.893715277773</v>
      </c>
      <c r="T1855" s="9" t="str">
        <f t="shared" si="143"/>
        <v>Nov</v>
      </c>
      <c r="U1855" s="9">
        <f t="shared" si="144"/>
        <v>2012</v>
      </c>
      <c r="V1855" s="10">
        <f>(J1855/86400)+25569+(-5/24)</f>
        <v>41176.852048611108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tr">
        <f t="shared" si="140"/>
        <v>music</v>
      </c>
      <c r="R1856" t="str">
        <f t="shared" si="141"/>
        <v>rock</v>
      </c>
      <c r="S1856" s="10">
        <f t="shared" si="142"/>
        <v>41417.812928240739</v>
      </c>
      <c r="T1856" s="9" t="str">
        <f t="shared" si="143"/>
        <v>May</v>
      </c>
      <c r="U1856" s="9">
        <f t="shared" si="144"/>
        <v>2013</v>
      </c>
      <c r="V1856" s="10">
        <f>(J1856/86400)+25569+(-5/24)</f>
        <v>41387.812928240739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tr">
        <f t="shared" si="140"/>
        <v>music</v>
      </c>
      <c r="R1857" t="str">
        <f t="shared" si="141"/>
        <v>rock</v>
      </c>
      <c r="S1857" s="10">
        <f t="shared" si="142"/>
        <v>41645.330324074072</v>
      </c>
      <c r="T1857" s="9" t="str">
        <f t="shared" si="143"/>
        <v>Jan</v>
      </c>
      <c r="U1857" s="9">
        <f t="shared" si="144"/>
        <v>2014</v>
      </c>
      <c r="V1857" s="10">
        <f>(J1857/86400)+25569+(-5/24)</f>
        <v>41600.330324074072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tr">
        <f t="shared" si="140"/>
        <v>music</v>
      </c>
      <c r="R1858" t="str">
        <f t="shared" si="141"/>
        <v>rock</v>
      </c>
      <c r="S1858" s="10">
        <f t="shared" si="142"/>
        <v>41838.64666666666</v>
      </c>
      <c r="T1858" s="9" t="str">
        <f t="shared" si="143"/>
        <v>Jul</v>
      </c>
      <c r="U1858" s="9">
        <f t="shared" si="144"/>
        <v>2014</v>
      </c>
      <c r="V1858" s="10">
        <f>(J1858/86400)+25569+(-5/24)</f>
        <v>41817.64666666666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tr">
        <f t="shared" ref="Q1859:Q1922" si="145">LEFT(N1859,FIND("/",N1859)-1)</f>
        <v>music</v>
      </c>
      <c r="R1859" t="str">
        <f t="shared" ref="R1859:R1922" si="146">RIGHT(N1859,LEN(N1859)-FIND("/",N1859))</f>
        <v>rock</v>
      </c>
      <c r="S1859" s="10">
        <f t="shared" ref="S1859:S1922" si="147">(I1859/86400)+25569+(-5/24)</f>
        <v>41894.560335648144</v>
      </c>
      <c r="T1859" s="9" t="str">
        <f t="shared" ref="T1859:T1922" si="148">IF(MONTH(S1859)=1,"Jan",IF(MONTH(S1859)=2,"Feb",IF(MONTH(S1859)=3,"Mar",IF(MONTH(S1859)=4,"Apr",IF(MONTH(S1859)=5,"May",IF(MONTH(S1859)=6,"Jun",IF(MONTH(S1859)=7,"Jul",IF(MONTH(S1859)=8,"Aug",IF(MONTH(S1859)=9,"Sep",IF(MONTH(S1859)=10,"Oct",IF(MONTH(S1859)=11,"Nov",IF(MONTH(S1859)=12,"Dec","N/A"))))))))))))</f>
        <v>Sep</v>
      </c>
      <c r="U1859" s="9">
        <f t="shared" ref="U1859:U1922" si="149">YEAR(S1859)</f>
        <v>2014</v>
      </c>
      <c r="V1859" s="10">
        <f>(J1859/86400)+25569+(-5/24)</f>
        <v>41864.560335648144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tr">
        <f t="shared" si="145"/>
        <v>music</v>
      </c>
      <c r="R1860" t="str">
        <f t="shared" si="146"/>
        <v>rock</v>
      </c>
      <c r="S1860" s="10">
        <f t="shared" si="147"/>
        <v>40893.033807870372</v>
      </c>
      <c r="T1860" s="9" t="str">
        <f t="shared" si="148"/>
        <v>Dec</v>
      </c>
      <c r="U1860" s="9">
        <f t="shared" si="149"/>
        <v>2011</v>
      </c>
      <c r="V1860" s="10">
        <f>(J1860/86400)+25569+(-5/24)</f>
        <v>40832.9921412037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tr">
        <f t="shared" si="145"/>
        <v>music</v>
      </c>
      <c r="R1861" t="str">
        <f t="shared" si="146"/>
        <v>rock</v>
      </c>
      <c r="S1861" s="10">
        <f t="shared" si="147"/>
        <v>40808.561678240738</v>
      </c>
      <c r="T1861" s="9" t="str">
        <f t="shared" si="148"/>
        <v>Sep</v>
      </c>
      <c r="U1861" s="9">
        <f t="shared" si="149"/>
        <v>2011</v>
      </c>
      <c r="V1861" s="10">
        <f>(J1861/86400)+25569+(-5/24)</f>
        <v>40778.561678240738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tr">
        <f t="shared" si="145"/>
        <v>music</v>
      </c>
      <c r="R1862" t="str">
        <f t="shared" si="146"/>
        <v>rock</v>
      </c>
      <c r="S1862" s="10">
        <f t="shared" si="147"/>
        <v>41676.500972222224</v>
      </c>
      <c r="T1862" s="9" t="str">
        <f t="shared" si="148"/>
        <v>Feb</v>
      </c>
      <c r="U1862" s="9">
        <f t="shared" si="149"/>
        <v>2014</v>
      </c>
      <c r="V1862" s="10">
        <f>(J1862/86400)+25569+(-5/24)</f>
        <v>41655.500972222224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tr">
        <f t="shared" si="145"/>
        <v>games</v>
      </c>
      <c r="R1863" t="str">
        <f t="shared" si="146"/>
        <v>mobile games</v>
      </c>
      <c r="S1863" s="10">
        <f t="shared" si="147"/>
        <v>42030.091909722221</v>
      </c>
      <c r="T1863" s="9" t="str">
        <f t="shared" si="148"/>
        <v>Jan</v>
      </c>
      <c r="U1863" s="9">
        <f t="shared" si="149"/>
        <v>2015</v>
      </c>
      <c r="V1863" s="10">
        <f>(J1863/86400)+25569+(-5/24)</f>
        <v>42000.091909722221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tr">
        <f t="shared" si="145"/>
        <v>games</v>
      </c>
      <c r="R1864" t="str">
        <f t="shared" si="146"/>
        <v>mobile games</v>
      </c>
      <c r="S1864" s="10">
        <f t="shared" si="147"/>
        <v>42802.104166666664</v>
      </c>
      <c r="T1864" s="9" t="str">
        <f t="shared" si="148"/>
        <v>Mar</v>
      </c>
      <c r="U1864" s="9">
        <f t="shared" si="149"/>
        <v>2017</v>
      </c>
      <c r="V1864" s="10">
        <f>(J1864/86400)+25569+(-5/24)</f>
        <v>42755.284421296295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tr">
        <f t="shared" si="145"/>
        <v>games</v>
      </c>
      <c r="R1865" t="str">
        <f t="shared" si="146"/>
        <v>mobile games</v>
      </c>
      <c r="S1865" s="10">
        <f t="shared" si="147"/>
        <v>41802.588946759257</v>
      </c>
      <c r="T1865" s="9" t="str">
        <f t="shared" si="148"/>
        <v>Jun</v>
      </c>
      <c r="U1865" s="9">
        <f t="shared" si="149"/>
        <v>2014</v>
      </c>
      <c r="V1865" s="10">
        <f>(J1865/86400)+25569+(-5/24)</f>
        <v>41772.588946759257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tr">
        <f t="shared" si="145"/>
        <v>games</v>
      </c>
      <c r="R1866" t="str">
        <f t="shared" si="146"/>
        <v>mobile games</v>
      </c>
      <c r="S1866" s="10">
        <f t="shared" si="147"/>
        <v>41763.508101851847</v>
      </c>
      <c r="T1866" s="9" t="str">
        <f t="shared" si="148"/>
        <v>May</v>
      </c>
      <c r="U1866" s="9">
        <f t="shared" si="149"/>
        <v>2014</v>
      </c>
      <c r="V1866" s="10">
        <f>(J1866/86400)+25569+(-5/24)</f>
        <v>41733.508101851847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tr">
        <f t="shared" si="145"/>
        <v>games</v>
      </c>
      <c r="R1867" t="str">
        <f t="shared" si="146"/>
        <v>mobile games</v>
      </c>
      <c r="S1867" s="10">
        <f t="shared" si="147"/>
        <v>42680.200775462959</v>
      </c>
      <c r="T1867" s="9" t="str">
        <f t="shared" si="148"/>
        <v>Nov</v>
      </c>
      <c r="U1867" s="9">
        <f t="shared" si="149"/>
        <v>2016</v>
      </c>
      <c r="V1867" s="10">
        <f>(J1867/86400)+25569+(-5/24)</f>
        <v>42645.159108796295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tr">
        <f t="shared" si="145"/>
        <v>games</v>
      </c>
      <c r="R1868" t="str">
        <f t="shared" si="146"/>
        <v>mobile games</v>
      </c>
      <c r="S1868" s="10">
        <f t="shared" si="147"/>
        <v>42794.958333333336</v>
      </c>
      <c r="T1868" s="9" t="str">
        <f t="shared" si="148"/>
        <v>Feb</v>
      </c>
      <c r="U1868" s="9">
        <f t="shared" si="149"/>
        <v>2017</v>
      </c>
      <c r="V1868" s="10">
        <f>(J1868/86400)+25569+(-5/24)</f>
        <v>42742.038159722222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tr">
        <f t="shared" si="145"/>
        <v>games</v>
      </c>
      <c r="R1869" t="str">
        <f t="shared" si="146"/>
        <v>mobile games</v>
      </c>
      <c r="S1869" s="10">
        <f t="shared" si="147"/>
        <v>42679.716574074067</v>
      </c>
      <c r="T1869" s="9" t="str">
        <f t="shared" si="148"/>
        <v>Nov</v>
      </c>
      <c r="U1869" s="9">
        <f t="shared" si="149"/>
        <v>2016</v>
      </c>
      <c r="V1869" s="10">
        <f>(J1869/86400)+25569+(-5/24)</f>
        <v>42649.716574074067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tr">
        <f t="shared" si="145"/>
        <v>games</v>
      </c>
      <c r="R1870" t="str">
        <f t="shared" si="146"/>
        <v>mobile games</v>
      </c>
      <c r="S1870" s="10">
        <f t="shared" si="147"/>
        <v>42353.124305555553</v>
      </c>
      <c r="T1870" s="9" t="str">
        <f t="shared" si="148"/>
        <v>Dec</v>
      </c>
      <c r="U1870" s="9">
        <f t="shared" si="149"/>
        <v>2015</v>
      </c>
      <c r="V1870" s="10">
        <f>(J1870/86400)+25569+(-5/24)</f>
        <v>42328.570891203701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tr">
        <f t="shared" si="145"/>
        <v>games</v>
      </c>
      <c r="R1871" t="str">
        <f t="shared" si="146"/>
        <v>mobile games</v>
      </c>
      <c r="S1871" s="10">
        <f t="shared" si="147"/>
        <v>42738.794548611106</v>
      </c>
      <c r="T1871" s="9" t="str">
        <f t="shared" si="148"/>
        <v>Jan</v>
      </c>
      <c r="U1871" s="9">
        <f t="shared" si="149"/>
        <v>2017</v>
      </c>
      <c r="V1871" s="10">
        <f>(J1871/86400)+25569+(-5/24)</f>
        <v>42708.794548611106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tr">
        <f t="shared" si="145"/>
        <v>games</v>
      </c>
      <c r="R1872" t="str">
        <f t="shared" si="146"/>
        <v>mobile games</v>
      </c>
      <c r="S1872" s="10">
        <f t="shared" si="147"/>
        <v>42399.970138888886</v>
      </c>
      <c r="T1872" s="9" t="str">
        <f t="shared" si="148"/>
        <v>Jan</v>
      </c>
      <c r="U1872" s="9">
        <f t="shared" si="149"/>
        <v>2016</v>
      </c>
      <c r="V1872" s="10">
        <f>(J1872/86400)+25569+(-5/24)</f>
        <v>42371.14739583333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tr">
        <f t="shared" si="145"/>
        <v>games</v>
      </c>
      <c r="R1873" t="str">
        <f t="shared" si="146"/>
        <v>mobile games</v>
      </c>
      <c r="S1873" s="10">
        <f t="shared" si="147"/>
        <v>41963.616909722223</v>
      </c>
      <c r="T1873" s="9" t="str">
        <f t="shared" si="148"/>
        <v>Nov</v>
      </c>
      <c r="U1873" s="9">
        <f t="shared" si="149"/>
        <v>2014</v>
      </c>
      <c r="V1873" s="10">
        <f>(J1873/86400)+25569+(-5/24)</f>
        <v>41923.575243055551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tr">
        <f t="shared" si="145"/>
        <v>games</v>
      </c>
      <c r="R1874" t="str">
        <f t="shared" si="146"/>
        <v>mobile games</v>
      </c>
      <c r="S1874" s="10">
        <f t="shared" si="147"/>
        <v>42184.921319444438</v>
      </c>
      <c r="T1874" s="9" t="str">
        <f t="shared" si="148"/>
        <v>Jun</v>
      </c>
      <c r="U1874" s="9">
        <f t="shared" si="149"/>
        <v>2015</v>
      </c>
      <c r="V1874" s="10">
        <f>(J1874/86400)+25569+(-5/24)</f>
        <v>42154.921319444438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tr">
        <f t="shared" si="145"/>
        <v>games</v>
      </c>
      <c r="R1875" t="str">
        <f t="shared" si="146"/>
        <v>mobile games</v>
      </c>
      <c r="S1875" s="10">
        <f t="shared" si="147"/>
        <v>42193.489583333336</v>
      </c>
      <c r="T1875" s="9" t="str">
        <f t="shared" si="148"/>
        <v>Jul</v>
      </c>
      <c r="U1875" s="9">
        <f t="shared" si="149"/>
        <v>2015</v>
      </c>
      <c r="V1875" s="10">
        <f>(J1875/86400)+25569+(-5/24)</f>
        <v>42164.407523148147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tr">
        <f t="shared" si="145"/>
        <v>games</v>
      </c>
      <c r="R1876" t="str">
        <f t="shared" si="146"/>
        <v>mobile games</v>
      </c>
      <c r="S1876" s="10">
        <f t="shared" si="147"/>
        <v>42549.760798611103</v>
      </c>
      <c r="T1876" s="9" t="str">
        <f t="shared" si="148"/>
        <v>Jun</v>
      </c>
      <c r="U1876" s="9">
        <f t="shared" si="149"/>
        <v>2016</v>
      </c>
      <c r="V1876" s="10">
        <f>(J1876/86400)+25569+(-5/24)</f>
        <v>42529.760798611103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tr">
        <f t="shared" si="145"/>
        <v>games</v>
      </c>
      <c r="R1877" t="str">
        <f t="shared" si="146"/>
        <v>mobile games</v>
      </c>
      <c r="S1877" s="10">
        <f t="shared" si="147"/>
        <v>42588.691064814811</v>
      </c>
      <c r="T1877" s="9" t="str">
        <f t="shared" si="148"/>
        <v>Aug</v>
      </c>
      <c r="U1877" s="9">
        <f t="shared" si="149"/>
        <v>2016</v>
      </c>
      <c r="V1877" s="10">
        <f>(J1877/86400)+25569+(-5/24)</f>
        <v>42528.691064814811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tr">
        <f t="shared" si="145"/>
        <v>games</v>
      </c>
      <c r="R1878" t="str">
        <f t="shared" si="146"/>
        <v>mobile games</v>
      </c>
      <c r="S1878" s="10">
        <f t="shared" si="147"/>
        <v>41806.07644675926</v>
      </c>
      <c r="T1878" s="9" t="str">
        <f t="shared" si="148"/>
        <v>Jun</v>
      </c>
      <c r="U1878" s="9">
        <f t="shared" si="149"/>
        <v>2014</v>
      </c>
      <c r="V1878" s="10">
        <f>(J1878/86400)+25569+(-5/24)</f>
        <v>41776.07644675926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tr">
        <f t="shared" si="145"/>
        <v>games</v>
      </c>
      <c r="R1879" t="str">
        <f t="shared" si="146"/>
        <v>mobile games</v>
      </c>
      <c r="S1879" s="10">
        <f t="shared" si="147"/>
        <v>42063.820891203701</v>
      </c>
      <c r="T1879" s="9" t="str">
        <f t="shared" si="148"/>
        <v>Feb</v>
      </c>
      <c r="U1879" s="9">
        <f t="shared" si="149"/>
        <v>2015</v>
      </c>
      <c r="V1879" s="10">
        <f>(J1879/86400)+25569+(-5/24)</f>
        <v>42034.820891203701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tr">
        <f t="shared" si="145"/>
        <v>games</v>
      </c>
      <c r="R1880" t="str">
        <f t="shared" si="146"/>
        <v>mobile games</v>
      </c>
      <c r="S1880" s="10">
        <f t="shared" si="147"/>
        <v>41802.800405092588</v>
      </c>
      <c r="T1880" s="9" t="str">
        <f t="shared" si="148"/>
        <v>Jun</v>
      </c>
      <c r="U1880" s="9">
        <f t="shared" si="149"/>
        <v>2014</v>
      </c>
      <c r="V1880" s="10">
        <f>(J1880/86400)+25569+(-5/24)</f>
        <v>41772.800405092588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tr">
        <f t="shared" si="145"/>
        <v>games</v>
      </c>
      <c r="R1881" t="str">
        <f t="shared" si="146"/>
        <v>mobile games</v>
      </c>
      <c r="S1881" s="10">
        <f t="shared" si="147"/>
        <v>42443.399641203701</v>
      </c>
      <c r="T1881" s="9" t="str">
        <f t="shared" si="148"/>
        <v>Mar</v>
      </c>
      <c r="U1881" s="9">
        <f t="shared" si="149"/>
        <v>2016</v>
      </c>
      <c r="V1881" s="10">
        <f>(J1881/86400)+25569+(-5/24)</f>
        <v>42413.441307870373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tr">
        <f t="shared" si="145"/>
        <v>games</v>
      </c>
      <c r="R1882" t="str">
        <f t="shared" si="146"/>
        <v>mobile games</v>
      </c>
      <c r="S1882" s="10">
        <f t="shared" si="147"/>
        <v>42459.31689814815</v>
      </c>
      <c r="T1882" s="9" t="str">
        <f t="shared" si="148"/>
        <v>Mar</v>
      </c>
      <c r="U1882" s="9">
        <f t="shared" si="149"/>
        <v>2016</v>
      </c>
      <c r="V1882" s="10">
        <f>(J1882/86400)+25569+(-5/24)</f>
        <v>42430.358564814807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tr">
        <f t="shared" si="145"/>
        <v>music</v>
      </c>
      <c r="R1883" t="str">
        <f t="shared" si="146"/>
        <v>indie rock</v>
      </c>
      <c r="S1883" s="10">
        <f t="shared" si="147"/>
        <v>42072.902650462966</v>
      </c>
      <c r="T1883" s="9" t="str">
        <f t="shared" si="148"/>
        <v>Mar</v>
      </c>
      <c r="U1883" s="9">
        <f t="shared" si="149"/>
        <v>2015</v>
      </c>
      <c r="V1883" s="10">
        <f>(J1883/86400)+25569+(-5/24)</f>
        <v>42042.944317129623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tr">
        <f t="shared" si="145"/>
        <v>music</v>
      </c>
      <c r="R1884" t="str">
        <f t="shared" si="146"/>
        <v>indie rock</v>
      </c>
      <c r="S1884" s="10">
        <f t="shared" si="147"/>
        <v>41100.783333333333</v>
      </c>
      <c r="T1884" s="9" t="str">
        <f t="shared" si="148"/>
        <v>Jul</v>
      </c>
      <c r="U1884" s="9">
        <f t="shared" si="149"/>
        <v>2012</v>
      </c>
      <c r="V1884" s="10">
        <f>(J1884/86400)+25569+(-5/24)</f>
        <v>41067.740879629629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tr">
        <f t="shared" si="145"/>
        <v>music</v>
      </c>
      <c r="R1885" t="str">
        <f t="shared" si="146"/>
        <v>indie rock</v>
      </c>
      <c r="S1885" s="10">
        <f t="shared" si="147"/>
        <v>41007.698009259257</v>
      </c>
      <c r="T1885" s="9" t="str">
        <f t="shared" si="148"/>
        <v>Apr</v>
      </c>
      <c r="U1885" s="9">
        <f t="shared" si="149"/>
        <v>2012</v>
      </c>
      <c r="V1885" s="10">
        <f>(J1885/86400)+25569+(-5/24)</f>
        <v>40977.739675925921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tr">
        <f t="shared" si="145"/>
        <v>music</v>
      </c>
      <c r="R1886" t="str">
        <f t="shared" si="146"/>
        <v>indie rock</v>
      </c>
      <c r="S1886" s="10">
        <f t="shared" si="147"/>
        <v>41240.291666666664</v>
      </c>
      <c r="T1886" s="9" t="str">
        <f t="shared" si="148"/>
        <v>Nov</v>
      </c>
      <c r="U1886" s="9">
        <f t="shared" si="149"/>
        <v>2012</v>
      </c>
      <c r="V1886" s="10">
        <f>(J1886/86400)+25569+(-5/24)</f>
        <v>41204.989988425921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tr">
        <f t="shared" si="145"/>
        <v>music</v>
      </c>
      <c r="R1887" t="str">
        <f t="shared" si="146"/>
        <v>indie rock</v>
      </c>
      <c r="S1887" s="10">
        <f t="shared" si="147"/>
        <v>41131.708333333328</v>
      </c>
      <c r="T1887" s="9" t="str">
        <f t="shared" si="148"/>
        <v>Aug</v>
      </c>
      <c r="U1887" s="9">
        <f t="shared" si="149"/>
        <v>2012</v>
      </c>
      <c r="V1887" s="10">
        <f>(J1887/86400)+25569+(-5/24)</f>
        <v>41098.885532407403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tr">
        <f t="shared" si="145"/>
        <v>music</v>
      </c>
      <c r="R1888" t="str">
        <f t="shared" si="146"/>
        <v>indie rock</v>
      </c>
      <c r="S1888" s="10">
        <f t="shared" si="147"/>
        <v>41955.740023148144</v>
      </c>
      <c r="T1888" s="9" t="str">
        <f t="shared" si="148"/>
        <v>Nov</v>
      </c>
      <c r="U1888" s="9">
        <f t="shared" si="149"/>
        <v>2014</v>
      </c>
      <c r="V1888" s="10">
        <f>(J1888/86400)+25569+(-5/24)</f>
        <v>41925.69835648148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tr">
        <f t="shared" si="145"/>
        <v>music</v>
      </c>
      <c r="R1889" t="str">
        <f t="shared" si="146"/>
        <v>indie rock</v>
      </c>
      <c r="S1889" s="10">
        <f t="shared" si="147"/>
        <v>42341.687499999993</v>
      </c>
      <c r="T1889" s="9" t="str">
        <f t="shared" si="148"/>
        <v>Dec</v>
      </c>
      <c r="U1889" s="9">
        <f t="shared" si="149"/>
        <v>2015</v>
      </c>
      <c r="V1889" s="10">
        <f>(J1889/86400)+25569+(-5/24)</f>
        <v>42323.591805555552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tr">
        <f t="shared" si="145"/>
        <v>music</v>
      </c>
      <c r="R1890" t="str">
        <f t="shared" si="146"/>
        <v>indie rock</v>
      </c>
      <c r="S1890" s="10">
        <f t="shared" si="147"/>
        <v>40329.999305555553</v>
      </c>
      <c r="T1890" s="9" t="str">
        <f t="shared" si="148"/>
        <v>May</v>
      </c>
      <c r="U1890" s="9">
        <f t="shared" si="149"/>
        <v>2010</v>
      </c>
      <c r="V1890" s="10">
        <f>(J1890/86400)+25569+(-5/24)</f>
        <v>40299.03162037037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tr">
        <f t="shared" si="145"/>
        <v>music</v>
      </c>
      <c r="R1891" t="str">
        <f t="shared" si="146"/>
        <v>indie rock</v>
      </c>
      <c r="S1891" s="10">
        <f t="shared" si="147"/>
        <v>41344.543356481481</v>
      </c>
      <c r="T1891" s="9" t="str">
        <f t="shared" si="148"/>
        <v>Mar</v>
      </c>
      <c r="U1891" s="9">
        <f t="shared" si="149"/>
        <v>2013</v>
      </c>
      <c r="V1891" s="10">
        <f>(J1891/86400)+25569+(-5/24)</f>
        <v>41299.585023148145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tr">
        <f t="shared" si="145"/>
        <v>music</v>
      </c>
      <c r="R1892" t="str">
        <f t="shared" si="146"/>
        <v>indie rock</v>
      </c>
      <c r="S1892" s="10">
        <f t="shared" si="147"/>
        <v>41258.577870370369</v>
      </c>
      <c r="T1892" s="9" t="str">
        <f t="shared" si="148"/>
        <v>Dec</v>
      </c>
      <c r="U1892" s="9">
        <f t="shared" si="149"/>
        <v>2012</v>
      </c>
      <c r="V1892" s="10">
        <f>(J1892/86400)+25569+(-5/24)</f>
        <v>41228.577870370369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tr">
        <f t="shared" si="145"/>
        <v>music</v>
      </c>
      <c r="R1893" t="str">
        <f t="shared" si="146"/>
        <v>indie rock</v>
      </c>
      <c r="S1893" s="10">
        <f t="shared" si="147"/>
        <v>40381.041666666664</v>
      </c>
      <c r="T1893" s="9" t="str">
        <f t="shared" si="148"/>
        <v>Jul</v>
      </c>
      <c r="U1893" s="9">
        <f t="shared" si="149"/>
        <v>2010</v>
      </c>
      <c r="V1893" s="10">
        <f>(J1893/86400)+25569+(-5/24)</f>
        <v>40335.589745370366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tr">
        <f t="shared" si="145"/>
        <v>music</v>
      </c>
      <c r="R1894" t="str">
        <f t="shared" si="146"/>
        <v>indie rock</v>
      </c>
      <c r="S1894" s="10">
        <f t="shared" si="147"/>
        <v>40701.429178240738</v>
      </c>
      <c r="T1894" s="9" t="str">
        <f t="shared" si="148"/>
        <v>Jun</v>
      </c>
      <c r="U1894" s="9">
        <f t="shared" si="149"/>
        <v>2011</v>
      </c>
      <c r="V1894" s="10">
        <f>(J1894/86400)+25569+(-5/24)</f>
        <v>40671.429178240738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tr">
        <f t="shared" si="145"/>
        <v>music</v>
      </c>
      <c r="R1895" t="str">
        <f t="shared" si="146"/>
        <v>indie rock</v>
      </c>
      <c r="S1895" s="10">
        <f t="shared" si="147"/>
        <v>40648.957638888889</v>
      </c>
      <c r="T1895" s="9" t="str">
        <f t="shared" si="148"/>
        <v>Apr</v>
      </c>
      <c r="U1895" s="9">
        <f t="shared" si="149"/>
        <v>2011</v>
      </c>
      <c r="V1895" s="10">
        <f>(J1895/86400)+25569+(-5/24)</f>
        <v>40632.733622685184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tr">
        <f t="shared" si="145"/>
        <v>music</v>
      </c>
      <c r="R1896" t="str">
        <f t="shared" si="146"/>
        <v>indie rock</v>
      </c>
      <c r="S1896" s="10">
        <f t="shared" si="147"/>
        <v>40951.696562499994</v>
      </c>
      <c r="T1896" s="9" t="str">
        <f t="shared" si="148"/>
        <v>Feb</v>
      </c>
      <c r="U1896" s="9">
        <f t="shared" si="149"/>
        <v>2012</v>
      </c>
      <c r="V1896" s="10">
        <f>(J1896/86400)+25569+(-5/24)</f>
        <v>40920.696562499994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tr">
        <f t="shared" si="145"/>
        <v>music</v>
      </c>
      <c r="R1897" t="str">
        <f t="shared" si="146"/>
        <v>indie rock</v>
      </c>
      <c r="S1897" s="10">
        <f t="shared" si="147"/>
        <v>42297.538449074076</v>
      </c>
      <c r="T1897" s="9" t="str">
        <f t="shared" si="148"/>
        <v>Oct</v>
      </c>
      <c r="U1897" s="9">
        <f t="shared" si="149"/>
        <v>2015</v>
      </c>
      <c r="V1897" s="10">
        <f>(J1897/86400)+25569+(-5/24)</f>
        <v>42267.538449074076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tr">
        <f t="shared" si="145"/>
        <v>music</v>
      </c>
      <c r="R1898" t="str">
        <f t="shared" si="146"/>
        <v>indie rock</v>
      </c>
      <c r="S1898" s="10">
        <f t="shared" si="147"/>
        <v>41011.501909722218</v>
      </c>
      <c r="T1898" s="9" t="str">
        <f t="shared" si="148"/>
        <v>Apr</v>
      </c>
      <c r="U1898" s="9">
        <f t="shared" si="149"/>
        <v>2012</v>
      </c>
      <c r="V1898" s="10">
        <f>(J1898/86400)+25569+(-5/24)</f>
        <v>40981.501909722218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tr">
        <f t="shared" si="145"/>
        <v>music</v>
      </c>
      <c r="R1899" t="str">
        <f t="shared" si="146"/>
        <v>indie rock</v>
      </c>
      <c r="S1899" s="10">
        <f t="shared" si="147"/>
        <v>41702.666666666664</v>
      </c>
      <c r="T1899" s="9" t="str">
        <f t="shared" si="148"/>
        <v>Mar</v>
      </c>
      <c r="U1899" s="9">
        <f t="shared" si="149"/>
        <v>2014</v>
      </c>
      <c r="V1899" s="10">
        <f>(J1899/86400)+25569+(-5/24)</f>
        <v>41680.375069444439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tr">
        <f t="shared" si="145"/>
        <v>music</v>
      </c>
      <c r="R1900" t="str">
        <f t="shared" si="146"/>
        <v>indie rock</v>
      </c>
      <c r="S1900" s="10">
        <f t="shared" si="147"/>
        <v>42401.541666666664</v>
      </c>
      <c r="T1900" s="9" t="str">
        <f t="shared" si="148"/>
        <v>Feb</v>
      </c>
      <c r="U1900" s="9">
        <f t="shared" si="149"/>
        <v>2016</v>
      </c>
      <c r="V1900" s="10">
        <f>(J1900/86400)+25569+(-5/24)</f>
        <v>42365.9846412037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tr">
        <f t="shared" si="145"/>
        <v>music</v>
      </c>
      <c r="R1901" t="str">
        <f t="shared" si="146"/>
        <v>indie rock</v>
      </c>
      <c r="S1901" s="10">
        <f t="shared" si="147"/>
        <v>42088.691736111105</v>
      </c>
      <c r="T1901" s="9" t="str">
        <f t="shared" si="148"/>
        <v>Mar</v>
      </c>
      <c r="U1901" s="9">
        <f t="shared" si="149"/>
        <v>2015</v>
      </c>
      <c r="V1901" s="10">
        <f>(J1901/86400)+25569+(-5/24)</f>
        <v>42058.733402777776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tr">
        <f t="shared" si="145"/>
        <v>music</v>
      </c>
      <c r="R1902" t="str">
        <f t="shared" si="146"/>
        <v>indie rock</v>
      </c>
      <c r="S1902" s="10">
        <f t="shared" si="147"/>
        <v>41188.207638888889</v>
      </c>
      <c r="T1902" s="9" t="str">
        <f t="shared" si="148"/>
        <v>Oct</v>
      </c>
      <c r="U1902" s="9">
        <f t="shared" si="149"/>
        <v>2012</v>
      </c>
      <c r="V1902" s="10">
        <f>(J1902/86400)+25569+(-5/24)</f>
        <v>41160.663553240738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tr">
        <f t="shared" si="145"/>
        <v>technology</v>
      </c>
      <c r="R1903" t="str">
        <f t="shared" si="146"/>
        <v>gadgets</v>
      </c>
      <c r="S1903" s="10">
        <f t="shared" si="147"/>
        <v>42146.333333333336</v>
      </c>
      <c r="T1903" s="9" t="str">
        <f t="shared" si="148"/>
        <v>May</v>
      </c>
      <c r="U1903" s="9">
        <f t="shared" si="149"/>
        <v>2015</v>
      </c>
      <c r="V1903" s="10">
        <f>(J1903/86400)+25569+(-5/24)</f>
        <v>42116.334826388884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tr">
        <f t="shared" si="145"/>
        <v>technology</v>
      </c>
      <c r="R1904" t="str">
        <f t="shared" si="146"/>
        <v>gadgets</v>
      </c>
      <c r="S1904" s="10">
        <f t="shared" si="147"/>
        <v>42067.581562499996</v>
      </c>
      <c r="T1904" s="9" t="str">
        <f t="shared" si="148"/>
        <v>Mar</v>
      </c>
      <c r="U1904" s="9">
        <f t="shared" si="149"/>
        <v>2015</v>
      </c>
      <c r="V1904" s="10">
        <f>(J1904/86400)+25569+(-5/24)</f>
        <v>42037.581562499996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tr">
        <f t="shared" si="145"/>
        <v>technology</v>
      </c>
      <c r="R1905" t="str">
        <f t="shared" si="146"/>
        <v>gadgets</v>
      </c>
      <c r="S1905" s="10">
        <f t="shared" si="147"/>
        <v>42762.562395833331</v>
      </c>
      <c r="T1905" s="9" t="str">
        <f t="shared" si="148"/>
        <v>Jan</v>
      </c>
      <c r="U1905" s="9">
        <f t="shared" si="149"/>
        <v>2017</v>
      </c>
      <c r="V1905" s="10">
        <f>(J1905/86400)+25569+(-5/24)</f>
        <v>42702.562395833331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tr">
        <f t="shared" si="145"/>
        <v>technology</v>
      </c>
      <c r="R1906" t="str">
        <f t="shared" si="146"/>
        <v>gadgets</v>
      </c>
      <c r="S1906" s="10">
        <f t="shared" si="147"/>
        <v>42371.477094907408</v>
      </c>
      <c r="T1906" s="9" t="str">
        <f t="shared" si="148"/>
        <v>Jan</v>
      </c>
      <c r="U1906" s="9">
        <f t="shared" si="149"/>
        <v>2016</v>
      </c>
      <c r="V1906" s="10">
        <f>(J1906/86400)+25569+(-5/24)</f>
        <v>42326.477094907408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tr">
        <f t="shared" si="145"/>
        <v>technology</v>
      </c>
      <c r="R1907" t="str">
        <f t="shared" si="146"/>
        <v>gadgets</v>
      </c>
      <c r="S1907" s="10">
        <f t="shared" si="147"/>
        <v>41889.717523148145</v>
      </c>
      <c r="T1907" s="9" t="str">
        <f t="shared" si="148"/>
        <v>Sep</v>
      </c>
      <c r="U1907" s="9">
        <f t="shared" si="149"/>
        <v>2014</v>
      </c>
      <c r="V1907" s="10">
        <f>(J1907/86400)+25569+(-5/24)</f>
        <v>41859.717523148145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tr">
        <f t="shared" si="145"/>
        <v>technology</v>
      </c>
      <c r="R1908" t="str">
        <f t="shared" si="146"/>
        <v>gadgets</v>
      </c>
      <c r="S1908" s="10">
        <f t="shared" si="147"/>
        <v>42544.462766203702</v>
      </c>
      <c r="T1908" s="9" t="str">
        <f t="shared" si="148"/>
        <v>Jun</v>
      </c>
      <c r="U1908" s="9">
        <f t="shared" si="149"/>
        <v>2016</v>
      </c>
      <c r="V1908" s="10">
        <f>(J1908/86400)+25569+(-5/24)</f>
        <v>42514.462766203702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tr">
        <f t="shared" si="145"/>
        <v>technology</v>
      </c>
      <c r="R1909" t="str">
        <f t="shared" si="146"/>
        <v>gadgets</v>
      </c>
      <c r="S1909" s="10">
        <f t="shared" si="147"/>
        <v>41782.378761574073</v>
      </c>
      <c r="T1909" s="9" t="str">
        <f t="shared" si="148"/>
        <v>May</v>
      </c>
      <c r="U1909" s="9">
        <f t="shared" si="149"/>
        <v>2014</v>
      </c>
      <c r="V1909" s="10">
        <f>(J1909/86400)+25569+(-5/24)</f>
        <v>41767.378761574073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tr">
        <f t="shared" si="145"/>
        <v>technology</v>
      </c>
      <c r="R1910" t="str">
        <f t="shared" si="146"/>
        <v>gadgets</v>
      </c>
      <c r="S1910" s="10">
        <f t="shared" si="147"/>
        <v>42733.709490740737</v>
      </c>
      <c r="T1910" s="9" t="str">
        <f t="shared" si="148"/>
        <v>Dec</v>
      </c>
      <c r="U1910" s="9">
        <f t="shared" si="149"/>
        <v>2016</v>
      </c>
      <c r="V1910" s="10">
        <f>(J1910/86400)+25569+(-5/24)</f>
        <v>42703.709490740737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tr">
        <f t="shared" si="145"/>
        <v>technology</v>
      </c>
      <c r="R1911" t="str">
        <f t="shared" si="146"/>
        <v>gadgets</v>
      </c>
      <c r="S1911" s="10">
        <f t="shared" si="147"/>
        <v>41935.220821759256</v>
      </c>
      <c r="T1911" s="9" t="str">
        <f t="shared" si="148"/>
        <v>Oct</v>
      </c>
      <c r="U1911" s="9">
        <f t="shared" si="149"/>
        <v>2014</v>
      </c>
      <c r="V1911" s="10">
        <f>(J1911/86400)+25569+(-5/24)</f>
        <v>41905.220821759256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tr">
        <f t="shared" si="145"/>
        <v>technology</v>
      </c>
      <c r="R1912" t="str">
        <f t="shared" si="146"/>
        <v>gadgets</v>
      </c>
      <c r="S1912" s="10">
        <f t="shared" si="147"/>
        <v>42308.739583333336</v>
      </c>
      <c r="T1912" s="9" t="str">
        <f t="shared" si="148"/>
        <v>Oct</v>
      </c>
      <c r="U1912" s="9">
        <f t="shared" si="149"/>
        <v>2015</v>
      </c>
      <c r="V1912" s="10">
        <f>(J1912/86400)+25569+(-5/24)</f>
        <v>42264.754826388882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tr">
        <f t="shared" si="145"/>
        <v>technology</v>
      </c>
      <c r="R1913" t="str">
        <f t="shared" si="146"/>
        <v>gadgets</v>
      </c>
      <c r="S1913" s="10">
        <f t="shared" si="147"/>
        <v>41859.825624999998</v>
      </c>
      <c r="T1913" s="9" t="str">
        <f t="shared" si="148"/>
        <v>Aug</v>
      </c>
      <c r="U1913" s="9">
        <f t="shared" si="149"/>
        <v>2014</v>
      </c>
      <c r="V1913" s="10">
        <f>(J1913/86400)+25569+(-5/24)</f>
        <v>41829.825624999998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tr">
        <f t="shared" si="145"/>
        <v>technology</v>
      </c>
      <c r="R1914" t="str">
        <f t="shared" si="146"/>
        <v>gadgets</v>
      </c>
      <c r="S1914" s="10">
        <f t="shared" si="147"/>
        <v>42159.018055555549</v>
      </c>
      <c r="T1914" s="9" t="str">
        <f t="shared" si="148"/>
        <v>Jun</v>
      </c>
      <c r="U1914" s="9">
        <f t="shared" si="149"/>
        <v>2015</v>
      </c>
      <c r="V1914" s="10">
        <f>(J1914/86400)+25569+(-5/24)</f>
        <v>42129.018055555549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tr">
        <f t="shared" si="145"/>
        <v>technology</v>
      </c>
      <c r="R1915" t="str">
        <f t="shared" si="146"/>
        <v>gadgets</v>
      </c>
      <c r="S1915" s="10">
        <f t="shared" si="147"/>
        <v>41920.302986111106</v>
      </c>
      <c r="T1915" s="9" t="str">
        <f t="shared" si="148"/>
        <v>Oct</v>
      </c>
      <c r="U1915" s="9">
        <f t="shared" si="149"/>
        <v>2014</v>
      </c>
      <c r="V1915" s="10">
        <f>(J1915/86400)+25569+(-5/24)</f>
        <v>41890.302986111106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tr">
        <f t="shared" si="145"/>
        <v>technology</v>
      </c>
      <c r="R1916" t="str">
        <f t="shared" si="146"/>
        <v>gadgets</v>
      </c>
      <c r="S1916" s="10">
        <f t="shared" si="147"/>
        <v>41943.957638888889</v>
      </c>
      <c r="T1916" s="9" t="str">
        <f t="shared" si="148"/>
        <v>Oct</v>
      </c>
      <c r="U1916" s="9">
        <f t="shared" si="149"/>
        <v>2014</v>
      </c>
      <c r="V1916" s="10">
        <f>(J1916/86400)+25569+(-5/24)</f>
        <v>41928.966122685182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tr">
        <f t="shared" si="145"/>
        <v>technology</v>
      </c>
      <c r="R1917" t="str">
        <f t="shared" si="146"/>
        <v>gadgets</v>
      </c>
      <c r="S1917" s="10">
        <f t="shared" si="147"/>
        <v>41883.840532407405</v>
      </c>
      <c r="T1917" s="9" t="str">
        <f t="shared" si="148"/>
        <v>Sep</v>
      </c>
      <c r="U1917" s="9">
        <f t="shared" si="149"/>
        <v>2014</v>
      </c>
      <c r="V1917" s="10">
        <f>(J1917/86400)+25569+(-5/24)</f>
        <v>41863.840532407405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tr">
        <f t="shared" si="145"/>
        <v>technology</v>
      </c>
      <c r="R1918" t="str">
        <f t="shared" si="146"/>
        <v>gadgets</v>
      </c>
      <c r="S1918" s="10">
        <f t="shared" si="147"/>
        <v>42681.550636574073</v>
      </c>
      <c r="T1918" s="9" t="str">
        <f t="shared" si="148"/>
        <v>Nov</v>
      </c>
      <c r="U1918" s="9">
        <f t="shared" si="149"/>
        <v>2016</v>
      </c>
      <c r="V1918" s="10">
        <f>(J1918/86400)+25569+(-5/24)</f>
        <v>42656.508969907409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tr">
        <f t="shared" si="145"/>
        <v>technology</v>
      </c>
      <c r="R1919" t="str">
        <f t="shared" si="146"/>
        <v>gadgets</v>
      </c>
      <c r="S1919" s="10">
        <f t="shared" si="147"/>
        <v>42776.06172453703</v>
      </c>
      <c r="T1919" s="9" t="str">
        <f t="shared" si="148"/>
        <v>Feb</v>
      </c>
      <c r="U1919" s="9">
        <f t="shared" si="149"/>
        <v>2017</v>
      </c>
      <c r="V1919" s="10">
        <f>(J1919/86400)+25569+(-5/24)</f>
        <v>42746.06172453703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tr">
        <f t="shared" si="145"/>
        <v>technology</v>
      </c>
      <c r="R1920" t="str">
        <f t="shared" si="146"/>
        <v>gadgets</v>
      </c>
      <c r="S1920" s="10">
        <f t="shared" si="147"/>
        <v>41863.581608796296</v>
      </c>
      <c r="T1920" s="9" t="str">
        <f t="shared" si="148"/>
        <v>Aug</v>
      </c>
      <c r="U1920" s="9">
        <f t="shared" si="149"/>
        <v>2014</v>
      </c>
      <c r="V1920" s="10">
        <f>(J1920/86400)+25569+(-5/24)</f>
        <v>41828.581608796296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tr">
        <f t="shared" si="145"/>
        <v>technology</v>
      </c>
      <c r="R1921" t="str">
        <f t="shared" si="146"/>
        <v>gadgets</v>
      </c>
      <c r="S1921" s="10">
        <f t="shared" si="147"/>
        <v>42143.667233796295</v>
      </c>
      <c r="T1921" s="9" t="str">
        <f t="shared" si="148"/>
        <v>May</v>
      </c>
      <c r="U1921" s="9">
        <f t="shared" si="149"/>
        <v>2015</v>
      </c>
      <c r="V1921" s="10">
        <f>(J1921/86400)+25569+(-5/24)</f>
        <v>42113.667233796295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tr">
        <f t="shared" si="145"/>
        <v>technology</v>
      </c>
      <c r="R1922" t="str">
        <f t="shared" si="146"/>
        <v>gadgets</v>
      </c>
      <c r="S1922" s="10">
        <f t="shared" si="147"/>
        <v>42298.749999999993</v>
      </c>
      <c r="T1922" s="9" t="str">
        <f t="shared" si="148"/>
        <v>Oct</v>
      </c>
      <c r="U1922" s="9">
        <f t="shared" si="149"/>
        <v>2015</v>
      </c>
      <c r="V1922" s="10">
        <f>(J1922/86400)+25569+(-5/24)</f>
        <v>42270.66737268518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tr">
        <f t="shared" ref="Q1923:Q1986" si="150">LEFT(N1923,FIND("/",N1923)-1)</f>
        <v>music</v>
      </c>
      <c r="R1923" t="str">
        <f t="shared" ref="R1923:R1986" si="151">RIGHT(N1923,LEN(N1923)-FIND("/",N1923))</f>
        <v>indie rock</v>
      </c>
      <c r="S1923" s="10">
        <f t="shared" ref="S1923:S1986" si="152">(I1923/86400)+25569+(-5/24)</f>
        <v>41104.013229166667</v>
      </c>
      <c r="T1923" s="9" t="str">
        <f t="shared" ref="T1923:T1986" si="153">IF(MONTH(S1923)=1,"Jan",IF(MONTH(S1923)=2,"Feb",IF(MONTH(S1923)=3,"Mar",IF(MONTH(S1923)=4,"Apr",IF(MONTH(S1923)=5,"May",IF(MONTH(S1923)=6,"Jun",IF(MONTH(S1923)=7,"Jul",IF(MONTH(S1923)=8,"Aug",IF(MONTH(S1923)=9,"Sep",IF(MONTH(S1923)=10,"Oct",IF(MONTH(S1923)=11,"Nov",IF(MONTH(S1923)=12,"Dec","N/A"))))))))))))</f>
        <v>Jul</v>
      </c>
      <c r="U1923" s="9">
        <f t="shared" ref="U1923:U1986" si="154">YEAR(S1923)</f>
        <v>2012</v>
      </c>
      <c r="V1923" s="10">
        <f>(J1923/86400)+25569+(-5/24)</f>
        <v>41074.013229166667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tr">
        <f t="shared" si="150"/>
        <v>music</v>
      </c>
      <c r="R1924" t="str">
        <f t="shared" si="151"/>
        <v>indie rock</v>
      </c>
      <c r="S1924" s="10">
        <f t="shared" si="152"/>
        <v>41620.047534722216</v>
      </c>
      <c r="T1924" s="9" t="str">
        <f t="shared" si="153"/>
        <v>Dec</v>
      </c>
      <c r="U1924" s="9">
        <f t="shared" si="154"/>
        <v>2013</v>
      </c>
      <c r="V1924" s="10">
        <f>(J1924/86400)+25569+(-5/24)</f>
        <v>41590.047534722216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tr">
        <f t="shared" si="150"/>
        <v>music</v>
      </c>
      <c r="R1925" t="str">
        <f t="shared" si="151"/>
        <v>indie rock</v>
      </c>
      <c r="S1925" s="10">
        <f t="shared" si="152"/>
        <v>40812.999305555553</v>
      </c>
      <c r="T1925" s="9" t="str">
        <f t="shared" si="153"/>
        <v>Sep</v>
      </c>
      <c r="U1925" s="9">
        <f t="shared" si="154"/>
        <v>2011</v>
      </c>
      <c r="V1925" s="10">
        <f>(J1925/86400)+25569+(-5/24)</f>
        <v>40772.640416666662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tr">
        <f t="shared" si="150"/>
        <v>music</v>
      </c>
      <c r="R1926" t="str">
        <f t="shared" si="151"/>
        <v>indie rock</v>
      </c>
      <c r="S1926" s="10">
        <f t="shared" si="152"/>
        <v>41654.606249999997</v>
      </c>
      <c r="T1926" s="9" t="str">
        <f t="shared" si="153"/>
        <v>Jan</v>
      </c>
      <c r="U1926" s="9">
        <f t="shared" si="154"/>
        <v>2014</v>
      </c>
      <c r="V1926" s="10">
        <f>(J1926/86400)+25569+(-5/24)</f>
        <v>41626.552719907406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tr">
        <f t="shared" si="150"/>
        <v>music</v>
      </c>
      <c r="R1927" t="str">
        <f t="shared" si="151"/>
        <v>indie rock</v>
      </c>
      <c r="S1927" s="10">
        <f t="shared" si="152"/>
        <v>41557.791666666664</v>
      </c>
      <c r="T1927" s="9" t="str">
        <f t="shared" si="153"/>
        <v>Oct</v>
      </c>
      <c r="U1927" s="9">
        <f t="shared" si="154"/>
        <v>2013</v>
      </c>
      <c r="V1927" s="10">
        <f>(J1927/86400)+25569+(-5/24)</f>
        <v>41535.693148148144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tr">
        <f t="shared" si="150"/>
        <v>music</v>
      </c>
      <c r="R1928" t="str">
        <f t="shared" si="151"/>
        <v>indie rock</v>
      </c>
      <c r="S1928" s="10">
        <f t="shared" si="152"/>
        <v>40483.80972222222</v>
      </c>
      <c r="T1928" s="9" t="str">
        <f t="shared" si="153"/>
        <v>Nov</v>
      </c>
      <c r="U1928" s="9">
        <f t="shared" si="154"/>
        <v>2010</v>
      </c>
      <c r="V1928" s="10">
        <f>(J1928/86400)+25569+(-5/24)</f>
        <v>40456.746018518512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tr">
        <f t="shared" si="150"/>
        <v>music</v>
      </c>
      <c r="R1929" t="str">
        <f t="shared" si="151"/>
        <v>indie rock</v>
      </c>
      <c r="S1929" s="10">
        <f t="shared" si="152"/>
        <v>40975.999305555553</v>
      </c>
      <c r="T1929" s="9" t="str">
        <f t="shared" si="153"/>
        <v>Mar</v>
      </c>
      <c r="U1929" s="9">
        <f t="shared" si="154"/>
        <v>2012</v>
      </c>
      <c r="V1929" s="10">
        <f>(J1929/86400)+25569+(-5/24)</f>
        <v>40960.653229166666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tr">
        <f t="shared" si="150"/>
        <v>music</v>
      </c>
      <c r="R1930" t="str">
        <f t="shared" si="151"/>
        <v>indie rock</v>
      </c>
      <c r="S1930" s="10">
        <f t="shared" si="152"/>
        <v>41401.439745370364</v>
      </c>
      <c r="T1930" s="9" t="str">
        <f t="shared" si="153"/>
        <v>May</v>
      </c>
      <c r="U1930" s="9">
        <f t="shared" si="154"/>
        <v>2013</v>
      </c>
      <c r="V1930" s="10">
        <f>(J1930/86400)+25569+(-5/24)</f>
        <v>41371.439745370364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tr">
        <f t="shared" si="150"/>
        <v>music</v>
      </c>
      <c r="R1931" t="str">
        <f t="shared" si="151"/>
        <v>indie rock</v>
      </c>
      <c r="S1931" s="10">
        <f t="shared" si="152"/>
        <v>40728.813263888886</v>
      </c>
      <c r="T1931" s="9" t="str">
        <f t="shared" si="153"/>
        <v>Jul</v>
      </c>
      <c r="U1931" s="9">
        <f t="shared" si="154"/>
        <v>2011</v>
      </c>
      <c r="V1931" s="10">
        <f>(J1931/86400)+25569+(-5/24)</f>
        <v>40686.813263888886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tr">
        <f t="shared" si="150"/>
        <v>music</v>
      </c>
      <c r="R1932" t="str">
        <f t="shared" si="151"/>
        <v>indie rock</v>
      </c>
      <c r="S1932" s="10">
        <f t="shared" si="152"/>
        <v>41462.350486111107</v>
      </c>
      <c r="T1932" s="9" t="str">
        <f t="shared" si="153"/>
        <v>Jul</v>
      </c>
      <c r="U1932" s="9">
        <f t="shared" si="154"/>
        <v>2013</v>
      </c>
      <c r="V1932" s="10">
        <f>(J1932/86400)+25569+(-5/24)</f>
        <v>41402.350486111107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tr">
        <f t="shared" si="150"/>
        <v>music</v>
      </c>
      <c r="R1933" t="str">
        <f t="shared" si="151"/>
        <v>indie rock</v>
      </c>
      <c r="S1933" s="10">
        <f t="shared" si="152"/>
        <v>41050.9375</v>
      </c>
      <c r="T1933" s="9" t="str">
        <f t="shared" si="153"/>
        <v>May</v>
      </c>
      <c r="U1933" s="9">
        <f t="shared" si="154"/>
        <v>2012</v>
      </c>
      <c r="V1933" s="10">
        <f>(J1933/86400)+25569+(-5/24)</f>
        <v>41037.684131944443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tr">
        <f t="shared" si="150"/>
        <v>music</v>
      </c>
      <c r="R1934" t="str">
        <f t="shared" si="151"/>
        <v>indie rock</v>
      </c>
      <c r="S1934" s="10">
        <f t="shared" si="152"/>
        <v>40932.601539351854</v>
      </c>
      <c r="T1934" s="9" t="str">
        <f t="shared" si="153"/>
        <v>Jan</v>
      </c>
      <c r="U1934" s="9">
        <f t="shared" si="154"/>
        <v>2012</v>
      </c>
      <c r="V1934" s="10">
        <f>(J1934/86400)+25569+(-5/24)</f>
        <v>40911.601539351854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tr">
        <f t="shared" si="150"/>
        <v>music</v>
      </c>
      <c r="R1935" t="str">
        <f t="shared" si="151"/>
        <v>indie rock</v>
      </c>
      <c r="S1935" s="10">
        <f t="shared" si="152"/>
        <v>41908.922534722216</v>
      </c>
      <c r="T1935" s="9" t="str">
        <f t="shared" si="153"/>
        <v>Sep</v>
      </c>
      <c r="U1935" s="9">
        <f t="shared" si="154"/>
        <v>2014</v>
      </c>
      <c r="V1935" s="10">
        <f>(J1935/86400)+25569+(-5/24)</f>
        <v>41878.922534722216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tr">
        <f t="shared" si="150"/>
        <v>music</v>
      </c>
      <c r="R1936" t="str">
        <f t="shared" si="151"/>
        <v>indie rock</v>
      </c>
      <c r="S1936" s="10">
        <f t="shared" si="152"/>
        <v>40902</v>
      </c>
      <c r="T1936" s="9" t="str">
        <f t="shared" si="153"/>
        <v>Dec</v>
      </c>
      <c r="U1936" s="9">
        <f t="shared" si="154"/>
        <v>2011</v>
      </c>
      <c r="V1936" s="10">
        <f>(J1936/86400)+25569+(-5/24)</f>
        <v>40865.658807870372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tr">
        <f t="shared" si="150"/>
        <v>music</v>
      </c>
      <c r="R1937" t="str">
        <f t="shared" si="151"/>
        <v>indie rock</v>
      </c>
      <c r="S1937" s="10">
        <f t="shared" si="152"/>
        <v>41810.999305555553</v>
      </c>
      <c r="T1937" s="9" t="str">
        <f t="shared" si="153"/>
        <v>Jun</v>
      </c>
      <c r="U1937" s="9">
        <f t="shared" si="154"/>
        <v>2014</v>
      </c>
      <c r="V1937" s="10">
        <f>(J1937/86400)+25569+(-5/24)</f>
        <v>41773.724201388883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tr">
        <f t="shared" si="150"/>
        <v>music</v>
      </c>
      <c r="R1938" t="str">
        <f t="shared" si="151"/>
        <v>indie rock</v>
      </c>
      <c r="S1938" s="10">
        <f t="shared" si="152"/>
        <v>40883.040972222218</v>
      </c>
      <c r="T1938" s="9" t="str">
        <f t="shared" si="153"/>
        <v>Dec</v>
      </c>
      <c r="U1938" s="9">
        <f t="shared" si="154"/>
        <v>2011</v>
      </c>
      <c r="V1938" s="10">
        <f>(J1938/86400)+25569+(-5/24)</f>
        <v>40852.68136574074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tr">
        <f t="shared" si="150"/>
        <v>music</v>
      </c>
      <c r="R1939" t="str">
        <f t="shared" si="151"/>
        <v>indie rock</v>
      </c>
      <c r="S1939" s="10">
        <f t="shared" si="152"/>
        <v>41074.957638888889</v>
      </c>
      <c r="T1939" s="9" t="str">
        <f t="shared" si="153"/>
        <v>Jun</v>
      </c>
      <c r="U1939" s="9">
        <f t="shared" si="154"/>
        <v>2012</v>
      </c>
      <c r="V1939" s="10">
        <f>(J1939/86400)+25569+(-5/24)</f>
        <v>41058.91065972222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tr">
        <f t="shared" si="150"/>
        <v>music</v>
      </c>
      <c r="R1940" t="str">
        <f t="shared" si="151"/>
        <v>indie rock</v>
      </c>
      <c r="S1940" s="10">
        <f t="shared" si="152"/>
        <v>41457</v>
      </c>
      <c r="T1940" s="9" t="str">
        <f t="shared" si="153"/>
        <v>Jul</v>
      </c>
      <c r="U1940" s="9">
        <f t="shared" si="154"/>
        <v>2013</v>
      </c>
      <c r="V1940" s="10">
        <f>(J1940/86400)+25569+(-5/24)</f>
        <v>41426.05128472222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tr">
        <f t="shared" si="150"/>
        <v>music</v>
      </c>
      <c r="R1941" t="str">
        <f t="shared" si="151"/>
        <v>indie rock</v>
      </c>
      <c r="S1941" s="10">
        <f t="shared" si="152"/>
        <v>41343.735046296293</v>
      </c>
      <c r="T1941" s="9" t="str">
        <f t="shared" si="153"/>
        <v>Mar</v>
      </c>
      <c r="U1941" s="9">
        <f t="shared" si="154"/>
        <v>2013</v>
      </c>
      <c r="V1941" s="10">
        <f>(J1941/86400)+25569+(-5/24)</f>
        <v>41313.776712962957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tr">
        <f t="shared" si="150"/>
        <v>music</v>
      </c>
      <c r="R1942" t="str">
        <f t="shared" si="151"/>
        <v>indie rock</v>
      </c>
      <c r="S1942" s="10">
        <f t="shared" si="152"/>
        <v>40708.957638888889</v>
      </c>
      <c r="T1942" s="9" t="str">
        <f t="shared" si="153"/>
        <v>Jun</v>
      </c>
      <c r="U1942" s="9">
        <f t="shared" si="154"/>
        <v>2011</v>
      </c>
      <c r="V1942" s="10">
        <f>(J1942/86400)+25569+(-5/24)</f>
        <v>40670.298993055556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tr">
        <f t="shared" si="150"/>
        <v>technology</v>
      </c>
      <c r="R1943" t="str">
        <f t="shared" si="151"/>
        <v>hardware</v>
      </c>
      <c r="S1943" s="10">
        <f t="shared" si="152"/>
        <v>41774.08253472222</v>
      </c>
      <c r="T1943" s="9" t="str">
        <f t="shared" si="153"/>
        <v>May</v>
      </c>
      <c r="U1943" s="9">
        <f t="shared" si="154"/>
        <v>2014</v>
      </c>
      <c r="V1943" s="10">
        <f>(J1943/86400)+25569+(-5/24)</f>
        <v>41744.08253472222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tr">
        <f t="shared" si="150"/>
        <v>technology</v>
      </c>
      <c r="R1944" t="str">
        <f t="shared" si="151"/>
        <v>hardware</v>
      </c>
      <c r="S1944" s="10">
        <f t="shared" si="152"/>
        <v>40728.619675925926</v>
      </c>
      <c r="T1944" s="9" t="str">
        <f t="shared" si="153"/>
        <v>Jul</v>
      </c>
      <c r="U1944" s="9">
        <f t="shared" si="154"/>
        <v>2011</v>
      </c>
      <c r="V1944" s="10">
        <f>(J1944/86400)+25569+(-5/24)</f>
        <v>40638.619675925926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tr">
        <f t="shared" si="150"/>
        <v>technology</v>
      </c>
      <c r="R1945" t="str">
        <f t="shared" si="151"/>
        <v>hardware</v>
      </c>
      <c r="S1945" s="10">
        <f t="shared" si="152"/>
        <v>42593.061527777776</v>
      </c>
      <c r="T1945" s="9" t="str">
        <f t="shared" si="153"/>
        <v>Aug</v>
      </c>
      <c r="U1945" s="9">
        <f t="shared" si="154"/>
        <v>2016</v>
      </c>
      <c r="V1945" s="10">
        <f>(J1945/86400)+25569+(-5/24)</f>
        <v>42548.061527777776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tr">
        <f t="shared" si="150"/>
        <v>technology</v>
      </c>
      <c r="R1946" t="str">
        <f t="shared" si="151"/>
        <v>hardware</v>
      </c>
      <c r="S1946" s="10">
        <f t="shared" si="152"/>
        <v>41760.376041666663</v>
      </c>
      <c r="T1946" s="9" t="str">
        <f t="shared" si="153"/>
        <v>May</v>
      </c>
      <c r="U1946" s="9">
        <f t="shared" si="154"/>
        <v>2014</v>
      </c>
      <c r="V1946" s="10">
        <f>(J1946/86400)+25569+(-5/24)</f>
        <v>41730.376041666663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tr">
        <f t="shared" si="150"/>
        <v>technology</v>
      </c>
      <c r="R1947" t="str">
        <f t="shared" si="151"/>
        <v>hardware</v>
      </c>
      <c r="S1947" s="10">
        <f t="shared" si="152"/>
        <v>42197.043495370366</v>
      </c>
      <c r="T1947" s="9" t="str">
        <f t="shared" si="153"/>
        <v>Jul</v>
      </c>
      <c r="U1947" s="9">
        <f t="shared" si="154"/>
        <v>2015</v>
      </c>
      <c r="V1947" s="10">
        <f>(J1947/86400)+25569+(-5/24)</f>
        <v>42157.043495370366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tr">
        <f t="shared" si="150"/>
        <v>technology</v>
      </c>
      <c r="R1948" t="str">
        <f t="shared" si="151"/>
        <v>hardware</v>
      </c>
      <c r="S1948" s="10">
        <f t="shared" si="152"/>
        <v>41748.900011574071</v>
      </c>
      <c r="T1948" s="9" t="str">
        <f t="shared" si="153"/>
        <v>Apr</v>
      </c>
      <c r="U1948" s="9">
        <f t="shared" si="154"/>
        <v>2014</v>
      </c>
      <c r="V1948" s="10">
        <f>(J1948/86400)+25569+(-5/24)</f>
        <v>41688.941678240742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tr">
        <f t="shared" si="150"/>
        <v>technology</v>
      </c>
      <c r="R1949" t="str">
        <f t="shared" si="151"/>
        <v>hardware</v>
      </c>
      <c r="S1949" s="10">
        <f t="shared" si="152"/>
        <v>40140.040972222218</v>
      </c>
      <c r="T1949" s="9" t="str">
        <f t="shared" si="153"/>
        <v>Nov</v>
      </c>
      <c r="U1949" s="9">
        <f t="shared" si="154"/>
        <v>2009</v>
      </c>
      <c r="V1949" s="10">
        <f>(J1949/86400)+25569+(-5/24)</f>
        <v>40102.709722222222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tr">
        <f t="shared" si="150"/>
        <v>technology</v>
      </c>
      <c r="R1950" t="str">
        <f t="shared" si="151"/>
        <v>hardware</v>
      </c>
      <c r="S1950" s="10">
        <f t="shared" si="152"/>
        <v>42527.501388888886</v>
      </c>
      <c r="T1950" s="9" t="str">
        <f t="shared" si="153"/>
        <v>Jun</v>
      </c>
      <c r="U1950" s="9">
        <f t="shared" si="154"/>
        <v>2016</v>
      </c>
      <c r="V1950" s="10">
        <f>(J1950/86400)+25569+(-5/24)</f>
        <v>42473.395937499998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tr">
        <f t="shared" si="150"/>
        <v>technology</v>
      </c>
      <c r="R1951" t="str">
        <f t="shared" si="151"/>
        <v>hardware</v>
      </c>
      <c r="S1951" s="10">
        <f t="shared" si="152"/>
        <v>41830.21471064815</v>
      </c>
      <c r="T1951" s="9" t="str">
        <f t="shared" si="153"/>
        <v>Jul</v>
      </c>
      <c r="U1951" s="9">
        <f t="shared" si="154"/>
        <v>2014</v>
      </c>
      <c r="V1951" s="10">
        <f>(J1951/86400)+25569+(-5/24)</f>
        <v>41800.21471064815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tr">
        <f t="shared" si="150"/>
        <v>technology</v>
      </c>
      <c r="R1952" t="str">
        <f t="shared" si="151"/>
        <v>hardware</v>
      </c>
      <c r="S1952" s="10">
        <f t="shared" si="152"/>
        <v>40654.973067129627</v>
      </c>
      <c r="T1952" s="9" t="str">
        <f t="shared" si="153"/>
        <v>Apr</v>
      </c>
      <c r="U1952" s="9">
        <f t="shared" si="154"/>
        <v>2011</v>
      </c>
      <c r="V1952" s="10">
        <f>(J1952/86400)+25569+(-5/24)</f>
        <v>40623.973067129627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tr">
        <f t="shared" si="150"/>
        <v>technology</v>
      </c>
      <c r="R1953" t="str">
        <f t="shared" si="151"/>
        <v>hardware</v>
      </c>
      <c r="S1953" s="10">
        <f t="shared" si="152"/>
        <v>42681.253900462958</v>
      </c>
      <c r="T1953" s="9" t="str">
        <f t="shared" si="153"/>
        <v>Nov</v>
      </c>
      <c r="U1953" s="9">
        <f t="shared" si="154"/>
        <v>2016</v>
      </c>
      <c r="V1953" s="10">
        <f>(J1953/86400)+25569+(-5/24)</f>
        <v>42651.212233796294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tr">
        <f t="shared" si="150"/>
        <v>technology</v>
      </c>
      <c r="R1954" t="str">
        <f t="shared" si="151"/>
        <v>hardware</v>
      </c>
      <c r="S1954" s="10">
        <f t="shared" si="152"/>
        <v>41563.398321759254</v>
      </c>
      <c r="T1954" s="9" t="str">
        <f t="shared" si="153"/>
        <v>Oct</v>
      </c>
      <c r="U1954" s="9">
        <f t="shared" si="154"/>
        <v>2013</v>
      </c>
      <c r="V1954" s="10">
        <f>(J1954/86400)+25569+(-5/24)</f>
        <v>41526.398321759254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tr">
        <f t="shared" si="150"/>
        <v>technology</v>
      </c>
      <c r="R1955" t="str">
        <f t="shared" si="151"/>
        <v>hardware</v>
      </c>
      <c r="S1955" s="10">
        <f t="shared" si="152"/>
        <v>40969.916666666664</v>
      </c>
      <c r="T1955" s="9" t="str">
        <f t="shared" si="153"/>
        <v>Mar</v>
      </c>
      <c r="U1955" s="9">
        <f t="shared" si="154"/>
        <v>2012</v>
      </c>
      <c r="V1955" s="10">
        <f>(J1955/86400)+25569+(-5/24)</f>
        <v>40940.991493055553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tr">
        <f t="shared" si="150"/>
        <v>technology</v>
      </c>
      <c r="R1956" t="str">
        <f t="shared" si="151"/>
        <v>hardware</v>
      </c>
      <c r="S1956" s="10">
        <f t="shared" si="152"/>
        <v>42440.999999999993</v>
      </c>
      <c r="T1956" s="9" t="str">
        <f t="shared" si="153"/>
        <v>Mar</v>
      </c>
      <c r="U1956" s="9">
        <f t="shared" si="154"/>
        <v>2016</v>
      </c>
      <c r="V1956" s="10">
        <f>(J1956/86400)+25569+(-5/24)</f>
        <v>42394.372407407405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tr">
        <f t="shared" si="150"/>
        <v>technology</v>
      </c>
      <c r="R1957" t="str">
        <f t="shared" si="151"/>
        <v>hardware</v>
      </c>
      <c r="S1957" s="10">
        <f t="shared" si="152"/>
        <v>41052.583333333328</v>
      </c>
      <c r="T1957" s="9" t="str">
        <f t="shared" si="153"/>
        <v>May</v>
      </c>
      <c r="U1957" s="9">
        <f t="shared" si="154"/>
        <v>2012</v>
      </c>
      <c r="V1957" s="10">
        <f>(J1957/86400)+25569+(-5/24)</f>
        <v>41020.063437500001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tr">
        <f t="shared" si="150"/>
        <v>technology</v>
      </c>
      <c r="R1958" t="str">
        <f t="shared" si="151"/>
        <v>hardware</v>
      </c>
      <c r="S1958" s="10">
        <f t="shared" si="152"/>
        <v>42112.673668981479</v>
      </c>
      <c r="T1958" s="9" t="str">
        <f t="shared" si="153"/>
        <v>Apr</v>
      </c>
      <c r="U1958" s="9">
        <f t="shared" si="154"/>
        <v>2015</v>
      </c>
      <c r="V1958" s="10">
        <f>(J1958/86400)+25569+(-5/24)</f>
        <v>42067.71533564815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tr">
        <f t="shared" si="150"/>
        <v>technology</v>
      </c>
      <c r="R1959" t="str">
        <f t="shared" si="151"/>
        <v>hardware</v>
      </c>
      <c r="S1959" s="10">
        <f t="shared" si="152"/>
        <v>41208.890196759261</v>
      </c>
      <c r="T1959" s="9" t="str">
        <f t="shared" si="153"/>
        <v>Oct</v>
      </c>
      <c r="U1959" s="9">
        <f t="shared" si="154"/>
        <v>2012</v>
      </c>
      <c r="V1959" s="10">
        <f>(J1959/86400)+25569+(-5/24)</f>
        <v>41178.890196759261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tr">
        <f t="shared" si="150"/>
        <v>technology</v>
      </c>
      <c r="R1960" t="str">
        <f t="shared" si="151"/>
        <v>hardware</v>
      </c>
      <c r="S1960" s="10">
        <f t="shared" si="152"/>
        <v>41356.737974537034</v>
      </c>
      <c r="T1960" s="9" t="str">
        <f t="shared" si="153"/>
        <v>Mar</v>
      </c>
      <c r="U1960" s="9">
        <f t="shared" si="154"/>
        <v>2013</v>
      </c>
      <c r="V1960" s="10">
        <f>(J1960/86400)+25569+(-5/24)</f>
        <v>41326.779641203699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tr">
        <f t="shared" si="150"/>
        <v>technology</v>
      </c>
      <c r="R1961" t="str">
        <f t="shared" si="151"/>
        <v>hardware</v>
      </c>
      <c r="S1961" s="10">
        <f t="shared" si="152"/>
        <v>41912.791666666664</v>
      </c>
      <c r="T1961" s="9" t="str">
        <f t="shared" si="153"/>
        <v>Sep</v>
      </c>
      <c r="U1961" s="9">
        <f t="shared" si="154"/>
        <v>2014</v>
      </c>
      <c r="V1961" s="10">
        <f>(J1961/86400)+25569+(-5/24)</f>
        <v>41871.637268518512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tr">
        <f t="shared" si="150"/>
        <v>technology</v>
      </c>
      <c r="R1962" t="str">
        <f t="shared" si="151"/>
        <v>hardware</v>
      </c>
      <c r="S1962" s="10">
        <f t="shared" si="152"/>
        <v>41994.154409722221</v>
      </c>
      <c r="T1962" s="9" t="str">
        <f t="shared" si="153"/>
        <v>Dec</v>
      </c>
      <c r="U1962" s="9">
        <f t="shared" si="154"/>
        <v>2014</v>
      </c>
      <c r="V1962" s="10">
        <f>(J1962/86400)+25569+(-5/24)</f>
        <v>41964.154409722221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tr">
        <f t="shared" si="150"/>
        <v>technology</v>
      </c>
      <c r="R1963" t="str">
        <f t="shared" si="151"/>
        <v>hardware</v>
      </c>
      <c r="S1963" s="10">
        <f t="shared" si="152"/>
        <v>41187.957638888889</v>
      </c>
      <c r="T1963" s="9" t="str">
        <f t="shared" si="153"/>
        <v>Oct</v>
      </c>
      <c r="U1963" s="9">
        <f t="shared" si="154"/>
        <v>2012</v>
      </c>
      <c r="V1963" s="10">
        <f>(J1963/86400)+25569+(-5/24)</f>
        <v>41147.986307870371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tr">
        <f t="shared" si="150"/>
        <v>technology</v>
      </c>
      <c r="R1964" t="str">
        <f t="shared" si="151"/>
        <v>hardware</v>
      </c>
      <c r="S1964" s="10">
        <f t="shared" si="152"/>
        <v>41772.572175925925</v>
      </c>
      <c r="T1964" s="9" t="str">
        <f t="shared" si="153"/>
        <v>May</v>
      </c>
      <c r="U1964" s="9">
        <f t="shared" si="154"/>
        <v>2014</v>
      </c>
      <c r="V1964" s="10">
        <f>(J1964/86400)+25569+(-5/24)</f>
        <v>41742.572175925925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tr">
        <f t="shared" si="150"/>
        <v>technology</v>
      </c>
      <c r="R1965" t="str">
        <f t="shared" si="151"/>
        <v>hardware</v>
      </c>
      <c r="S1965" s="10">
        <f t="shared" si="152"/>
        <v>41898.221458333333</v>
      </c>
      <c r="T1965" s="9" t="str">
        <f t="shared" si="153"/>
        <v>Sep</v>
      </c>
      <c r="U1965" s="9">
        <f t="shared" si="154"/>
        <v>2014</v>
      </c>
      <c r="V1965" s="10">
        <f>(J1965/86400)+25569+(-5/24)</f>
        <v>41863.221458333333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tr">
        <f t="shared" si="150"/>
        <v>technology</v>
      </c>
      <c r="R1966" t="str">
        <f t="shared" si="151"/>
        <v>hardware</v>
      </c>
      <c r="S1966" s="10">
        <f t="shared" si="152"/>
        <v>42482.064490740733</v>
      </c>
      <c r="T1966" s="9" t="str">
        <f t="shared" si="153"/>
        <v>Apr</v>
      </c>
      <c r="U1966" s="9">
        <f t="shared" si="154"/>
        <v>2016</v>
      </c>
      <c r="V1966" s="10">
        <f>(J1966/86400)+25569+(-5/24)</f>
        <v>42452.064490740733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tr">
        <f t="shared" si="150"/>
        <v>technology</v>
      </c>
      <c r="R1967" t="str">
        <f t="shared" si="151"/>
        <v>hardware</v>
      </c>
      <c r="S1967" s="10">
        <f t="shared" si="152"/>
        <v>40919.833333333328</v>
      </c>
      <c r="T1967" s="9" t="str">
        <f t="shared" si="153"/>
        <v>Jan</v>
      </c>
      <c r="U1967" s="9">
        <f t="shared" si="154"/>
        <v>2012</v>
      </c>
      <c r="V1967" s="10">
        <f>(J1967/86400)+25569+(-5/24)</f>
        <v>40897.880902777775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tr">
        <f t="shared" si="150"/>
        <v>technology</v>
      </c>
      <c r="R1968" t="str">
        <f t="shared" si="151"/>
        <v>hardware</v>
      </c>
      <c r="S1968" s="10">
        <f t="shared" si="152"/>
        <v>41865.332152777773</v>
      </c>
      <c r="T1968" s="9" t="str">
        <f t="shared" si="153"/>
        <v>Aug</v>
      </c>
      <c r="U1968" s="9">
        <f t="shared" si="154"/>
        <v>2014</v>
      </c>
      <c r="V1968" s="10">
        <f>(J1968/86400)+25569+(-5/24)</f>
        <v>41835.332152777773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tr">
        <f t="shared" si="150"/>
        <v>technology</v>
      </c>
      <c r="R1969" t="str">
        <f t="shared" si="151"/>
        <v>hardware</v>
      </c>
      <c r="S1969" s="10">
        <f t="shared" si="152"/>
        <v>41760.455196759256</v>
      </c>
      <c r="T1969" s="9" t="str">
        <f t="shared" si="153"/>
        <v>May</v>
      </c>
      <c r="U1969" s="9">
        <f t="shared" si="154"/>
        <v>2014</v>
      </c>
      <c r="V1969" s="10">
        <f>(J1969/86400)+25569+(-5/24)</f>
        <v>41730.455196759256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tr">
        <f t="shared" si="150"/>
        <v>technology</v>
      </c>
      <c r="R1970" t="str">
        <f t="shared" si="151"/>
        <v>hardware</v>
      </c>
      <c r="S1970" s="10">
        <f t="shared" si="152"/>
        <v>42707.420312499999</v>
      </c>
      <c r="T1970" s="9" t="str">
        <f t="shared" si="153"/>
        <v>Dec</v>
      </c>
      <c r="U1970" s="9">
        <f t="shared" si="154"/>
        <v>2016</v>
      </c>
      <c r="V1970" s="10">
        <f>(J1970/86400)+25569+(-5/24)</f>
        <v>42676.378645833327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tr">
        <f t="shared" si="150"/>
        <v>technology</v>
      </c>
      <c r="R1971" t="str">
        <f t="shared" si="151"/>
        <v>hardware</v>
      </c>
      <c r="S1971" s="10">
        <f t="shared" si="152"/>
        <v>42587.584120370368</v>
      </c>
      <c r="T1971" s="9" t="str">
        <f t="shared" si="153"/>
        <v>Aug</v>
      </c>
      <c r="U1971" s="9">
        <f t="shared" si="154"/>
        <v>2016</v>
      </c>
      <c r="V1971" s="10">
        <f>(J1971/86400)+25569+(-5/24)</f>
        <v>42557.584120370368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tr">
        <f t="shared" si="150"/>
        <v>technology</v>
      </c>
      <c r="R1972" t="str">
        <f t="shared" si="151"/>
        <v>hardware</v>
      </c>
      <c r="S1972" s="10">
        <f t="shared" si="152"/>
        <v>41383.943298611106</v>
      </c>
      <c r="T1972" s="9" t="str">
        <f t="shared" si="153"/>
        <v>Apr</v>
      </c>
      <c r="U1972" s="9">
        <f t="shared" si="154"/>
        <v>2013</v>
      </c>
      <c r="V1972" s="10">
        <f>(J1972/86400)+25569+(-5/24)</f>
        <v>41323.984965277778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tr">
        <f t="shared" si="150"/>
        <v>technology</v>
      </c>
      <c r="R1973" t="str">
        <f t="shared" si="151"/>
        <v>hardware</v>
      </c>
      <c r="S1973" s="10">
        <f t="shared" si="152"/>
        <v>41592.958333333328</v>
      </c>
      <c r="T1973" s="9" t="str">
        <f t="shared" si="153"/>
        <v>Nov</v>
      </c>
      <c r="U1973" s="9">
        <f t="shared" si="154"/>
        <v>2013</v>
      </c>
      <c r="V1973" s="10">
        <f>(J1973/86400)+25569+(-5/24)</f>
        <v>41561.29237268518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tr">
        <f t="shared" si="150"/>
        <v>technology</v>
      </c>
      <c r="R1974" t="str">
        <f t="shared" si="151"/>
        <v>hardware</v>
      </c>
      <c r="S1974" s="10">
        <f t="shared" si="152"/>
        <v>41230.845416666663</v>
      </c>
      <c r="T1974" s="9" t="str">
        <f t="shared" si="153"/>
        <v>Nov</v>
      </c>
      <c r="U1974" s="9">
        <f t="shared" si="154"/>
        <v>2012</v>
      </c>
      <c r="V1974" s="10">
        <f>(J1974/86400)+25569+(-5/24)</f>
        <v>41200.803749999999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tr">
        <f t="shared" si="150"/>
        <v>technology</v>
      </c>
      <c r="R1975" t="str">
        <f t="shared" si="151"/>
        <v>hardware</v>
      </c>
      <c r="S1975" s="10">
        <f t="shared" si="152"/>
        <v>42588.083333333336</v>
      </c>
      <c r="T1975" s="9" t="str">
        <f t="shared" si="153"/>
        <v>Aug</v>
      </c>
      <c r="U1975" s="9">
        <f t="shared" si="154"/>
        <v>2016</v>
      </c>
      <c r="V1975" s="10">
        <f>(J1975/86400)+25569+(-5/24)</f>
        <v>42549.514629629623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tr">
        <f t="shared" si="150"/>
        <v>technology</v>
      </c>
      <c r="R1976" t="str">
        <f t="shared" si="151"/>
        <v>hardware</v>
      </c>
      <c r="S1976" s="10">
        <f t="shared" si="152"/>
        <v>41505.125798611109</v>
      </c>
      <c r="T1976" s="9" t="str">
        <f t="shared" si="153"/>
        <v>Aug</v>
      </c>
      <c r="U1976" s="9">
        <f t="shared" si="154"/>
        <v>2013</v>
      </c>
      <c r="V1976" s="10">
        <f>(J1976/86400)+25569+(-5/24)</f>
        <v>41445.125798611109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tr">
        <f t="shared" si="150"/>
        <v>technology</v>
      </c>
      <c r="R1977" t="str">
        <f t="shared" si="151"/>
        <v>hardware</v>
      </c>
      <c r="S1977" s="10">
        <f t="shared" si="152"/>
        <v>41343.54688657407</v>
      </c>
      <c r="T1977" s="9" t="str">
        <f t="shared" si="153"/>
        <v>Mar</v>
      </c>
      <c r="U1977" s="9">
        <f t="shared" si="154"/>
        <v>2013</v>
      </c>
      <c r="V1977" s="10">
        <f>(J1977/86400)+25569+(-5/24)</f>
        <v>41313.54688657407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tr">
        <f t="shared" si="150"/>
        <v>technology</v>
      </c>
      <c r="R1978" t="str">
        <f t="shared" si="151"/>
        <v>hardware</v>
      </c>
      <c r="S1978" s="10">
        <f t="shared" si="152"/>
        <v>41468.691261574073</v>
      </c>
      <c r="T1978" s="9" t="str">
        <f t="shared" si="153"/>
        <v>Jul</v>
      </c>
      <c r="U1978" s="9">
        <f t="shared" si="154"/>
        <v>2013</v>
      </c>
      <c r="V1978" s="10">
        <f>(J1978/86400)+25569+(-5/24)</f>
        <v>41438.691261574073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tr">
        <f t="shared" si="150"/>
        <v>technology</v>
      </c>
      <c r="R1979" t="str">
        <f t="shared" si="151"/>
        <v>hardware</v>
      </c>
      <c r="S1979" s="10">
        <f t="shared" si="152"/>
        <v>42357.124305555553</v>
      </c>
      <c r="T1979" s="9" t="str">
        <f t="shared" si="153"/>
        <v>Dec</v>
      </c>
      <c r="U1979" s="9">
        <f t="shared" si="154"/>
        <v>2015</v>
      </c>
      <c r="V1979" s="10">
        <f>(J1979/86400)+25569+(-5/24)</f>
        <v>42311.008564814816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tr">
        <f t="shared" si="150"/>
        <v>technology</v>
      </c>
      <c r="R1980" t="str">
        <f t="shared" si="151"/>
        <v>hardware</v>
      </c>
      <c r="S1980" s="10">
        <f t="shared" si="152"/>
        <v>41072.083333333328</v>
      </c>
      <c r="T1980" s="9" t="str">
        <f t="shared" si="153"/>
        <v>Jun</v>
      </c>
      <c r="U1980" s="9">
        <f t="shared" si="154"/>
        <v>2012</v>
      </c>
      <c r="V1980" s="10">
        <f>(J1980/86400)+25569+(-5/24)</f>
        <v>41039.017268518517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tr">
        <f t="shared" si="150"/>
        <v>technology</v>
      </c>
      <c r="R1981" t="str">
        <f t="shared" si="151"/>
        <v>hardware</v>
      </c>
      <c r="S1981" s="10">
        <f t="shared" si="152"/>
        <v>42326.999305555553</v>
      </c>
      <c r="T1981" s="9" t="str">
        <f t="shared" si="153"/>
        <v>Nov</v>
      </c>
      <c r="U1981" s="9">
        <f t="shared" si="154"/>
        <v>2015</v>
      </c>
      <c r="V1981" s="10">
        <f>(J1981/86400)+25569+(-5/24)</f>
        <v>42290.25168981481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tr">
        <f t="shared" si="150"/>
        <v>technology</v>
      </c>
      <c r="R1982" t="str">
        <f t="shared" si="151"/>
        <v>hardware</v>
      </c>
      <c r="S1982" s="10">
        <f t="shared" si="152"/>
        <v>42463.292384259257</v>
      </c>
      <c r="T1982" s="9" t="str">
        <f t="shared" si="153"/>
        <v>Apr</v>
      </c>
      <c r="U1982" s="9">
        <f t="shared" si="154"/>
        <v>2016</v>
      </c>
      <c r="V1982" s="10">
        <f>(J1982/86400)+25569+(-5/24)</f>
        <v>42423.334050925921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tr">
        <f t="shared" si="150"/>
        <v>photography</v>
      </c>
      <c r="R1983" t="str">
        <f t="shared" si="151"/>
        <v>people</v>
      </c>
      <c r="S1983" s="10">
        <f t="shared" si="152"/>
        <v>41829.516956018517</v>
      </c>
      <c r="T1983" s="9" t="str">
        <f t="shared" si="153"/>
        <v>Jul</v>
      </c>
      <c r="U1983" s="9">
        <f t="shared" si="154"/>
        <v>2014</v>
      </c>
      <c r="V1983" s="10">
        <f>(J1983/86400)+25569+(-5/24)</f>
        <v>41799.516956018517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tr">
        <f t="shared" si="150"/>
        <v>photography</v>
      </c>
      <c r="R1984" t="str">
        <f t="shared" si="151"/>
        <v>people</v>
      </c>
      <c r="S1984" s="10">
        <f t="shared" si="152"/>
        <v>42708.419988425921</v>
      </c>
      <c r="T1984" s="9" t="str">
        <f t="shared" si="153"/>
        <v>Dec</v>
      </c>
      <c r="U1984" s="9">
        <f t="shared" si="154"/>
        <v>2016</v>
      </c>
      <c r="V1984" s="10">
        <f>(J1984/86400)+25569+(-5/24)</f>
        <v>42678.378321759257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tr">
        <f t="shared" si="150"/>
        <v>photography</v>
      </c>
      <c r="R1985" t="str">
        <f t="shared" si="151"/>
        <v>people</v>
      </c>
      <c r="S1985" s="10">
        <f t="shared" si="152"/>
        <v>42615.083333333336</v>
      </c>
      <c r="T1985" s="9" t="str">
        <f t="shared" si="153"/>
        <v>Sep</v>
      </c>
      <c r="U1985" s="9">
        <f t="shared" si="154"/>
        <v>2016</v>
      </c>
      <c r="V1985" s="10">
        <f>(J1985/86400)+25569+(-5/24)</f>
        <v>42592.803449074076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tr">
        <f t="shared" si="150"/>
        <v>photography</v>
      </c>
      <c r="R1986" t="str">
        <f t="shared" si="151"/>
        <v>people</v>
      </c>
      <c r="S1986" s="10">
        <f t="shared" si="152"/>
        <v>41973.623622685183</v>
      </c>
      <c r="T1986" s="9" t="str">
        <f t="shared" si="153"/>
        <v>Nov</v>
      </c>
      <c r="U1986" s="9">
        <f t="shared" si="154"/>
        <v>2014</v>
      </c>
      <c r="V1986" s="10">
        <f>(J1986/86400)+25569+(-5/24)</f>
        <v>41913.581956018512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tr">
        <f t="shared" ref="Q1987:Q2050" si="155">LEFT(N1987,FIND("/",N1987)-1)</f>
        <v>photography</v>
      </c>
      <c r="R1987" t="str">
        <f t="shared" ref="R1987:R2050" si="156">RIGHT(N1987,LEN(N1987)-FIND("/",N1987))</f>
        <v>people</v>
      </c>
      <c r="S1987" s="10">
        <f t="shared" ref="S1987:S2050" si="157">(I1987/86400)+25569+(-5/24)</f>
        <v>42584.749999999993</v>
      </c>
      <c r="T1987" s="9" t="str">
        <f t="shared" ref="T1987:T2050" si="158">IF(MONTH(S1987)=1,"Jan",IF(MONTH(S1987)=2,"Feb",IF(MONTH(S1987)=3,"Mar",IF(MONTH(S1987)=4,"Apr",IF(MONTH(S1987)=5,"May",IF(MONTH(S1987)=6,"Jun",IF(MONTH(S1987)=7,"Jul",IF(MONTH(S1987)=8,"Aug",IF(MONTH(S1987)=9,"Sep",IF(MONTH(S1987)=10,"Oct",IF(MONTH(S1987)=11,"Nov",IF(MONTH(S1987)=12,"Dec","N/A"))))))))))))</f>
        <v>Aug</v>
      </c>
      <c r="U1987" s="9">
        <f t="shared" ref="U1987:U2050" si="159">YEAR(S1987)</f>
        <v>2016</v>
      </c>
      <c r="V1987" s="10">
        <f>(J1987/86400)+25569+(-5/24)</f>
        <v>42555.490405092591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tr">
        <f t="shared" si="155"/>
        <v>photography</v>
      </c>
      <c r="R1988" t="str">
        <f t="shared" si="156"/>
        <v>people</v>
      </c>
      <c r="S1988" s="10">
        <f t="shared" si="157"/>
        <v>42443.183831018519</v>
      </c>
      <c r="T1988" s="9" t="str">
        <f t="shared" si="158"/>
        <v>Mar</v>
      </c>
      <c r="U1988" s="9">
        <f t="shared" si="159"/>
        <v>2016</v>
      </c>
      <c r="V1988" s="10">
        <f>(J1988/86400)+25569+(-5/24)</f>
        <v>42413.225497685184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tr">
        <f t="shared" si="155"/>
        <v>photography</v>
      </c>
      <c r="R1989" t="str">
        <f t="shared" si="156"/>
        <v>people</v>
      </c>
      <c r="S1989" s="10">
        <f t="shared" si="157"/>
        <v>42064.431435185186</v>
      </c>
      <c r="T1989" s="9" t="str">
        <f t="shared" si="158"/>
        <v>Mar</v>
      </c>
      <c r="U1989" s="9">
        <f t="shared" si="159"/>
        <v>2015</v>
      </c>
      <c r="V1989" s="10">
        <f>(J1989/86400)+25569+(-5/24)</f>
        <v>42034.431435185186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tr">
        <f t="shared" si="155"/>
        <v>photography</v>
      </c>
      <c r="R1990" t="str">
        <f t="shared" si="156"/>
        <v>people</v>
      </c>
      <c r="S1990" s="10">
        <f t="shared" si="157"/>
        <v>42236.554884259262</v>
      </c>
      <c r="T1990" s="9" t="str">
        <f t="shared" si="158"/>
        <v>Aug</v>
      </c>
      <c r="U1990" s="9">
        <f t="shared" si="159"/>
        <v>2015</v>
      </c>
      <c r="V1990" s="10">
        <f>(J1990/86400)+25569+(-5/24)</f>
        <v>42206.554884259262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tr">
        <f t="shared" si="155"/>
        <v>photography</v>
      </c>
      <c r="R1991" t="str">
        <f t="shared" si="156"/>
        <v>people</v>
      </c>
      <c r="S1991" s="10">
        <f t="shared" si="157"/>
        <v>42715.472314814811</v>
      </c>
      <c r="T1991" s="9" t="str">
        <f t="shared" si="158"/>
        <v>Dec</v>
      </c>
      <c r="U1991" s="9">
        <f t="shared" si="159"/>
        <v>2016</v>
      </c>
      <c r="V1991" s="10">
        <f>(J1991/86400)+25569+(-5/24)</f>
        <v>42685.472314814811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tr">
        <f t="shared" si="155"/>
        <v>photography</v>
      </c>
      <c r="R1992" t="str">
        <f t="shared" si="156"/>
        <v>people</v>
      </c>
      <c r="S1992" s="10">
        <f t="shared" si="157"/>
        <v>42412.987638888888</v>
      </c>
      <c r="T1992" s="9" t="str">
        <f t="shared" si="158"/>
        <v>Feb</v>
      </c>
      <c r="U1992" s="9">
        <f t="shared" si="159"/>
        <v>2016</v>
      </c>
      <c r="V1992" s="10">
        <f>(J1992/86400)+25569+(-5/24)</f>
        <v>42397.987638888888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tr">
        <f t="shared" si="155"/>
        <v>photography</v>
      </c>
      <c r="R1993" t="str">
        <f t="shared" si="156"/>
        <v>people</v>
      </c>
      <c r="S1993" s="10">
        <f t="shared" si="157"/>
        <v>42188.685023148144</v>
      </c>
      <c r="T1993" s="9" t="str">
        <f t="shared" si="158"/>
        <v>Jul</v>
      </c>
      <c r="U1993" s="9">
        <f t="shared" si="159"/>
        <v>2015</v>
      </c>
      <c r="V1993" s="10">
        <f>(J1993/86400)+25569+(-5/24)</f>
        <v>42167.685023148144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tr">
        <f t="shared" si="155"/>
        <v>photography</v>
      </c>
      <c r="R1994" t="str">
        <f t="shared" si="156"/>
        <v>people</v>
      </c>
      <c r="S1994" s="10">
        <f t="shared" si="157"/>
        <v>42052.935081018521</v>
      </c>
      <c r="T1994" s="9" t="str">
        <f t="shared" si="158"/>
        <v>Feb</v>
      </c>
      <c r="U1994" s="9">
        <f t="shared" si="159"/>
        <v>2015</v>
      </c>
      <c r="V1994" s="10">
        <f>(J1994/86400)+25569+(-5/24)</f>
        <v>42022.935081018521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tr">
        <f t="shared" si="155"/>
        <v>photography</v>
      </c>
      <c r="R1995" t="str">
        <f t="shared" si="156"/>
        <v>people</v>
      </c>
      <c r="S1995" s="10">
        <f t="shared" si="157"/>
        <v>42359.380057870367</v>
      </c>
      <c r="T1995" s="9" t="str">
        <f t="shared" si="158"/>
        <v>Dec</v>
      </c>
      <c r="U1995" s="9">
        <f t="shared" si="159"/>
        <v>2015</v>
      </c>
      <c r="V1995" s="10">
        <f>(J1995/86400)+25569+(-5/24)</f>
        <v>42329.380057870367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tr">
        <f t="shared" si="155"/>
        <v>photography</v>
      </c>
      <c r="R1996" t="str">
        <f t="shared" si="156"/>
        <v>people</v>
      </c>
      <c r="S1996" s="10">
        <f t="shared" si="157"/>
        <v>42710.839606481481</v>
      </c>
      <c r="T1996" s="9" t="str">
        <f t="shared" si="158"/>
        <v>Dec</v>
      </c>
      <c r="U1996" s="9">
        <f t="shared" si="159"/>
        <v>2016</v>
      </c>
      <c r="V1996" s="10">
        <f>(J1996/86400)+25569+(-5/24)</f>
        <v>42650.797939814809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tr">
        <f t="shared" si="155"/>
        <v>photography</v>
      </c>
      <c r="R1997" t="str">
        <f t="shared" si="156"/>
        <v>people</v>
      </c>
      <c r="S1997" s="10">
        <f t="shared" si="157"/>
        <v>42201.693703703706</v>
      </c>
      <c r="T1997" s="9" t="str">
        <f t="shared" si="158"/>
        <v>Jul</v>
      </c>
      <c r="U1997" s="9">
        <f t="shared" si="159"/>
        <v>2015</v>
      </c>
      <c r="V1997" s="10">
        <f>(J1997/86400)+25569+(-5/24)</f>
        <v>42181.693703703706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tr">
        <f t="shared" si="155"/>
        <v>photography</v>
      </c>
      <c r="R1998" t="str">
        <f t="shared" si="156"/>
        <v>people</v>
      </c>
      <c r="S1998" s="10">
        <f t="shared" si="157"/>
        <v>41830.611238425925</v>
      </c>
      <c r="T1998" s="9" t="str">
        <f t="shared" si="158"/>
        <v>Jul</v>
      </c>
      <c r="U1998" s="9">
        <f t="shared" si="159"/>
        <v>2014</v>
      </c>
      <c r="V1998" s="10">
        <f>(J1998/86400)+25569+(-5/24)</f>
        <v>41800.611238425925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tr">
        <f t="shared" si="155"/>
        <v>photography</v>
      </c>
      <c r="R1999" t="str">
        <f t="shared" si="156"/>
        <v>people</v>
      </c>
      <c r="S1999" s="10">
        <f t="shared" si="157"/>
        <v>41877.722361111111</v>
      </c>
      <c r="T1999" s="9" t="str">
        <f t="shared" si="158"/>
        <v>Aug</v>
      </c>
      <c r="U1999" s="9">
        <f t="shared" si="159"/>
        <v>2014</v>
      </c>
      <c r="V1999" s="10">
        <f>(J1999/86400)+25569+(-5/24)</f>
        <v>41847.722361111111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tr">
        <f t="shared" si="155"/>
        <v>photography</v>
      </c>
      <c r="R2000" t="str">
        <f t="shared" si="156"/>
        <v>people</v>
      </c>
      <c r="S2000" s="10">
        <f t="shared" si="157"/>
        <v>41851.910162037035</v>
      </c>
      <c r="T2000" s="9" t="str">
        <f t="shared" si="158"/>
        <v>Jul</v>
      </c>
      <c r="U2000" s="9">
        <f t="shared" si="159"/>
        <v>2014</v>
      </c>
      <c r="V2000" s="10">
        <f>(J2000/86400)+25569+(-5/24)</f>
        <v>41806.910162037035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tr">
        <f t="shared" si="155"/>
        <v>photography</v>
      </c>
      <c r="R2001" t="str">
        <f t="shared" si="156"/>
        <v>people</v>
      </c>
      <c r="S2001" s="10">
        <f t="shared" si="157"/>
        <v>41956.316064814811</v>
      </c>
      <c r="T2001" s="9" t="str">
        <f t="shared" si="158"/>
        <v>Nov</v>
      </c>
      <c r="U2001" s="9">
        <f t="shared" si="159"/>
        <v>2014</v>
      </c>
      <c r="V2001" s="10">
        <f>(J2001/86400)+25569+(-5/24)</f>
        <v>41926.274398148147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tr">
        <f t="shared" si="155"/>
        <v>photography</v>
      </c>
      <c r="R2002" t="str">
        <f t="shared" si="156"/>
        <v>people</v>
      </c>
      <c r="S2002" s="10">
        <f t="shared" si="157"/>
        <v>42375.743206018517</v>
      </c>
      <c r="T2002" s="9" t="str">
        <f t="shared" si="158"/>
        <v>Jan</v>
      </c>
      <c r="U2002" s="9">
        <f t="shared" si="159"/>
        <v>2016</v>
      </c>
      <c r="V2002" s="10">
        <f>(J2002/86400)+25569+(-5/24)</f>
        <v>42345.743206018517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tr">
        <f t="shared" si="155"/>
        <v>technology</v>
      </c>
      <c r="R2003" t="str">
        <f t="shared" si="156"/>
        <v>hardware</v>
      </c>
      <c r="S2003" s="10">
        <f t="shared" si="157"/>
        <v>42167.624999999993</v>
      </c>
      <c r="T2003" s="9" t="str">
        <f t="shared" si="158"/>
        <v>Jun</v>
      </c>
      <c r="U2003" s="9">
        <f t="shared" si="159"/>
        <v>2015</v>
      </c>
      <c r="V2003" s="10">
        <f>(J2003/86400)+25569+(-5/24)</f>
        <v>42136.001342592594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tr">
        <f t="shared" si="155"/>
        <v>technology</v>
      </c>
      <c r="R2004" t="str">
        <f t="shared" si="156"/>
        <v>hardware</v>
      </c>
      <c r="S2004" s="10">
        <f t="shared" si="157"/>
        <v>42758.503969907404</v>
      </c>
      <c r="T2004" s="9" t="str">
        <f t="shared" si="158"/>
        <v>Jan</v>
      </c>
      <c r="U2004" s="9">
        <f t="shared" si="159"/>
        <v>2017</v>
      </c>
      <c r="V2004" s="10">
        <f>(J2004/86400)+25569+(-5/24)</f>
        <v>42728.503969907404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tr">
        <f t="shared" si="155"/>
        <v>technology</v>
      </c>
      <c r="R2005" t="str">
        <f t="shared" si="156"/>
        <v>hardware</v>
      </c>
      <c r="S2005" s="10">
        <f t="shared" si="157"/>
        <v>40361.75</v>
      </c>
      <c r="T2005" s="9" t="str">
        <f t="shared" si="158"/>
        <v>Jul</v>
      </c>
      <c r="U2005" s="9">
        <f t="shared" si="159"/>
        <v>2010</v>
      </c>
      <c r="V2005" s="10">
        <f>(J2005/86400)+25569+(-5/24)</f>
        <v>40346.917268518519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tr">
        <f t="shared" si="155"/>
        <v>technology</v>
      </c>
      <c r="R2006" t="str">
        <f t="shared" si="156"/>
        <v>hardware</v>
      </c>
      <c r="S2006" s="10">
        <f t="shared" si="157"/>
        <v>41830.396562499998</v>
      </c>
      <c r="T2006" s="9" t="str">
        <f t="shared" si="158"/>
        <v>Jul</v>
      </c>
      <c r="U2006" s="9">
        <f t="shared" si="159"/>
        <v>2014</v>
      </c>
      <c r="V2006" s="10">
        <f>(J2006/86400)+25569+(-5/24)</f>
        <v>41800.396562499998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tr">
        <f t="shared" si="155"/>
        <v>technology</v>
      </c>
      <c r="R2007" t="str">
        <f t="shared" si="156"/>
        <v>hardware</v>
      </c>
      <c r="S2007" s="10">
        <f t="shared" si="157"/>
        <v>41562.957638888889</v>
      </c>
      <c r="T2007" s="9" t="str">
        <f t="shared" si="158"/>
        <v>Oct</v>
      </c>
      <c r="U2007" s="9">
        <f t="shared" si="159"/>
        <v>2013</v>
      </c>
      <c r="V2007" s="10">
        <f>(J2007/86400)+25569+(-5/24)</f>
        <v>41535.604374999995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tr">
        <f t="shared" si="155"/>
        <v>technology</v>
      </c>
      <c r="R2008" t="str">
        <f t="shared" si="156"/>
        <v>hardware</v>
      </c>
      <c r="S2008" s="10">
        <f t="shared" si="157"/>
        <v>41976.333854166667</v>
      </c>
      <c r="T2008" s="9" t="str">
        <f t="shared" si="158"/>
        <v>Dec</v>
      </c>
      <c r="U2008" s="9">
        <f t="shared" si="159"/>
        <v>2014</v>
      </c>
      <c r="V2008" s="10">
        <f>(J2008/86400)+25569+(-5/24)</f>
        <v>41941.292187499996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tr">
        <f t="shared" si="155"/>
        <v>technology</v>
      </c>
      <c r="R2009" t="str">
        <f t="shared" si="156"/>
        <v>hardware</v>
      </c>
      <c r="S2009" s="10">
        <f t="shared" si="157"/>
        <v>40413.958333333328</v>
      </c>
      <c r="T2009" s="9" t="str">
        <f t="shared" si="158"/>
        <v>Aug</v>
      </c>
      <c r="U2009" s="9">
        <f t="shared" si="159"/>
        <v>2010</v>
      </c>
      <c r="V2009" s="10">
        <f>(J2009/86400)+25569+(-5/24)</f>
        <v>40347.629467592589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tr">
        <f t="shared" si="155"/>
        <v>technology</v>
      </c>
      <c r="R2010" t="str">
        <f t="shared" si="156"/>
        <v>hardware</v>
      </c>
      <c r="S2010" s="10">
        <f t="shared" si="157"/>
        <v>40805.396087962959</v>
      </c>
      <c r="T2010" s="9" t="str">
        <f t="shared" si="158"/>
        <v>Sep</v>
      </c>
      <c r="U2010" s="9">
        <f t="shared" si="159"/>
        <v>2011</v>
      </c>
      <c r="V2010" s="10">
        <f>(J2010/86400)+25569+(-5/24)</f>
        <v>40761.396087962959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tr">
        <f t="shared" si="155"/>
        <v>technology</v>
      </c>
      <c r="R2011" t="str">
        <f t="shared" si="156"/>
        <v>hardware</v>
      </c>
      <c r="S2011" s="10">
        <f t="shared" si="157"/>
        <v>42697.156747685185</v>
      </c>
      <c r="T2011" s="9" t="str">
        <f t="shared" si="158"/>
        <v>Nov</v>
      </c>
      <c r="U2011" s="9">
        <f t="shared" si="159"/>
        <v>2016</v>
      </c>
      <c r="V2011" s="10">
        <f>(J2011/86400)+25569+(-5/24)</f>
        <v>42661.115081018514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tr">
        <f t="shared" si="155"/>
        <v>technology</v>
      </c>
      <c r="R2012" t="str">
        <f t="shared" si="156"/>
        <v>hardware</v>
      </c>
      <c r="S2012" s="10">
        <f t="shared" si="157"/>
        <v>42600.788090277776</v>
      </c>
      <c r="T2012" s="9" t="str">
        <f t="shared" si="158"/>
        <v>Aug</v>
      </c>
      <c r="U2012" s="9">
        <f t="shared" si="159"/>
        <v>2016</v>
      </c>
      <c r="V2012" s="10">
        <f>(J2012/86400)+25569+(-5/24)</f>
        <v>42570.788090277776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tr">
        <f t="shared" si="155"/>
        <v>technology</v>
      </c>
      <c r="R2013" t="str">
        <f t="shared" si="156"/>
        <v>hardware</v>
      </c>
      <c r="S2013" s="10">
        <f t="shared" si="157"/>
        <v>42380.749999999993</v>
      </c>
      <c r="T2013" s="9" t="str">
        <f t="shared" si="158"/>
        <v>Jan</v>
      </c>
      <c r="U2013" s="9">
        <f t="shared" si="159"/>
        <v>2016</v>
      </c>
      <c r="V2013" s="10">
        <f>(J2013/86400)+25569+(-5/24)</f>
        <v>42347.150150462963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tr">
        <f t="shared" si="155"/>
        <v>technology</v>
      </c>
      <c r="R2014" t="str">
        <f t="shared" si="156"/>
        <v>hardware</v>
      </c>
      <c r="S2014" s="10">
        <f t="shared" si="157"/>
        <v>42040.613900462959</v>
      </c>
      <c r="T2014" s="9" t="str">
        <f t="shared" si="158"/>
        <v>Feb</v>
      </c>
      <c r="U2014" s="9">
        <f t="shared" si="159"/>
        <v>2015</v>
      </c>
      <c r="V2014" s="10">
        <f>(J2014/86400)+25569+(-5/24)</f>
        <v>42010.613900462959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tr">
        <f t="shared" si="155"/>
        <v>technology</v>
      </c>
      <c r="R2015" t="str">
        <f t="shared" si="156"/>
        <v>hardware</v>
      </c>
      <c r="S2015" s="10">
        <f t="shared" si="157"/>
        <v>42559.752476851849</v>
      </c>
      <c r="T2015" s="9" t="str">
        <f t="shared" si="158"/>
        <v>Jul</v>
      </c>
      <c r="U2015" s="9">
        <f t="shared" si="159"/>
        <v>2016</v>
      </c>
      <c r="V2015" s="10">
        <f>(J2015/86400)+25569+(-5/24)</f>
        <v>42499.752476851849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tr">
        <f t="shared" si="155"/>
        <v>technology</v>
      </c>
      <c r="R2016" t="str">
        <f t="shared" si="156"/>
        <v>hardware</v>
      </c>
      <c r="S2016" s="10">
        <f t="shared" si="157"/>
        <v>41357.964571759258</v>
      </c>
      <c r="T2016" s="9" t="str">
        <f t="shared" si="158"/>
        <v>Mar</v>
      </c>
      <c r="U2016" s="9">
        <f t="shared" si="159"/>
        <v>2013</v>
      </c>
      <c r="V2016" s="10">
        <f>(J2016/86400)+25569+(-5/24)</f>
        <v>41324.006238425922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tr">
        <f t="shared" si="155"/>
        <v>technology</v>
      </c>
      <c r="R2017" t="str">
        <f t="shared" si="156"/>
        <v>hardware</v>
      </c>
      <c r="S2017" s="10">
        <f t="shared" si="157"/>
        <v>40795.668553240735</v>
      </c>
      <c r="T2017" s="9" t="str">
        <f t="shared" si="158"/>
        <v>Sep</v>
      </c>
      <c r="U2017" s="9">
        <f t="shared" si="159"/>
        <v>2011</v>
      </c>
      <c r="V2017" s="10">
        <f>(J2017/86400)+25569+(-5/24)</f>
        <v>40765.668553240735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tr">
        <f t="shared" si="155"/>
        <v>technology</v>
      </c>
      <c r="R2018" t="str">
        <f t="shared" si="156"/>
        <v>hardware</v>
      </c>
      <c r="S2018" s="10">
        <f t="shared" si="157"/>
        <v>41342.672442129631</v>
      </c>
      <c r="T2018" s="9" t="str">
        <f t="shared" si="158"/>
        <v>Mar</v>
      </c>
      <c r="U2018" s="9">
        <f t="shared" si="159"/>
        <v>2013</v>
      </c>
      <c r="V2018" s="10">
        <f>(J2018/86400)+25569+(-5/24)</f>
        <v>41312.672442129631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tr">
        <f t="shared" si="155"/>
        <v>technology</v>
      </c>
      <c r="R2019" t="str">
        <f t="shared" si="156"/>
        <v>hardware</v>
      </c>
      <c r="S2019" s="10">
        <f t="shared" si="157"/>
        <v>40991.958333333328</v>
      </c>
      <c r="T2019" s="9" t="str">
        <f t="shared" si="158"/>
        <v>Mar</v>
      </c>
      <c r="U2019" s="9">
        <f t="shared" si="159"/>
        <v>2012</v>
      </c>
      <c r="V2019" s="10">
        <f>(J2019/86400)+25569+(-5/24)</f>
        <v>40960.849016203698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tr">
        <f t="shared" si="155"/>
        <v>technology</v>
      </c>
      <c r="R2020" t="str">
        <f t="shared" si="156"/>
        <v>hardware</v>
      </c>
      <c r="S2020" s="10">
        <f t="shared" si="157"/>
        <v>42229.157511574071</v>
      </c>
      <c r="T2020" s="9" t="str">
        <f t="shared" si="158"/>
        <v>Aug</v>
      </c>
      <c r="U2020" s="9">
        <f t="shared" si="159"/>
        <v>2015</v>
      </c>
      <c r="V2020" s="10">
        <f>(J2020/86400)+25569+(-5/24)</f>
        <v>42199.157511574071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tr">
        <f t="shared" si="155"/>
        <v>technology</v>
      </c>
      <c r="R2021" t="str">
        <f t="shared" si="156"/>
        <v>hardware</v>
      </c>
      <c r="S2021" s="10">
        <f t="shared" si="157"/>
        <v>42635.500243055554</v>
      </c>
      <c r="T2021" s="9" t="str">
        <f t="shared" si="158"/>
        <v>Sep</v>
      </c>
      <c r="U2021" s="9">
        <f t="shared" si="159"/>
        <v>2016</v>
      </c>
      <c r="V2021" s="10">
        <f>(J2021/86400)+25569+(-5/24)</f>
        <v>42605.500243055554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tr">
        <f t="shared" si="155"/>
        <v>technology</v>
      </c>
      <c r="R2022" t="str">
        <f t="shared" si="156"/>
        <v>hardware</v>
      </c>
      <c r="S2022" s="10">
        <f t="shared" si="157"/>
        <v>41773.75277777778</v>
      </c>
      <c r="T2022" s="9" t="str">
        <f t="shared" si="158"/>
        <v>May</v>
      </c>
      <c r="U2022" s="9">
        <f t="shared" si="159"/>
        <v>2014</v>
      </c>
      <c r="V2022" s="10">
        <f>(J2022/86400)+25569+(-5/24)</f>
        <v>41736.889166666668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tr">
        <f t="shared" si="155"/>
        <v>technology</v>
      </c>
      <c r="R2023" t="str">
        <f t="shared" si="156"/>
        <v>hardware</v>
      </c>
      <c r="S2023" s="10">
        <f t="shared" si="157"/>
        <v>41905.862233796295</v>
      </c>
      <c r="T2023" s="9" t="str">
        <f t="shared" si="158"/>
        <v>Sep</v>
      </c>
      <c r="U2023" s="9">
        <f t="shared" si="159"/>
        <v>2014</v>
      </c>
      <c r="V2023" s="10">
        <f>(J2023/86400)+25569+(-5/24)</f>
        <v>41860.862233796295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tr">
        <f t="shared" si="155"/>
        <v>technology</v>
      </c>
      <c r="R2024" t="str">
        <f t="shared" si="156"/>
        <v>hardware</v>
      </c>
      <c r="S2024" s="10">
        <f t="shared" si="157"/>
        <v>42532.36078703704</v>
      </c>
      <c r="T2024" s="9" t="str">
        <f t="shared" si="158"/>
        <v>Jun</v>
      </c>
      <c r="U2024" s="9">
        <f t="shared" si="159"/>
        <v>2016</v>
      </c>
      <c r="V2024" s="10">
        <f>(J2024/86400)+25569+(-5/24)</f>
        <v>42502.36078703704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tr">
        <f t="shared" si="155"/>
        <v>technology</v>
      </c>
      <c r="R2025" t="str">
        <f t="shared" si="156"/>
        <v>hardware</v>
      </c>
      <c r="S2025" s="10">
        <f t="shared" si="157"/>
        <v>42166.212418981479</v>
      </c>
      <c r="T2025" s="9" t="str">
        <f t="shared" si="158"/>
        <v>Jun</v>
      </c>
      <c r="U2025" s="9">
        <f t="shared" si="159"/>
        <v>2015</v>
      </c>
      <c r="V2025" s="10">
        <f>(J2025/86400)+25569+(-5/24)</f>
        <v>42136.212418981479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tr">
        <f t="shared" si="155"/>
        <v>technology</v>
      </c>
      <c r="R2026" t="str">
        <f t="shared" si="156"/>
        <v>hardware</v>
      </c>
      <c r="S2026" s="10">
        <f t="shared" si="157"/>
        <v>41133.916666666664</v>
      </c>
      <c r="T2026" s="9" t="str">
        <f t="shared" si="158"/>
        <v>Aug</v>
      </c>
      <c r="U2026" s="9">
        <f t="shared" si="159"/>
        <v>2012</v>
      </c>
      <c r="V2026" s="10">
        <f>(J2026/86400)+25569+(-5/24)</f>
        <v>41099.758611111109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tr">
        <f t="shared" si="155"/>
        <v>technology</v>
      </c>
      <c r="R2027" t="str">
        <f t="shared" si="156"/>
        <v>hardware</v>
      </c>
      <c r="S2027" s="10">
        <f t="shared" si="157"/>
        <v>42165.976226851846</v>
      </c>
      <c r="T2027" s="9" t="str">
        <f t="shared" si="158"/>
        <v>Jun</v>
      </c>
      <c r="U2027" s="9">
        <f t="shared" si="159"/>
        <v>2015</v>
      </c>
      <c r="V2027" s="10">
        <f>(J2027/86400)+25569+(-5/24)</f>
        <v>42135.976226851846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tr">
        <f t="shared" si="155"/>
        <v>technology</v>
      </c>
      <c r="R2028" t="str">
        <f t="shared" si="156"/>
        <v>hardware</v>
      </c>
      <c r="S2028" s="10">
        <f t="shared" si="157"/>
        <v>41749.957638888889</v>
      </c>
      <c r="T2028" s="9" t="str">
        <f t="shared" si="158"/>
        <v>Apr</v>
      </c>
      <c r="U2028" s="9">
        <f t="shared" si="159"/>
        <v>2014</v>
      </c>
      <c r="V2028" s="10">
        <f>(J2028/86400)+25569+(-5/24)</f>
        <v>41704.527604166666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tr">
        <f t="shared" si="155"/>
        <v>technology</v>
      </c>
      <c r="R2029" t="str">
        <f t="shared" si="156"/>
        <v>hardware</v>
      </c>
      <c r="S2029" s="10">
        <f t="shared" si="157"/>
        <v>42093.563877314817</v>
      </c>
      <c r="T2029" s="9" t="str">
        <f t="shared" si="158"/>
        <v>Mar</v>
      </c>
      <c r="U2029" s="9">
        <f t="shared" si="159"/>
        <v>2015</v>
      </c>
      <c r="V2029" s="10">
        <f>(J2029/86400)+25569+(-5/24)</f>
        <v>42048.605543981474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tr">
        <f t="shared" si="155"/>
        <v>technology</v>
      </c>
      <c r="R2030" t="str">
        <f t="shared" si="156"/>
        <v>hardware</v>
      </c>
      <c r="S2030" s="10">
        <f t="shared" si="157"/>
        <v>40252.704861111109</v>
      </c>
      <c r="T2030" s="9" t="str">
        <f t="shared" si="158"/>
        <v>Mar</v>
      </c>
      <c r="U2030" s="9">
        <f t="shared" si="159"/>
        <v>2010</v>
      </c>
      <c r="V2030" s="10">
        <f>(J2030/86400)+25569+(-5/24)</f>
        <v>40215.710717592592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tr">
        <f t="shared" si="155"/>
        <v>technology</v>
      </c>
      <c r="R2031" t="str">
        <f t="shared" si="156"/>
        <v>hardware</v>
      </c>
      <c r="S2031" s="10">
        <f t="shared" si="157"/>
        <v>41877.813437500001</v>
      </c>
      <c r="T2031" s="9" t="str">
        <f t="shared" si="158"/>
        <v>Aug</v>
      </c>
      <c r="U2031" s="9">
        <f t="shared" si="159"/>
        <v>2014</v>
      </c>
      <c r="V2031" s="10">
        <f>(J2031/86400)+25569+(-5/24)</f>
        <v>41847.813437500001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tr">
        <f t="shared" si="155"/>
        <v>technology</v>
      </c>
      <c r="R2032" t="str">
        <f t="shared" si="156"/>
        <v>hardware</v>
      </c>
      <c r="S2032" s="10">
        <f t="shared" si="157"/>
        <v>41242.788148148145</v>
      </c>
      <c r="T2032" s="9" t="str">
        <f t="shared" si="158"/>
        <v>Nov</v>
      </c>
      <c r="U2032" s="9">
        <f t="shared" si="159"/>
        <v>2012</v>
      </c>
      <c r="V2032" s="10">
        <f>(J2032/86400)+25569+(-5/24)</f>
        <v>41212.788148148145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tr">
        <f t="shared" si="155"/>
        <v>technology</v>
      </c>
      <c r="R2033" t="str">
        <f t="shared" si="156"/>
        <v>hardware</v>
      </c>
      <c r="S2033" s="10">
        <f t="shared" si="157"/>
        <v>42012.833333333336</v>
      </c>
      <c r="T2033" s="9" t="str">
        <f t="shared" si="158"/>
        <v>Jan</v>
      </c>
      <c r="U2033" s="9">
        <f t="shared" si="159"/>
        <v>2015</v>
      </c>
      <c r="V2033" s="10">
        <f>(J2033/86400)+25569+(-5/24)</f>
        <v>41975.120983796289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tr">
        <f t="shared" si="155"/>
        <v>technology</v>
      </c>
      <c r="R2034" t="str">
        <f t="shared" si="156"/>
        <v>hardware</v>
      </c>
      <c r="S2034" s="10">
        <f t="shared" si="157"/>
        <v>42718.999999999993</v>
      </c>
      <c r="T2034" s="9" t="str">
        <f t="shared" si="158"/>
        <v>Dec</v>
      </c>
      <c r="U2034" s="9">
        <f t="shared" si="159"/>
        <v>2016</v>
      </c>
      <c r="V2034" s="10">
        <f>(J2034/86400)+25569+(-5/24)</f>
        <v>42689.35733796296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tr">
        <f t="shared" si="155"/>
        <v>technology</v>
      </c>
      <c r="R2035" t="str">
        <f t="shared" si="156"/>
        <v>hardware</v>
      </c>
      <c r="S2035" s="10">
        <f t="shared" si="157"/>
        <v>41754.874050925922</v>
      </c>
      <c r="T2035" s="9" t="str">
        <f t="shared" si="158"/>
        <v>Apr</v>
      </c>
      <c r="U2035" s="9">
        <f t="shared" si="159"/>
        <v>2014</v>
      </c>
      <c r="V2035" s="10">
        <f>(J2035/86400)+25569+(-5/24)</f>
        <v>41724.874050925922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tr">
        <f t="shared" si="155"/>
        <v>technology</v>
      </c>
      <c r="R2036" t="str">
        <f t="shared" si="156"/>
        <v>hardware</v>
      </c>
      <c r="S2036" s="10">
        <f t="shared" si="157"/>
        <v>42131.081944444442</v>
      </c>
      <c r="T2036" s="9" t="str">
        <f t="shared" si="158"/>
        <v>May</v>
      </c>
      <c r="U2036" s="9">
        <f t="shared" si="159"/>
        <v>2015</v>
      </c>
      <c r="V2036" s="10">
        <f>(J2036/86400)+25569+(-5/24)</f>
        <v>42075.921678240738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tr">
        <f t="shared" si="155"/>
        <v>technology</v>
      </c>
      <c r="R2037" t="str">
        <f t="shared" si="156"/>
        <v>hardware</v>
      </c>
      <c r="S2037" s="10">
        <f t="shared" si="157"/>
        <v>42356.833333333336</v>
      </c>
      <c r="T2037" s="9" t="str">
        <f t="shared" si="158"/>
        <v>Dec</v>
      </c>
      <c r="U2037" s="9">
        <f t="shared" si="159"/>
        <v>2015</v>
      </c>
      <c r="V2037" s="10">
        <f>(J2037/86400)+25569+(-5/24)</f>
        <v>42311.41674768518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tr">
        <f t="shared" si="155"/>
        <v>technology</v>
      </c>
      <c r="R2038" t="str">
        <f t="shared" si="156"/>
        <v>hardware</v>
      </c>
      <c r="S2038" s="10">
        <f t="shared" si="157"/>
        <v>41768.656469907401</v>
      </c>
      <c r="T2038" s="9" t="str">
        <f t="shared" si="158"/>
        <v>May</v>
      </c>
      <c r="U2038" s="9">
        <f t="shared" si="159"/>
        <v>2014</v>
      </c>
      <c r="V2038" s="10">
        <f>(J2038/86400)+25569+(-5/24)</f>
        <v>41738.656469907401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tr">
        <f t="shared" si="155"/>
        <v>technology</v>
      </c>
      <c r="R2039" t="str">
        <f t="shared" si="156"/>
        <v>hardware</v>
      </c>
      <c r="S2039" s="10">
        <f t="shared" si="157"/>
        <v>41638.043437499997</v>
      </c>
      <c r="T2039" s="9" t="str">
        <f t="shared" si="158"/>
        <v>Dec</v>
      </c>
      <c r="U2039" s="9">
        <f t="shared" si="159"/>
        <v>2013</v>
      </c>
      <c r="V2039" s="10">
        <f>(J2039/86400)+25569+(-5/24)</f>
        <v>41578.001770833333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tr">
        <f t="shared" si="155"/>
        <v>technology</v>
      </c>
      <c r="R2040" t="str">
        <f t="shared" si="156"/>
        <v>hardware</v>
      </c>
      <c r="S2040" s="10">
        <f t="shared" si="157"/>
        <v>41456.541666666664</v>
      </c>
      <c r="T2040" s="9" t="str">
        <f t="shared" si="158"/>
        <v>Jul</v>
      </c>
      <c r="U2040" s="9">
        <f t="shared" si="159"/>
        <v>2013</v>
      </c>
      <c r="V2040" s="10">
        <f>(J2040/86400)+25569+(-5/24)</f>
        <v>41424.062743055554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tr">
        <f t="shared" si="155"/>
        <v>technology</v>
      </c>
      <c r="R2041" t="str">
        <f t="shared" si="156"/>
        <v>hardware</v>
      </c>
      <c r="S2041" s="10">
        <f t="shared" si="157"/>
        <v>42704.999305555553</v>
      </c>
      <c r="T2041" s="9" t="str">
        <f t="shared" si="158"/>
        <v>Nov</v>
      </c>
      <c r="U2041" s="9">
        <f t="shared" si="159"/>
        <v>2016</v>
      </c>
      <c r="V2041" s="10">
        <f>(J2041/86400)+25569+(-5/24)</f>
        <v>42675.23061342592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tr">
        <f t="shared" si="155"/>
        <v>technology</v>
      </c>
      <c r="R2042" t="str">
        <f t="shared" si="156"/>
        <v>hardware</v>
      </c>
      <c r="S2042" s="10">
        <f t="shared" si="157"/>
        <v>41593.760451388887</v>
      </c>
      <c r="T2042" s="9" t="str">
        <f t="shared" si="158"/>
        <v>Nov</v>
      </c>
      <c r="U2042" s="9">
        <f t="shared" si="159"/>
        <v>2013</v>
      </c>
      <c r="V2042" s="10">
        <f>(J2042/86400)+25569+(-5/24)</f>
        <v>41578.718784722216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tr">
        <f t="shared" si="155"/>
        <v>technology</v>
      </c>
      <c r="R2043" t="str">
        <f t="shared" si="156"/>
        <v>hardware</v>
      </c>
      <c r="S2043" s="10">
        <f t="shared" si="157"/>
        <v>42684.359108796292</v>
      </c>
      <c r="T2043" s="9" t="str">
        <f t="shared" si="158"/>
        <v>Nov</v>
      </c>
      <c r="U2043" s="9">
        <f t="shared" si="159"/>
        <v>2016</v>
      </c>
      <c r="V2043" s="10">
        <f>(J2043/86400)+25569+(-5/24)</f>
        <v>42654.317442129628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tr">
        <f t="shared" si="155"/>
        <v>technology</v>
      </c>
      <c r="R2044" t="str">
        <f t="shared" si="156"/>
        <v>hardware</v>
      </c>
      <c r="S2044" s="10">
        <f t="shared" si="157"/>
        <v>42391.499699074069</v>
      </c>
      <c r="T2044" s="9" t="str">
        <f t="shared" si="158"/>
        <v>Jan</v>
      </c>
      <c r="U2044" s="9">
        <f t="shared" si="159"/>
        <v>2016</v>
      </c>
      <c r="V2044" s="10">
        <f>(J2044/86400)+25569+(-5/24)</f>
        <v>42331.499699074069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tr">
        <f t="shared" si="155"/>
        <v>technology</v>
      </c>
      <c r="R2045" t="str">
        <f t="shared" si="156"/>
        <v>hardware</v>
      </c>
      <c r="S2045" s="10">
        <f t="shared" si="157"/>
        <v>42714.999305555553</v>
      </c>
      <c r="T2045" s="9" t="str">
        <f t="shared" si="158"/>
        <v>Dec</v>
      </c>
      <c r="U2045" s="9">
        <f t="shared" si="159"/>
        <v>2016</v>
      </c>
      <c r="V2045" s="10">
        <f>(J2045/86400)+25569+(-5/24)</f>
        <v>42660.968483796292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tr">
        <f t="shared" si="155"/>
        <v>technology</v>
      </c>
      <c r="R2046" t="str">
        <f t="shared" si="156"/>
        <v>hardware</v>
      </c>
      <c r="S2046" s="10">
        <f t="shared" si="157"/>
        <v>42168.475856481477</v>
      </c>
      <c r="T2046" s="9" t="str">
        <f t="shared" si="158"/>
        <v>Jun</v>
      </c>
      <c r="U2046" s="9">
        <f t="shared" si="159"/>
        <v>2015</v>
      </c>
      <c r="V2046" s="10">
        <f>(J2046/86400)+25569+(-5/24)</f>
        <v>42138.475856481477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tr">
        <f t="shared" si="155"/>
        <v>technology</v>
      </c>
      <c r="R2047" t="str">
        <f t="shared" si="156"/>
        <v>hardware</v>
      </c>
      <c r="S2047" s="10">
        <f t="shared" si="157"/>
        <v>41098.880173611113</v>
      </c>
      <c r="T2047" s="9" t="str">
        <f t="shared" si="158"/>
        <v>Jul</v>
      </c>
      <c r="U2047" s="9">
        <f t="shared" si="159"/>
        <v>2012</v>
      </c>
      <c r="V2047" s="10">
        <f>(J2047/86400)+25569+(-5/24)</f>
        <v>41068.880173611113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tr">
        <f t="shared" si="155"/>
        <v>technology</v>
      </c>
      <c r="R2048" t="str">
        <f t="shared" si="156"/>
        <v>hardware</v>
      </c>
      <c r="S2048" s="10">
        <f t="shared" si="157"/>
        <v>41416.963472222218</v>
      </c>
      <c r="T2048" s="9" t="str">
        <f t="shared" si="158"/>
        <v>May</v>
      </c>
      <c r="U2048" s="9">
        <f t="shared" si="159"/>
        <v>2013</v>
      </c>
      <c r="V2048" s="10">
        <f>(J2048/86400)+25569+(-5/24)</f>
        <v>41386.963472222218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tr">
        <f t="shared" si="155"/>
        <v>technology</v>
      </c>
      <c r="R2049" t="str">
        <f t="shared" si="156"/>
        <v>hardware</v>
      </c>
      <c r="S2049" s="10">
        <f t="shared" si="157"/>
        <v>42110.791666666664</v>
      </c>
      <c r="T2049" s="9" t="str">
        <f t="shared" si="158"/>
        <v>Apr</v>
      </c>
      <c r="U2049" s="9">
        <f t="shared" si="159"/>
        <v>2015</v>
      </c>
      <c r="V2049" s="10">
        <f>(J2049/86400)+25569+(-5/24)</f>
        <v>42081.695254629631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tr">
        <f t="shared" si="155"/>
        <v>technology</v>
      </c>
      <c r="R2050" t="str">
        <f t="shared" si="156"/>
        <v>hardware</v>
      </c>
      <c r="S2050" s="10">
        <f t="shared" si="157"/>
        <v>41417.443182870367</v>
      </c>
      <c r="T2050" s="9" t="str">
        <f t="shared" si="158"/>
        <v>May</v>
      </c>
      <c r="U2050" s="9">
        <f t="shared" si="159"/>
        <v>2013</v>
      </c>
      <c r="V2050" s="10">
        <f>(J2050/86400)+25569+(-5/24)</f>
        <v>41387.443182870367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tr">
        <f t="shared" ref="Q2051:Q2114" si="160">LEFT(N2051,FIND("/",N2051)-1)</f>
        <v>technology</v>
      </c>
      <c r="R2051" t="str">
        <f t="shared" ref="R2051:R2114" si="161">RIGHT(N2051,LEN(N2051)-FIND("/",N2051))</f>
        <v>hardware</v>
      </c>
      <c r="S2051" s="10">
        <f t="shared" ref="S2051:S2114" si="162">(I2051/86400)+25569+(-5/24)</f>
        <v>41610.749305555553</v>
      </c>
      <c r="T2051" s="9" t="str">
        <f t="shared" ref="T2051:T2114" si="163">IF(MONTH(S2051)=1,"Jan",IF(MONTH(S2051)=2,"Feb",IF(MONTH(S2051)=3,"Mar",IF(MONTH(S2051)=4,"Apr",IF(MONTH(S2051)=5,"May",IF(MONTH(S2051)=6,"Jun",IF(MONTH(S2051)=7,"Jul",IF(MONTH(S2051)=8,"Aug",IF(MONTH(S2051)=9,"Sep",IF(MONTH(S2051)=10,"Oct",IF(MONTH(S2051)=11,"Nov",IF(MONTH(S2051)=12,"Dec","N/A"))))))))))))</f>
        <v>Dec</v>
      </c>
      <c r="U2051" s="9">
        <f t="shared" ref="U2051:U2114" si="164">YEAR(S2051)</f>
        <v>2013</v>
      </c>
      <c r="V2051" s="10">
        <f>(J2051/86400)+25569+(-5/24)</f>
        <v>41575.319016203699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tr">
        <f t="shared" si="160"/>
        <v>technology</v>
      </c>
      <c r="R2052" t="str">
        <f t="shared" si="161"/>
        <v>hardware</v>
      </c>
      <c r="S2052" s="10">
        <f t="shared" si="162"/>
        <v>42154.863171296289</v>
      </c>
      <c r="T2052" s="9" t="str">
        <f t="shared" si="163"/>
        <v>May</v>
      </c>
      <c r="U2052" s="9">
        <f t="shared" si="164"/>
        <v>2015</v>
      </c>
      <c r="V2052" s="10">
        <f>(J2052/86400)+25569+(-5/24)</f>
        <v>42114.863171296289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tr">
        <f t="shared" si="160"/>
        <v>technology</v>
      </c>
      <c r="R2053" t="str">
        <f t="shared" si="161"/>
        <v>hardware</v>
      </c>
      <c r="S2053" s="10">
        <f t="shared" si="162"/>
        <v>41633.814085648148</v>
      </c>
      <c r="T2053" s="9" t="str">
        <f t="shared" si="163"/>
        <v>Dec</v>
      </c>
      <c r="U2053" s="9">
        <f t="shared" si="164"/>
        <v>2013</v>
      </c>
      <c r="V2053" s="10">
        <f>(J2053/86400)+25569+(-5/24)</f>
        <v>41603.814085648148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tr">
        <f t="shared" si="160"/>
        <v>technology</v>
      </c>
      <c r="R2054" t="str">
        <f t="shared" si="161"/>
        <v>hardware</v>
      </c>
      <c r="S2054" s="10">
        <f t="shared" si="162"/>
        <v>42419.875613425924</v>
      </c>
      <c r="T2054" s="9" t="str">
        <f t="shared" si="163"/>
        <v>Feb</v>
      </c>
      <c r="U2054" s="9">
        <f t="shared" si="164"/>
        <v>2016</v>
      </c>
      <c r="V2054" s="10">
        <f>(J2054/86400)+25569+(-5/24)</f>
        <v>42374.875613425924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tr">
        <f t="shared" si="160"/>
        <v>technology</v>
      </c>
      <c r="R2055" t="str">
        <f t="shared" si="161"/>
        <v>hardware</v>
      </c>
      <c r="S2055" s="10">
        <f t="shared" si="162"/>
        <v>42333.450821759259</v>
      </c>
      <c r="T2055" s="9" t="str">
        <f t="shared" si="163"/>
        <v>Nov</v>
      </c>
      <c r="U2055" s="9">
        <f t="shared" si="164"/>
        <v>2015</v>
      </c>
      <c r="V2055" s="10">
        <f>(J2055/86400)+25569+(-5/24)</f>
        <v>42303.409155092588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tr">
        <f t="shared" si="160"/>
        <v>technology</v>
      </c>
      <c r="R2056" t="str">
        <f t="shared" si="161"/>
        <v>hardware</v>
      </c>
      <c r="S2056" s="10">
        <f t="shared" si="162"/>
        <v>41761.312615740739</v>
      </c>
      <c r="T2056" s="9" t="str">
        <f t="shared" si="163"/>
        <v>May</v>
      </c>
      <c r="U2056" s="9">
        <f t="shared" si="164"/>
        <v>2014</v>
      </c>
      <c r="V2056" s="10">
        <f>(J2056/86400)+25569+(-5/24)</f>
        <v>41731.312615740739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tr">
        <f t="shared" si="160"/>
        <v>technology</v>
      </c>
      <c r="R2057" t="str">
        <f t="shared" si="161"/>
        <v>hardware</v>
      </c>
      <c r="S2057" s="10">
        <f t="shared" si="162"/>
        <v>41975.958333333336</v>
      </c>
      <c r="T2057" s="9" t="str">
        <f t="shared" si="163"/>
        <v>Dec</v>
      </c>
      <c r="U2057" s="9">
        <f t="shared" si="164"/>
        <v>2014</v>
      </c>
      <c r="V2057" s="10">
        <f>(J2057/86400)+25569+(-5/24)</f>
        <v>41946.465775462959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tr">
        <f t="shared" si="160"/>
        <v>technology</v>
      </c>
      <c r="R2058" t="str">
        <f t="shared" si="161"/>
        <v>hardware</v>
      </c>
      <c r="S2058" s="10">
        <f t="shared" si="162"/>
        <v>41381.552569444444</v>
      </c>
      <c r="T2058" s="9" t="str">
        <f t="shared" si="163"/>
        <v>Apr</v>
      </c>
      <c r="U2058" s="9">
        <f t="shared" si="164"/>
        <v>2013</v>
      </c>
      <c r="V2058" s="10">
        <f>(J2058/86400)+25569+(-5/24)</f>
        <v>41351.552569444444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tr">
        <f t="shared" si="160"/>
        <v>technology</v>
      </c>
      <c r="R2059" t="str">
        <f t="shared" si="161"/>
        <v>hardware</v>
      </c>
      <c r="S2059" s="10">
        <f t="shared" si="162"/>
        <v>42426.286249999997</v>
      </c>
      <c r="T2059" s="9" t="str">
        <f t="shared" si="163"/>
        <v>Feb</v>
      </c>
      <c r="U2059" s="9">
        <f t="shared" si="164"/>
        <v>2016</v>
      </c>
      <c r="V2059" s="10">
        <f>(J2059/86400)+25569+(-5/24)</f>
        <v>42396.286249999997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tr">
        <f t="shared" si="160"/>
        <v>technology</v>
      </c>
      <c r="R2060" t="str">
        <f t="shared" si="161"/>
        <v>hardware</v>
      </c>
      <c r="S2060" s="10">
        <f t="shared" si="162"/>
        <v>42065.624999999993</v>
      </c>
      <c r="T2060" s="9" t="str">
        <f t="shared" si="163"/>
        <v>Mar</v>
      </c>
      <c r="U2060" s="9">
        <f t="shared" si="164"/>
        <v>2015</v>
      </c>
      <c r="V2060" s="10">
        <f>(J2060/86400)+25569+(-5/24)</f>
        <v>42026.16238425926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tr">
        <f t="shared" si="160"/>
        <v>technology</v>
      </c>
      <c r="R2061" t="str">
        <f t="shared" si="161"/>
        <v>hardware</v>
      </c>
      <c r="S2061" s="10">
        <f t="shared" si="162"/>
        <v>42400.707638888889</v>
      </c>
      <c r="T2061" s="9" t="str">
        <f t="shared" si="163"/>
        <v>Jan</v>
      </c>
      <c r="U2061" s="9">
        <f t="shared" si="164"/>
        <v>2016</v>
      </c>
      <c r="V2061" s="10">
        <f>(J2061/86400)+25569+(-5/24)</f>
        <v>42361.394143518519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tr">
        <f t="shared" si="160"/>
        <v>technology</v>
      </c>
      <c r="R2062" t="str">
        <f t="shared" si="161"/>
        <v>hardware</v>
      </c>
      <c r="S2062" s="10">
        <f t="shared" si="162"/>
        <v>41843.434606481482</v>
      </c>
      <c r="T2062" s="9" t="str">
        <f t="shared" si="163"/>
        <v>Jul</v>
      </c>
      <c r="U2062" s="9">
        <f t="shared" si="164"/>
        <v>2014</v>
      </c>
      <c r="V2062" s="10">
        <f>(J2062/86400)+25569+(-5/24)</f>
        <v>41783.434606481482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tr">
        <f t="shared" si="160"/>
        <v>technology</v>
      </c>
      <c r="R2063" t="str">
        <f t="shared" si="161"/>
        <v>hardware</v>
      </c>
      <c r="S2063" s="10">
        <f t="shared" si="162"/>
        <v>42735.556180555555</v>
      </c>
      <c r="T2063" s="9" t="str">
        <f t="shared" si="163"/>
        <v>Dec</v>
      </c>
      <c r="U2063" s="9">
        <f t="shared" si="164"/>
        <v>2016</v>
      </c>
      <c r="V2063" s="10">
        <f>(J2063/86400)+25569+(-5/24)</f>
        <v>42705.556180555555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tr">
        <f t="shared" si="160"/>
        <v>technology</v>
      </c>
      <c r="R2064" t="str">
        <f t="shared" si="161"/>
        <v>hardware</v>
      </c>
      <c r="S2064" s="10">
        <f t="shared" si="162"/>
        <v>42453.1330787037</v>
      </c>
      <c r="T2064" s="9" t="str">
        <f t="shared" si="163"/>
        <v>Mar</v>
      </c>
      <c r="U2064" s="9">
        <f t="shared" si="164"/>
        <v>2016</v>
      </c>
      <c r="V2064" s="10">
        <f>(J2064/86400)+25569+(-5/24)</f>
        <v>42423.174745370365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tr">
        <f t="shared" si="160"/>
        <v>technology</v>
      </c>
      <c r="R2065" t="str">
        <f t="shared" si="161"/>
        <v>hardware</v>
      </c>
      <c r="S2065" s="10">
        <f t="shared" si="162"/>
        <v>42505.524317129624</v>
      </c>
      <c r="T2065" s="9" t="str">
        <f t="shared" si="163"/>
        <v>May</v>
      </c>
      <c r="U2065" s="9">
        <f t="shared" si="164"/>
        <v>2016</v>
      </c>
      <c r="V2065" s="10">
        <f>(J2065/86400)+25569+(-5/24)</f>
        <v>42472.524317129624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tr">
        <f t="shared" si="160"/>
        <v>technology</v>
      </c>
      <c r="R2066" t="str">
        <f t="shared" si="161"/>
        <v>hardware</v>
      </c>
      <c r="S2066" s="10">
        <f t="shared" si="162"/>
        <v>41425.291666666664</v>
      </c>
      <c r="T2066" s="9" t="str">
        <f t="shared" si="163"/>
        <v>May</v>
      </c>
      <c r="U2066" s="9">
        <f t="shared" si="164"/>
        <v>2013</v>
      </c>
      <c r="V2066" s="10">
        <f>(J2066/86400)+25569+(-5/24)</f>
        <v>41389.1565162037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tr">
        <f t="shared" si="160"/>
        <v>technology</v>
      </c>
      <c r="R2067" t="str">
        <f t="shared" si="161"/>
        <v>hardware</v>
      </c>
      <c r="S2067" s="10">
        <f t="shared" si="162"/>
        <v>41633.125335648147</v>
      </c>
      <c r="T2067" s="9" t="str">
        <f t="shared" si="163"/>
        <v>Dec</v>
      </c>
      <c r="U2067" s="9">
        <f t="shared" si="164"/>
        <v>2013</v>
      </c>
      <c r="V2067" s="10">
        <f>(J2067/86400)+25569+(-5/24)</f>
        <v>41603.125335648147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tr">
        <f t="shared" si="160"/>
        <v>technology</v>
      </c>
      <c r="R2068" t="str">
        <f t="shared" si="161"/>
        <v>hardware</v>
      </c>
      <c r="S2068" s="10">
        <f t="shared" si="162"/>
        <v>41874.563460648147</v>
      </c>
      <c r="T2068" s="9" t="str">
        <f t="shared" si="163"/>
        <v>Aug</v>
      </c>
      <c r="U2068" s="9">
        <f t="shared" si="164"/>
        <v>2014</v>
      </c>
      <c r="V2068" s="10">
        <f>(J2068/86400)+25569+(-5/24)</f>
        <v>41844.563460648147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tr">
        <f t="shared" si="160"/>
        <v>technology</v>
      </c>
      <c r="R2069" t="str">
        <f t="shared" si="161"/>
        <v>hardware</v>
      </c>
      <c r="S2069" s="10">
        <f t="shared" si="162"/>
        <v>42148.645555555551</v>
      </c>
      <c r="T2069" s="9" t="str">
        <f t="shared" si="163"/>
        <v>May</v>
      </c>
      <c r="U2069" s="9">
        <f t="shared" si="164"/>
        <v>2015</v>
      </c>
      <c r="V2069" s="10">
        <f>(J2069/86400)+25569+(-5/24)</f>
        <v>42115.645555555551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tr">
        <f t="shared" si="160"/>
        <v>technology</v>
      </c>
      <c r="R2070" t="str">
        <f t="shared" si="161"/>
        <v>hardware</v>
      </c>
      <c r="S2070" s="10">
        <f t="shared" si="162"/>
        <v>42663.633275462962</v>
      </c>
      <c r="T2070" s="9" t="str">
        <f t="shared" si="163"/>
        <v>Oct</v>
      </c>
      <c r="U2070" s="9">
        <f t="shared" si="164"/>
        <v>2016</v>
      </c>
      <c r="V2070" s="10">
        <f>(J2070/86400)+25569+(-5/24)</f>
        <v>42633.633275462962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tr">
        <f t="shared" si="160"/>
        <v>technology</v>
      </c>
      <c r="R2071" t="str">
        <f t="shared" si="161"/>
        <v>hardware</v>
      </c>
      <c r="S2071" s="10">
        <f t="shared" si="162"/>
        <v>42371.763784722221</v>
      </c>
      <c r="T2071" s="9" t="str">
        <f t="shared" si="163"/>
        <v>Jan</v>
      </c>
      <c r="U2071" s="9">
        <f t="shared" si="164"/>
        <v>2016</v>
      </c>
      <c r="V2071" s="10">
        <f>(J2071/86400)+25569+(-5/24)</f>
        <v>42340.763784722221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tr">
        <f t="shared" si="160"/>
        <v>technology</v>
      </c>
      <c r="R2072" t="str">
        <f t="shared" si="161"/>
        <v>hardware</v>
      </c>
      <c r="S2072" s="10">
        <f t="shared" si="162"/>
        <v>42549.448182870365</v>
      </c>
      <c r="T2072" s="9" t="str">
        <f t="shared" si="163"/>
        <v>Jun</v>
      </c>
      <c r="U2072" s="9">
        <f t="shared" si="164"/>
        <v>2016</v>
      </c>
      <c r="V2072" s="10">
        <f>(J2072/86400)+25569+(-5/24)</f>
        <v>42519.448182870365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tr">
        <f t="shared" si="160"/>
        <v>technology</v>
      </c>
      <c r="R2073" t="str">
        <f t="shared" si="161"/>
        <v>hardware</v>
      </c>
      <c r="S2073" s="10">
        <f t="shared" si="162"/>
        <v>42645.070416666662</v>
      </c>
      <c r="T2073" s="9" t="str">
        <f t="shared" si="163"/>
        <v>Oct</v>
      </c>
      <c r="U2073" s="9">
        <f t="shared" si="164"/>
        <v>2016</v>
      </c>
      <c r="V2073" s="10">
        <f>(J2073/86400)+25569+(-5/24)</f>
        <v>42600.070416666662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tr">
        <f t="shared" si="160"/>
        <v>technology</v>
      </c>
      <c r="R2074" t="str">
        <f t="shared" si="161"/>
        <v>hardware</v>
      </c>
      <c r="S2074" s="10">
        <f t="shared" si="162"/>
        <v>42497.373055555552</v>
      </c>
      <c r="T2074" s="9" t="str">
        <f t="shared" si="163"/>
        <v>May</v>
      </c>
      <c r="U2074" s="9">
        <f t="shared" si="164"/>
        <v>2016</v>
      </c>
      <c r="V2074" s="10">
        <f>(J2074/86400)+25569+(-5/24)</f>
        <v>42467.373055555552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tr">
        <f t="shared" si="160"/>
        <v>technology</v>
      </c>
      <c r="R2075" t="str">
        <f t="shared" si="161"/>
        <v>hardware</v>
      </c>
      <c r="S2075" s="10">
        <f t="shared" si="162"/>
        <v>42132.459699074076</v>
      </c>
      <c r="T2075" s="9" t="str">
        <f t="shared" si="163"/>
        <v>May</v>
      </c>
      <c r="U2075" s="9">
        <f t="shared" si="164"/>
        <v>2015</v>
      </c>
      <c r="V2075" s="10">
        <f>(J2075/86400)+25569+(-5/24)</f>
        <v>42087.459699074076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tr">
        <f t="shared" si="160"/>
        <v>technology</v>
      </c>
      <c r="R2076" t="str">
        <f t="shared" si="161"/>
        <v>hardware</v>
      </c>
      <c r="S2076" s="10">
        <f t="shared" si="162"/>
        <v>42496.617847222216</v>
      </c>
      <c r="T2076" s="9" t="str">
        <f t="shared" si="163"/>
        <v>May</v>
      </c>
      <c r="U2076" s="9">
        <f t="shared" si="164"/>
        <v>2016</v>
      </c>
      <c r="V2076" s="10">
        <f>(J2076/86400)+25569+(-5/24)</f>
        <v>42466.617847222216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tr">
        <f t="shared" si="160"/>
        <v>technology</v>
      </c>
      <c r="R2077" t="str">
        <f t="shared" si="161"/>
        <v>hardware</v>
      </c>
      <c r="S2077" s="10">
        <f t="shared" si="162"/>
        <v>41480.473240740735</v>
      </c>
      <c r="T2077" s="9" t="str">
        <f t="shared" si="163"/>
        <v>Jul</v>
      </c>
      <c r="U2077" s="9">
        <f t="shared" si="164"/>
        <v>2013</v>
      </c>
      <c r="V2077" s="10">
        <f>(J2077/86400)+25569+(-5/24)</f>
        <v>41450.473240740735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tr">
        <f t="shared" si="160"/>
        <v>technology</v>
      </c>
      <c r="R2078" t="str">
        <f t="shared" si="161"/>
        <v>hardware</v>
      </c>
      <c r="S2078" s="10">
        <f t="shared" si="162"/>
        <v>41843.672326388885</v>
      </c>
      <c r="T2078" s="9" t="str">
        <f t="shared" si="163"/>
        <v>Jul</v>
      </c>
      <c r="U2078" s="9">
        <f t="shared" si="164"/>
        <v>2014</v>
      </c>
      <c r="V2078" s="10">
        <f>(J2078/86400)+25569+(-5/24)</f>
        <v>41803.672326388885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tr">
        <f t="shared" si="160"/>
        <v>technology</v>
      </c>
      <c r="R2079" t="str">
        <f t="shared" si="161"/>
        <v>hardware</v>
      </c>
      <c r="S2079" s="10">
        <f t="shared" si="162"/>
        <v>42160.666666666664</v>
      </c>
      <c r="T2079" s="9" t="str">
        <f t="shared" si="163"/>
        <v>Jun</v>
      </c>
      <c r="U2079" s="9">
        <f t="shared" si="164"/>
        <v>2015</v>
      </c>
      <c r="V2079" s="10">
        <f>(J2079/86400)+25569+(-5/24)</f>
        <v>42102.83421296296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tr">
        <f t="shared" si="160"/>
        <v>technology</v>
      </c>
      <c r="R2080" t="str">
        <f t="shared" si="161"/>
        <v>hardware</v>
      </c>
      <c r="S2080" s="10">
        <f t="shared" si="162"/>
        <v>42722.563159722216</v>
      </c>
      <c r="T2080" s="9" t="str">
        <f t="shared" si="163"/>
        <v>Dec</v>
      </c>
      <c r="U2080" s="9">
        <f t="shared" si="164"/>
        <v>2016</v>
      </c>
      <c r="V2080" s="10">
        <f>(J2080/86400)+25569+(-5/24)</f>
        <v>42692.563159722216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tr">
        <f t="shared" si="160"/>
        <v>technology</v>
      </c>
      <c r="R2081" t="str">
        <f t="shared" si="161"/>
        <v>hardware</v>
      </c>
      <c r="S2081" s="10">
        <f t="shared" si="162"/>
        <v>42180.583333333336</v>
      </c>
      <c r="T2081" s="9" t="str">
        <f t="shared" si="163"/>
        <v>Jun</v>
      </c>
      <c r="U2081" s="9">
        <f t="shared" si="164"/>
        <v>2015</v>
      </c>
      <c r="V2081" s="10">
        <f>(J2081/86400)+25569+(-5/24)</f>
        <v>42150.502233796295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tr">
        <f t="shared" si="160"/>
        <v>technology</v>
      </c>
      <c r="R2082" t="str">
        <f t="shared" si="161"/>
        <v>hardware</v>
      </c>
      <c r="S2082" s="10">
        <f t="shared" si="162"/>
        <v>42319.790509259255</v>
      </c>
      <c r="T2082" s="9" t="str">
        <f t="shared" si="163"/>
        <v>Nov</v>
      </c>
      <c r="U2082" s="9">
        <f t="shared" si="164"/>
        <v>2015</v>
      </c>
      <c r="V2082" s="10">
        <f>(J2082/86400)+25569+(-5/24)</f>
        <v>42289.748842592591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tr">
        <f t="shared" si="160"/>
        <v>music</v>
      </c>
      <c r="R2083" t="str">
        <f t="shared" si="161"/>
        <v>indie rock</v>
      </c>
      <c r="S2083" s="10">
        <f t="shared" si="162"/>
        <v>41044.999305555553</v>
      </c>
      <c r="T2083" s="9" t="str">
        <f t="shared" si="163"/>
        <v>May</v>
      </c>
      <c r="U2083" s="9">
        <f t="shared" si="164"/>
        <v>2012</v>
      </c>
      <c r="V2083" s="10">
        <f>(J2083/86400)+25569+(-5/24)</f>
        <v>41003.948553240734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tr">
        <f t="shared" si="160"/>
        <v>music</v>
      </c>
      <c r="R2084" t="str">
        <f t="shared" si="161"/>
        <v>indie rock</v>
      </c>
      <c r="S2084" s="10">
        <f t="shared" si="162"/>
        <v>40870.953657407408</v>
      </c>
      <c r="T2084" s="9" t="str">
        <f t="shared" si="163"/>
        <v>Nov</v>
      </c>
      <c r="U2084" s="9">
        <f t="shared" si="164"/>
        <v>2011</v>
      </c>
      <c r="V2084" s="10">
        <f>(J2084/86400)+25569+(-5/24)</f>
        <v>40810.911990740737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tr">
        <f t="shared" si="160"/>
        <v>music</v>
      </c>
      <c r="R2085" t="str">
        <f t="shared" si="161"/>
        <v>indie rock</v>
      </c>
      <c r="S2085" s="10">
        <f t="shared" si="162"/>
        <v>41064.513831018514</v>
      </c>
      <c r="T2085" s="9" t="str">
        <f t="shared" si="163"/>
        <v>Jun</v>
      </c>
      <c r="U2085" s="9">
        <f t="shared" si="164"/>
        <v>2012</v>
      </c>
      <c r="V2085" s="10">
        <f>(J2085/86400)+25569+(-5/24)</f>
        <v>41034.513831018514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tr">
        <f t="shared" si="160"/>
        <v>music</v>
      </c>
      <c r="R2086" t="str">
        <f t="shared" si="161"/>
        <v>indie rock</v>
      </c>
      <c r="S2086" s="10">
        <f t="shared" si="162"/>
        <v>41763.082638888889</v>
      </c>
      <c r="T2086" s="9" t="str">
        <f t="shared" si="163"/>
        <v>May</v>
      </c>
      <c r="U2086" s="9">
        <f t="shared" si="164"/>
        <v>2014</v>
      </c>
      <c r="V2086" s="10">
        <f>(J2086/86400)+25569+(-5/24)</f>
        <v>41731.624791666662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tr">
        <f t="shared" si="160"/>
        <v>music</v>
      </c>
      <c r="R2087" t="str">
        <f t="shared" si="161"/>
        <v>indie rock</v>
      </c>
      <c r="S2087" s="10">
        <f t="shared" si="162"/>
        <v>41105.627164351848</v>
      </c>
      <c r="T2087" s="9" t="str">
        <f t="shared" si="163"/>
        <v>Jul</v>
      </c>
      <c r="U2087" s="9">
        <f t="shared" si="164"/>
        <v>2012</v>
      </c>
      <c r="V2087" s="10">
        <f>(J2087/86400)+25569+(-5/24)</f>
        <v>41075.627164351848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tr">
        <f t="shared" si="160"/>
        <v>music</v>
      </c>
      <c r="R2088" t="str">
        <f t="shared" si="161"/>
        <v>indie rock</v>
      </c>
      <c r="S2088" s="10">
        <f t="shared" si="162"/>
        <v>40890.999305555553</v>
      </c>
      <c r="T2088" s="9" t="str">
        <f t="shared" si="163"/>
        <v>Dec</v>
      </c>
      <c r="U2088" s="9">
        <f t="shared" si="164"/>
        <v>2011</v>
      </c>
      <c r="V2088" s="10">
        <f>(J2088/86400)+25569+(-5/24)</f>
        <v>40860.462175925924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tr">
        <f t="shared" si="160"/>
        <v>music</v>
      </c>
      <c r="R2089" t="str">
        <f t="shared" si="161"/>
        <v>indie rock</v>
      </c>
      <c r="S2089" s="10">
        <f t="shared" si="162"/>
        <v>40793.996041666665</v>
      </c>
      <c r="T2089" s="9" t="str">
        <f t="shared" si="163"/>
        <v>Sep</v>
      </c>
      <c r="U2089" s="9">
        <f t="shared" si="164"/>
        <v>2011</v>
      </c>
      <c r="V2089" s="10">
        <f>(J2089/86400)+25569+(-5/24)</f>
        <v>40763.996041666665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tr">
        <f t="shared" si="160"/>
        <v>music</v>
      </c>
      <c r="R2090" t="str">
        <f t="shared" si="161"/>
        <v>indie rock</v>
      </c>
      <c r="S2090" s="10">
        <f t="shared" si="162"/>
        <v>40431.957638888889</v>
      </c>
      <c r="T2090" s="9" t="str">
        <f t="shared" si="163"/>
        <v>Sep</v>
      </c>
      <c r="U2090" s="9">
        <f t="shared" si="164"/>
        <v>2010</v>
      </c>
      <c r="V2090" s="10">
        <f>(J2090/86400)+25569+(-5/24)</f>
        <v>40395.506388888891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tr">
        <f t="shared" si="160"/>
        <v>music</v>
      </c>
      <c r="R2091" t="str">
        <f t="shared" si="161"/>
        <v>indie rock</v>
      </c>
      <c r="S2091" s="10">
        <f t="shared" si="162"/>
        <v>41487.867986111109</v>
      </c>
      <c r="T2091" s="9" t="str">
        <f t="shared" si="163"/>
        <v>Aug</v>
      </c>
      <c r="U2091" s="9">
        <f t="shared" si="164"/>
        <v>2013</v>
      </c>
      <c r="V2091" s="10">
        <f>(J2091/86400)+25569+(-5/24)</f>
        <v>41452.867986111109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tr">
        <f t="shared" si="160"/>
        <v>music</v>
      </c>
      <c r="R2092" t="str">
        <f t="shared" si="161"/>
        <v>indie rock</v>
      </c>
      <c r="S2092" s="10">
        <f t="shared" si="162"/>
        <v>41329.173090277771</v>
      </c>
      <c r="T2092" s="9" t="str">
        <f t="shared" si="163"/>
        <v>Feb</v>
      </c>
      <c r="U2092" s="9">
        <f t="shared" si="164"/>
        <v>2013</v>
      </c>
      <c r="V2092" s="10">
        <f>(J2092/86400)+25569+(-5/24)</f>
        <v>41299.173090277771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tr">
        <f t="shared" si="160"/>
        <v>music</v>
      </c>
      <c r="R2093" t="str">
        <f t="shared" si="161"/>
        <v>indie rock</v>
      </c>
      <c r="S2093" s="10">
        <f t="shared" si="162"/>
        <v>40603.625</v>
      </c>
      <c r="T2093" s="9" t="str">
        <f t="shared" si="163"/>
        <v>Mar</v>
      </c>
      <c r="U2093" s="9">
        <f t="shared" si="164"/>
        <v>2011</v>
      </c>
      <c r="V2093" s="10">
        <f>(J2093/86400)+25569+(-5/24)</f>
        <v>40555.114328703705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tr">
        <f t="shared" si="160"/>
        <v>music</v>
      </c>
      <c r="R2094" t="str">
        <f t="shared" si="161"/>
        <v>indie rock</v>
      </c>
      <c r="S2094" s="10">
        <f t="shared" si="162"/>
        <v>40823.499212962961</v>
      </c>
      <c r="T2094" s="9" t="str">
        <f t="shared" si="163"/>
        <v>Oct</v>
      </c>
      <c r="U2094" s="9">
        <f t="shared" si="164"/>
        <v>2011</v>
      </c>
      <c r="V2094" s="10">
        <f>(J2094/86400)+25569+(-5/24)</f>
        <v>40763.499212962961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tr">
        <f t="shared" si="160"/>
        <v>music</v>
      </c>
      <c r="R2095" t="str">
        <f t="shared" si="161"/>
        <v>indie rock</v>
      </c>
      <c r="S2095" s="10">
        <f t="shared" si="162"/>
        <v>41265.68787037037</v>
      </c>
      <c r="T2095" s="9" t="str">
        <f t="shared" si="163"/>
        <v>Dec</v>
      </c>
      <c r="U2095" s="9">
        <f t="shared" si="164"/>
        <v>2012</v>
      </c>
      <c r="V2095" s="10">
        <f>(J2095/86400)+25569+(-5/24)</f>
        <v>41205.646203703705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tr">
        <f t="shared" si="160"/>
        <v>music</v>
      </c>
      <c r="R2096" t="str">
        <f t="shared" si="161"/>
        <v>indie rock</v>
      </c>
      <c r="S2096" s="10">
        <f t="shared" si="162"/>
        <v>40972.916666666664</v>
      </c>
      <c r="T2096" s="9" t="str">
        <f t="shared" si="163"/>
        <v>Mar</v>
      </c>
      <c r="U2096" s="9">
        <f t="shared" si="164"/>
        <v>2012</v>
      </c>
      <c r="V2096" s="10">
        <f>(J2096/86400)+25569+(-5/24)</f>
        <v>40938.811689814815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tr">
        <f t="shared" si="160"/>
        <v>music</v>
      </c>
      <c r="R2097" t="str">
        <f t="shared" si="161"/>
        <v>indie rock</v>
      </c>
      <c r="S2097" s="10">
        <f t="shared" si="162"/>
        <v>40818.525150462963</v>
      </c>
      <c r="T2097" s="9" t="str">
        <f t="shared" si="163"/>
        <v>Oct</v>
      </c>
      <c r="U2097" s="9">
        <f t="shared" si="164"/>
        <v>2011</v>
      </c>
      <c r="V2097" s="10">
        <f>(J2097/86400)+25569+(-5/24)</f>
        <v>40758.525150462963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tr">
        <f t="shared" si="160"/>
        <v>music</v>
      </c>
      <c r="R2098" t="str">
        <f t="shared" si="161"/>
        <v>indie rock</v>
      </c>
      <c r="S2098" s="10">
        <f t="shared" si="162"/>
        <v>41207.957638888889</v>
      </c>
      <c r="T2098" s="9" t="str">
        <f t="shared" si="163"/>
        <v>Oct</v>
      </c>
      <c r="U2098" s="9">
        <f t="shared" si="164"/>
        <v>2012</v>
      </c>
      <c r="V2098" s="10">
        <f>(J2098/86400)+25569+(-5/24)</f>
        <v>41192.550173611111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tr">
        <f t="shared" si="160"/>
        <v>music</v>
      </c>
      <c r="R2099" t="str">
        <f t="shared" si="161"/>
        <v>indie rock</v>
      </c>
      <c r="S2099" s="10">
        <f t="shared" si="162"/>
        <v>40878.418229166666</v>
      </c>
      <c r="T2099" s="9" t="str">
        <f t="shared" si="163"/>
        <v>Dec</v>
      </c>
      <c r="U2099" s="9">
        <f t="shared" si="164"/>
        <v>2011</v>
      </c>
      <c r="V2099" s="10">
        <f>(J2099/86400)+25569+(-5/24)</f>
        <v>40818.376562500001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tr">
        <f t="shared" si="160"/>
        <v>music</v>
      </c>
      <c r="R2100" t="str">
        <f t="shared" si="161"/>
        <v>indie rock</v>
      </c>
      <c r="S2100" s="10">
        <f t="shared" si="162"/>
        <v>40975.905497685184</v>
      </c>
      <c r="T2100" s="9" t="str">
        <f t="shared" si="163"/>
        <v>Mar</v>
      </c>
      <c r="U2100" s="9">
        <f t="shared" si="164"/>
        <v>2012</v>
      </c>
      <c r="V2100" s="10">
        <f>(J2100/86400)+25569+(-5/24)</f>
        <v>40945.905497685184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tr">
        <f t="shared" si="160"/>
        <v>music</v>
      </c>
      <c r="R2101" t="str">
        <f t="shared" si="161"/>
        <v>indie rock</v>
      </c>
      <c r="S2101" s="10">
        <f t="shared" si="162"/>
        <v>42186.944444444445</v>
      </c>
      <c r="T2101" s="9" t="str">
        <f t="shared" si="163"/>
        <v>Jul</v>
      </c>
      <c r="U2101" s="9">
        <f t="shared" si="164"/>
        <v>2015</v>
      </c>
      <c r="V2101" s="10">
        <f>(J2101/86400)+25569+(-5/24)</f>
        <v>42173.53800925926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tr">
        <f t="shared" si="160"/>
        <v>music</v>
      </c>
      <c r="R2102" t="str">
        <f t="shared" si="161"/>
        <v>indie rock</v>
      </c>
      <c r="S2102" s="10">
        <f t="shared" si="162"/>
        <v>41089.957638888889</v>
      </c>
      <c r="T2102" s="9" t="str">
        <f t="shared" si="163"/>
        <v>Jun</v>
      </c>
      <c r="U2102" s="9">
        <f t="shared" si="164"/>
        <v>2012</v>
      </c>
      <c r="V2102" s="10">
        <f>(J2102/86400)+25569+(-5/24)</f>
        <v>41074.62663194444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tr">
        <f t="shared" si="160"/>
        <v>music</v>
      </c>
      <c r="R2103" t="str">
        <f t="shared" si="161"/>
        <v>indie rock</v>
      </c>
      <c r="S2103" s="10">
        <f t="shared" si="162"/>
        <v>40951.941134259258</v>
      </c>
      <c r="T2103" s="9" t="str">
        <f t="shared" si="163"/>
        <v>Feb</v>
      </c>
      <c r="U2103" s="9">
        <f t="shared" si="164"/>
        <v>2012</v>
      </c>
      <c r="V2103" s="10">
        <f>(J2103/86400)+25569+(-5/24)</f>
        <v>40891.941134259258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tr">
        <f t="shared" si="160"/>
        <v>music</v>
      </c>
      <c r="R2104" t="str">
        <f t="shared" si="161"/>
        <v>indie rock</v>
      </c>
      <c r="S2104" s="10">
        <f t="shared" si="162"/>
        <v>40668.660277777773</v>
      </c>
      <c r="T2104" s="9" t="str">
        <f t="shared" si="163"/>
        <v>May</v>
      </c>
      <c r="U2104" s="9">
        <f t="shared" si="164"/>
        <v>2011</v>
      </c>
      <c r="V2104" s="10">
        <f>(J2104/86400)+25569+(-5/24)</f>
        <v>40638.660277777773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tr">
        <f t="shared" si="160"/>
        <v>music</v>
      </c>
      <c r="R2105" t="str">
        <f t="shared" si="161"/>
        <v>indie rock</v>
      </c>
      <c r="S2105" s="10">
        <f t="shared" si="162"/>
        <v>41222.588275462964</v>
      </c>
      <c r="T2105" s="9" t="str">
        <f t="shared" si="163"/>
        <v>Nov</v>
      </c>
      <c r="U2105" s="9">
        <f t="shared" si="164"/>
        <v>2012</v>
      </c>
      <c r="V2105" s="10">
        <f>(J2105/86400)+25569+(-5/24)</f>
        <v>41192.546608796292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tr">
        <f t="shared" si="160"/>
        <v>music</v>
      </c>
      <c r="R2106" t="str">
        <f t="shared" si="161"/>
        <v>indie rock</v>
      </c>
      <c r="S2106" s="10">
        <f t="shared" si="162"/>
        <v>41424.791666666664</v>
      </c>
      <c r="T2106" s="9" t="str">
        <f t="shared" si="163"/>
        <v>May</v>
      </c>
      <c r="U2106" s="9">
        <f t="shared" si="164"/>
        <v>2013</v>
      </c>
      <c r="V2106" s="10">
        <f>(J2106/86400)+25569+(-5/24)</f>
        <v>41393.86613425926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tr">
        <f t="shared" si="160"/>
        <v>music</v>
      </c>
      <c r="R2107" t="str">
        <f t="shared" si="161"/>
        <v>indie rock</v>
      </c>
      <c r="S2107" s="10">
        <f t="shared" si="162"/>
        <v>41963.958333333336</v>
      </c>
      <c r="T2107" s="9" t="str">
        <f t="shared" si="163"/>
        <v>Nov</v>
      </c>
      <c r="U2107" s="9">
        <f t="shared" si="164"/>
        <v>2014</v>
      </c>
      <c r="V2107" s="10">
        <f>(J2107/86400)+25569+(-5/24)</f>
        <v>41951.580474537033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tr">
        <f t="shared" si="160"/>
        <v>music</v>
      </c>
      <c r="R2108" t="str">
        <f t="shared" si="161"/>
        <v>indie rock</v>
      </c>
      <c r="S2108" s="10">
        <f t="shared" si="162"/>
        <v>41300.006643518514</v>
      </c>
      <c r="T2108" s="9" t="str">
        <f t="shared" si="163"/>
        <v>Jan</v>
      </c>
      <c r="U2108" s="9">
        <f t="shared" si="164"/>
        <v>2013</v>
      </c>
      <c r="V2108" s="10">
        <f>(J2108/86400)+25569+(-5/24)</f>
        <v>41270.006643518514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tr">
        <f t="shared" si="160"/>
        <v>music</v>
      </c>
      <c r="R2109" t="str">
        <f t="shared" si="161"/>
        <v>indie rock</v>
      </c>
      <c r="S2109" s="10">
        <f t="shared" si="162"/>
        <v>41955.543900462959</v>
      </c>
      <c r="T2109" s="9" t="str">
        <f t="shared" si="163"/>
        <v>Nov</v>
      </c>
      <c r="U2109" s="9">
        <f t="shared" si="164"/>
        <v>2014</v>
      </c>
      <c r="V2109" s="10">
        <f>(J2109/86400)+25569+(-5/24)</f>
        <v>41934.502233796295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tr">
        <f t="shared" si="160"/>
        <v>music</v>
      </c>
      <c r="R2110" t="str">
        <f t="shared" si="161"/>
        <v>indie rock</v>
      </c>
      <c r="S2110" s="10">
        <f t="shared" si="162"/>
        <v>41161.954861111109</v>
      </c>
      <c r="T2110" s="9" t="str">
        <f t="shared" si="163"/>
        <v>Sep</v>
      </c>
      <c r="U2110" s="9">
        <f t="shared" si="164"/>
        <v>2012</v>
      </c>
      <c r="V2110" s="10">
        <f>(J2110/86400)+25569+(-5/24)</f>
        <v>41134.967361111107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tr">
        <f t="shared" si="160"/>
        <v>music</v>
      </c>
      <c r="R2111" t="str">
        <f t="shared" si="161"/>
        <v>indie rock</v>
      </c>
      <c r="S2111" s="10">
        <f t="shared" si="162"/>
        <v>42190.500196759262</v>
      </c>
      <c r="T2111" s="9" t="str">
        <f t="shared" si="163"/>
        <v>Jul</v>
      </c>
      <c r="U2111" s="9">
        <f t="shared" si="164"/>
        <v>2015</v>
      </c>
      <c r="V2111" s="10">
        <f>(J2111/86400)+25569+(-5/24)</f>
        <v>42160.500196759262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tr">
        <f t="shared" si="160"/>
        <v>music</v>
      </c>
      <c r="R2112" t="str">
        <f t="shared" si="161"/>
        <v>indie rock</v>
      </c>
      <c r="S2112" s="10">
        <f t="shared" si="162"/>
        <v>41786.999305555553</v>
      </c>
      <c r="T2112" s="9" t="str">
        <f t="shared" si="163"/>
        <v>May</v>
      </c>
      <c r="U2112" s="9">
        <f t="shared" si="164"/>
        <v>2014</v>
      </c>
      <c r="V2112" s="10">
        <f>(J2112/86400)+25569+(-5/24)</f>
        <v>41759.462604166663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tr">
        <f t="shared" si="160"/>
        <v>music</v>
      </c>
      <c r="R2113" t="str">
        <f t="shared" si="161"/>
        <v>indie rock</v>
      </c>
      <c r="S2113" s="10">
        <f t="shared" si="162"/>
        <v>40769.833333333328</v>
      </c>
      <c r="T2113" s="9" t="str">
        <f t="shared" si="163"/>
        <v>Aug</v>
      </c>
      <c r="U2113" s="9">
        <f t="shared" si="164"/>
        <v>2011</v>
      </c>
      <c r="V2113" s="10">
        <f>(J2113/86400)+25569+(-5/24)</f>
        <v>40702.988715277774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tr">
        <f t="shared" si="160"/>
        <v>music</v>
      </c>
      <c r="R2114" t="str">
        <f t="shared" si="161"/>
        <v>indie rock</v>
      </c>
      <c r="S2114" s="10">
        <f t="shared" si="162"/>
        <v>41379.719826388886</v>
      </c>
      <c r="T2114" s="9" t="str">
        <f t="shared" si="163"/>
        <v>Apr</v>
      </c>
      <c r="U2114" s="9">
        <f t="shared" si="164"/>
        <v>2013</v>
      </c>
      <c r="V2114" s="10">
        <f>(J2114/86400)+25569+(-5/24)</f>
        <v>41365.719826388886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tr">
        <f t="shared" ref="Q2115:Q2178" si="165">LEFT(N2115,FIND("/",N2115)-1)</f>
        <v>music</v>
      </c>
      <c r="R2115" t="str">
        <f t="shared" ref="R2115:R2178" si="166">RIGHT(N2115,LEN(N2115)-FIND("/",N2115))</f>
        <v>indie rock</v>
      </c>
      <c r="S2115" s="10">
        <f t="shared" ref="S2115:S2178" si="167">(I2115/86400)+25569+(-5/24)</f>
        <v>41905.657129629624</v>
      </c>
      <c r="T2115" s="9" t="str">
        <f t="shared" ref="T2115:T2178" si="168">IF(MONTH(S2115)=1,"Jan",IF(MONTH(S2115)=2,"Feb",IF(MONTH(S2115)=3,"Mar",IF(MONTH(S2115)=4,"Apr",IF(MONTH(S2115)=5,"May",IF(MONTH(S2115)=6,"Jun",IF(MONTH(S2115)=7,"Jul",IF(MONTH(S2115)=8,"Aug",IF(MONTH(S2115)=9,"Sep",IF(MONTH(S2115)=10,"Oct",IF(MONTH(S2115)=11,"Nov",IF(MONTH(S2115)=12,"Dec","N/A"))))))))))))</f>
        <v>Sep</v>
      </c>
      <c r="U2115" s="9">
        <f t="shared" ref="U2115:U2178" si="169">YEAR(S2115)</f>
        <v>2014</v>
      </c>
      <c r="V2115" s="10">
        <f>(J2115/86400)+25569+(-5/24)</f>
        <v>41870.657129629624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tr">
        <f t="shared" si="165"/>
        <v>music</v>
      </c>
      <c r="R2116" t="str">
        <f t="shared" si="166"/>
        <v>indie rock</v>
      </c>
      <c r="S2116" s="10">
        <f t="shared" si="167"/>
        <v>40520.999305555553</v>
      </c>
      <c r="T2116" s="9" t="str">
        <f t="shared" si="168"/>
        <v>Dec</v>
      </c>
      <c r="U2116" s="9">
        <f t="shared" si="169"/>
        <v>2010</v>
      </c>
      <c r="V2116" s="10">
        <f>(J2116/86400)+25569+(-5/24)</f>
        <v>40458.607291666667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tr">
        <f t="shared" si="165"/>
        <v>music</v>
      </c>
      <c r="R2117" t="str">
        <f t="shared" si="166"/>
        <v>indie rock</v>
      </c>
      <c r="S2117" s="10">
        <f t="shared" si="167"/>
        <v>40593.872696759259</v>
      </c>
      <c r="T2117" s="9" t="str">
        <f t="shared" si="168"/>
        <v>Feb</v>
      </c>
      <c r="U2117" s="9">
        <f t="shared" si="169"/>
        <v>2011</v>
      </c>
      <c r="V2117" s="10">
        <f>(J2117/86400)+25569+(-5/24)</f>
        <v>40563.872696759259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tr">
        <f t="shared" si="165"/>
        <v>music</v>
      </c>
      <c r="R2118" t="str">
        <f t="shared" si="166"/>
        <v>indie rock</v>
      </c>
      <c r="S2118" s="10">
        <f t="shared" si="167"/>
        <v>41184.569479166668</v>
      </c>
      <c r="T2118" s="9" t="str">
        <f t="shared" si="168"/>
        <v>Oct</v>
      </c>
      <c r="U2118" s="9">
        <f t="shared" si="169"/>
        <v>2012</v>
      </c>
      <c r="V2118" s="10">
        <f>(J2118/86400)+25569+(-5/24)</f>
        <v>41136.569479166668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tr">
        <f t="shared" si="165"/>
        <v>music</v>
      </c>
      <c r="R2119" t="str">
        <f t="shared" si="166"/>
        <v>indie rock</v>
      </c>
      <c r="S2119" s="10">
        <f t="shared" si="167"/>
        <v>42303.999305555553</v>
      </c>
      <c r="T2119" s="9" t="str">
        <f t="shared" si="168"/>
        <v>Oct</v>
      </c>
      <c r="U2119" s="9">
        <f t="shared" si="169"/>
        <v>2015</v>
      </c>
      <c r="V2119" s="10">
        <f>(J2119/86400)+25569+(-5/24)</f>
        <v>42289.851261574069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tr">
        <f t="shared" si="165"/>
        <v>music</v>
      </c>
      <c r="R2120" t="str">
        <f t="shared" si="166"/>
        <v>indie rock</v>
      </c>
      <c r="S2120" s="10">
        <f t="shared" si="167"/>
        <v>40748.631203703699</v>
      </c>
      <c r="T2120" s="9" t="str">
        <f t="shared" si="168"/>
        <v>Jul</v>
      </c>
      <c r="U2120" s="9">
        <f t="shared" si="169"/>
        <v>2011</v>
      </c>
      <c r="V2120" s="10">
        <f>(J2120/86400)+25569+(-5/24)</f>
        <v>40718.631203703699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tr">
        <f t="shared" si="165"/>
        <v>music</v>
      </c>
      <c r="R2121" t="str">
        <f t="shared" si="166"/>
        <v>indie rock</v>
      </c>
      <c r="S2121" s="10">
        <f t="shared" si="167"/>
        <v>41136.921817129631</v>
      </c>
      <c r="T2121" s="9" t="str">
        <f t="shared" si="168"/>
        <v>Aug</v>
      </c>
      <c r="U2121" s="9">
        <f t="shared" si="169"/>
        <v>2012</v>
      </c>
      <c r="V2121" s="10">
        <f>(J2121/86400)+25569+(-5/24)</f>
        <v>41106.921817129631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tr">
        <f t="shared" si="165"/>
        <v>music</v>
      </c>
      <c r="R2122" t="str">
        <f t="shared" si="166"/>
        <v>indie rock</v>
      </c>
      <c r="S2122" s="10">
        <f t="shared" si="167"/>
        <v>41640.756203703699</v>
      </c>
      <c r="T2122" s="9" t="str">
        <f t="shared" si="168"/>
        <v>Jan</v>
      </c>
      <c r="U2122" s="9">
        <f t="shared" si="169"/>
        <v>2014</v>
      </c>
      <c r="V2122" s="10">
        <f>(J2122/86400)+25569+(-5/24)</f>
        <v>41591.756203703699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tr">
        <f t="shared" si="165"/>
        <v>games</v>
      </c>
      <c r="R2123" t="str">
        <f t="shared" si="166"/>
        <v>video games</v>
      </c>
      <c r="S2123" s="10">
        <f t="shared" si="167"/>
        <v>42746.534120370365</v>
      </c>
      <c r="T2123" s="9" t="str">
        <f t="shared" si="168"/>
        <v>Jan</v>
      </c>
      <c r="U2123" s="9">
        <f t="shared" si="169"/>
        <v>2017</v>
      </c>
      <c r="V2123" s="10">
        <f>(J2123/86400)+25569+(-5/24)</f>
        <v>42716.534120370365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tr">
        <f t="shared" si="165"/>
        <v>games</v>
      </c>
      <c r="R2124" t="str">
        <f t="shared" si="166"/>
        <v>video games</v>
      </c>
      <c r="S2124" s="10">
        <f t="shared" si="167"/>
        <v>42742.092233796291</v>
      </c>
      <c r="T2124" s="9" t="str">
        <f t="shared" si="168"/>
        <v>Jan</v>
      </c>
      <c r="U2124" s="9">
        <f t="shared" si="169"/>
        <v>2017</v>
      </c>
      <c r="V2124" s="10">
        <f>(J2124/86400)+25569+(-5/24)</f>
        <v>42712.092233796291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tr">
        <f t="shared" si="165"/>
        <v>games</v>
      </c>
      <c r="R2125" t="str">
        <f t="shared" si="166"/>
        <v>video games</v>
      </c>
      <c r="S2125" s="10">
        <f t="shared" si="167"/>
        <v>40252.082638888889</v>
      </c>
      <c r="T2125" s="9" t="str">
        <f t="shared" si="168"/>
        <v>Mar</v>
      </c>
      <c r="U2125" s="9">
        <f t="shared" si="169"/>
        <v>2010</v>
      </c>
      <c r="V2125" s="10">
        <f>(J2125/86400)+25569+(-5/24)</f>
        <v>40198.216516203705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tr">
        <f t="shared" si="165"/>
        <v>games</v>
      </c>
      <c r="R2126" t="str">
        <f t="shared" si="166"/>
        <v>video games</v>
      </c>
      <c r="S2126" s="10">
        <f t="shared" si="167"/>
        <v>40512</v>
      </c>
      <c r="T2126" s="9" t="str">
        <f t="shared" si="168"/>
        <v>Nov</v>
      </c>
      <c r="U2126" s="9">
        <f t="shared" si="169"/>
        <v>2010</v>
      </c>
      <c r="V2126" s="10">
        <f>(J2126/86400)+25569+(-5/24)</f>
        <v>40463.819849537038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tr">
        <f t="shared" si="165"/>
        <v>games</v>
      </c>
      <c r="R2127" t="str">
        <f t="shared" si="166"/>
        <v>video games</v>
      </c>
      <c r="S2127" s="10">
        <f t="shared" si="167"/>
        <v>42220.815196759257</v>
      </c>
      <c r="T2127" s="9" t="str">
        <f t="shared" si="168"/>
        <v>Aug</v>
      </c>
      <c r="U2127" s="9">
        <f t="shared" si="169"/>
        <v>2015</v>
      </c>
      <c r="V2127" s="10">
        <f>(J2127/86400)+25569+(-5/24)</f>
        <v>42190.815196759257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tr">
        <f t="shared" si="165"/>
        <v>games</v>
      </c>
      <c r="R2128" t="str">
        <f t="shared" si="166"/>
        <v>video games</v>
      </c>
      <c r="S2128" s="10">
        <f t="shared" si="167"/>
        <v>41981.76489583333</v>
      </c>
      <c r="T2128" s="9" t="str">
        <f t="shared" si="168"/>
        <v>Dec</v>
      </c>
      <c r="U2128" s="9">
        <f t="shared" si="169"/>
        <v>2014</v>
      </c>
      <c r="V2128" s="10">
        <f>(J2128/86400)+25569+(-5/24)</f>
        <v>41951.76489583333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tr">
        <f t="shared" si="165"/>
        <v>games</v>
      </c>
      <c r="R2129" t="str">
        <f t="shared" si="166"/>
        <v>video games</v>
      </c>
      <c r="S2129" s="10">
        <f t="shared" si="167"/>
        <v>42075.255358796298</v>
      </c>
      <c r="T2129" s="9" t="str">
        <f t="shared" si="168"/>
        <v>Mar</v>
      </c>
      <c r="U2129" s="9">
        <f t="shared" si="169"/>
        <v>2015</v>
      </c>
      <c r="V2129" s="10">
        <f>(J2129/86400)+25569+(-5/24)</f>
        <v>42045.297025462962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tr">
        <f t="shared" si="165"/>
        <v>games</v>
      </c>
      <c r="R2130" t="str">
        <f t="shared" si="166"/>
        <v>video games</v>
      </c>
      <c r="S2130" s="10">
        <f t="shared" si="167"/>
        <v>41903.564456018517</v>
      </c>
      <c r="T2130" s="9" t="str">
        <f t="shared" si="168"/>
        <v>Sep</v>
      </c>
      <c r="U2130" s="9">
        <f t="shared" si="169"/>
        <v>2014</v>
      </c>
      <c r="V2130" s="10">
        <f>(J2130/86400)+25569+(-5/24)</f>
        <v>41843.564456018517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tr">
        <f t="shared" si="165"/>
        <v>games</v>
      </c>
      <c r="R2131" t="str">
        <f t="shared" si="166"/>
        <v>video games</v>
      </c>
      <c r="S2131" s="10">
        <f t="shared" si="167"/>
        <v>42438.815972222219</v>
      </c>
      <c r="T2131" s="9" t="str">
        <f t="shared" si="168"/>
        <v>Mar</v>
      </c>
      <c r="U2131" s="9">
        <f t="shared" si="169"/>
        <v>2016</v>
      </c>
      <c r="V2131" s="10">
        <f>(J2131/86400)+25569+(-5/24)</f>
        <v>42408.815972222219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tr">
        <f t="shared" si="165"/>
        <v>games</v>
      </c>
      <c r="R2132" t="str">
        <f t="shared" si="166"/>
        <v>video games</v>
      </c>
      <c r="S2132" s="10">
        <f t="shared" si="167"/>
        <v>41866.87804398148</v>
      </c>
      <c r="T2132" s="9" t="str">
        <f t="shared" si="168"/>
        <v>Aug</v>
      </c>
      <c r="U2132" s="9">
        <f t="shared" si="169"/>
        <v>2014</v>
      </c>
      <c r="V2132" s="10">
        <f>(J2132/86400)+25569+(-5/24)</f>
        <v>41831.87804398148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tr">
        <f t="shared" si="165"/>
        <v>games</v>
      </c>
      <c r="R2133" t="str">
        <f t="shared" si="166"/>
        <v>video games</v>
      </c>
      <c r="S2133" s="10">
        <f t="shared" si="167"/>
        <v>42196.998738425922</v>
      </c>
      <c r="T2133" s="9" t="str">
        <f t="shared" si="168"/>
        <v>Jul</v>
      </c>
      <c r="U2133" s="9">
        <f t="shared" si="169"/>
        <v>2015</v>
      </c>
      <c r="V2133" s="10">
        <f>(J2133/86400)+25569+(-5/24)</f>
        <v>42166.998738425922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tr">
        <f t="shared" si="165"/>
        <v>games</v>
      </c>
      <c r="R2134" t="str">
        <f t="shared" si="166"/>
        <v>video games</v>
      </c>
      <c r="S2134" s="10">
        <f t="shared" si="167"/>
        <v>41673.27884259259</v>
      </c>
      <c r="T2134" s="9" t="str">
        <f t="shared" si="168"/>
        <v>Feb</v>
      </c>
      <c r="U2134" s="9">
        <f t="shared" si="169"/>
        <v>2014</v>
      </c>
      <c r="V2134" s="10">
        <f>(J2134/86400)+25569+(-5/24)</f>
        <v>41643.27884259259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tr">
        <f t="shared" si="165"/>
        <v>games</v>
      </c>
      <c r="R2135" t="str">
        <f t="shared" si="166"/>
        <v>video games</v>
      </c>
      <c r="S2135" s="10">
        <f t="shared" si="167"/>
        <v>40657.082638888889</v>
      </c>
      <c r="T2135" s="9" t="str">
        <f t="shared" si="168"/>
        <v>Apr</v>
      </c>
      <c r="U2135" s="9">
        <f t="shared" si="169"/>
        <v>2011</v>
      </c>
      <c r="V2135" s="10">
        <f>(J2135/86400)+25569+(-5/24)</f>
        <v>40618.888877314814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tr">
        <f t="shared" si="165"/>
        <v>games</v>
      </c>
      <c r="R2136" t="str">
        <f t="shared" si="166"/>
        <v>video games</v>
      </c>
      <c r="S2136" s="10">
        <f t="shared" si="167"/>
        <v>41391.678136574068</v>
      </c>
      <c r="T2136" s="9" t="str">
        <f t="shared" si="168"/>
        <v>Apr</v>
      </c>
      <c r="U2136" s="9">
        <f t="shared" si="169"/>
        <v>2013</v>
      </c>
      <c r="V2136" s="10">
        <f>(J2136/86400)+25569+(-5/24)</f>
        <v>41361.678136574068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tr">
        <f t="shared" si="165"/>
        <v>games</v>
      </c>
      <c r="R2137" t="str">
        <f t="shared" si="166"/>
        <v>video games</v>
      </c>
      <c r="S2137" s="10">
        <f t="shared" si="167"/>
        <v>41186.755011574074</v>
      </c>
      <c r="T2137" s="9" t="str">
        <f t="shared" si="168"/>
        <v>Oct</v>
      </c>
      <c r="U2137" s="9">
        <f t="shared" si="169"/>
        <v>2012</v>
      </c>
      <c r="V2137" s="10">
        <f>(J2137/86400)+25569+(-5/24)</f>
        <v>41156.755011574074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tr">
        <f t="shared" si="165"/>
        <v>games</v>
      </c>
      <c r="R2138" t="str">
        <f t="shared" si="166"/>
        <v>video games</v>
      </c>
      <c r="S2138" s="10">
        <f t="shared" si="167"/>
        <v>41566.300763888888</v>
      </c>
      <c r="T2138" s="9" t="str">
        <f t="shared" si="168"/>
        <v>Oct</v>
      </c>
      <c r="U2138" s="9">
        <f t="shared" si="169"/>
        <v>2013</v>
      </c>
      <c r="V2138" s="10">
        <f>(J2138/86400)+25569+(-5/24)</f>
        <v>41536.300763888888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tr">
        <f t="shared" si="165"/>
        <v>games</v>
      </c>
      <c r="R2139" t="str">
        <f t="shared" si="166"/>
        <v>video games</v>
      </c>
      <c r="S2139" s="10">
        <f t="shared" si="167"/>
        <v>41978.562835648147</v>
      </c>
      <c r="T2139" s="9" t="str">
        <f t="shared" si="168"/>
        <v>Dec</v>
      </c>
      <c r="U2139" s="9">
        <f t="shared" si="169"/>
        <v>2014</v>
      </c>
      <c r="V2139" s="10">
        <f>(J2139/86400)+25569+(-5/24)</f>
        <v>41948.562835648147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tr">
        <f t="shared" si="165"/>
        <v>games</v>
      </c>
      <c r="R2140" t="str">
        <f t="shared" si="166"/>
        <v>video games</v>
      </c>
      <c r="S2140" s="10">
        <f t="shared" si="167"/>
        <v>41586.846516203703</v>
      </c>
      <c r="T2140" s="9" t="str">
        <f t="shared" si="168"/>
        <v>Nov</v>
      </c>
      <c r="U2140" s="9">
        <f t="shared" si="169"/>
        <v>2013</v>
      </c>
      <c r="V2140" s="10">
        <f>(J2140/86400)+25569+(-5/24)</f>
        <v>41556.804849537039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tr">
        <f t="shared" si="165"/>
        <v>games</v>
      </c>
      <c r="R2141" t="str">
        <f t="shared" si="166"/>
        <v>video games</v>
      </c>
      <c r="S2141" s="10">
        <f t="shared" si="167"/>
        <v>42677.541759259257</v>
      </c>
      <c r="T2141" s="9" t="str">
        <f t="shared" si="168"/>
        <v>Nov</v>
      </c>
      <c r="U2141" s="9">
        <f t="shared" si="169"/>
        <v>2016</v>
      </c>
      <c r="V2141" s="10">
        <f>(J2141/86400)+25569+(-5/24)</f>
        <v>42647.541759259257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tr">
        <f t="shared" si="165"/>
        <v>games</v>
      </c>
      <c r="R2142" t="str">
        <f t="shared" si="166"/>
        <v>video games</v>
      </c>
      <c r="S2142" s="10">
        <f t="shared" si="167"/>
        <v>41285.625277777777</v>
      </c>
      <c r="T2142" s="9" t="str">
        <f t="shared" si="168"/>
        <v>Jan</v>
      </c>
      <c r="U2142" s="9">
        <f t="shared" si="169"/>
        <v>2013</v>
      </c>
      <c r="V2142" s="10">
        <f>(J2142/86400)+25569+(-5/24)</f>
        <v>41255.625277777777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tr">
        <f t="shared" si="165"/>
        <v>games</v>
      </c>
      <c r="R2143" t="str">
        <f t="shared" si="166"/>
        <v>video games</v>
      </c>
      <c r="S2143" s="10">
        <f t="shared" si="167"/>
        <v>41957.068969907406</v>
      </c>
      <c r="T2143" s="9" t="str">
        <f t="shared" si="168"/>
        <v>Nov</v>
      </c>
      <c r="U2143" s="9">
        <f t="shared" si="169"/>
        <v>2014</v>
      </c>
      <c r="V2143" s="10">
        <f>(J2143/86400)+25569+(-5/24)</f>
        <v>41927.027303240735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tr">
        <f t="shared" si="165"/>
        <v>games</v>
      </c>
      <c r="R2144" t="str">
        <f t="shared" si="166"/>
        <v>video games</v>
      </c>
      <c r="S2144" s="10">
        <f t="shared" si="167"/>
        <v>42368.493171296293</v>
      </c>
      <c r="T2144" s="9" t="str">
        <f t="shared" si="168"/>
        <v>Dec</v>
      </c>
      <c r="U2144" s="9">
        <f t="shared" si="169"/>
        <v>2015</v>
      </c>
      <c r="V2144" s="10">
        <f>(J2144/86400)+25569+(-5/24)</f>
        <v>42340.493171296293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tr">
        <f t="shared" si="165"/>
        <v>games</v>
      </c>
      <c r="R2145" t="str">
        <f t="shared" si="166"/>
        <v>video games</v>
      </c>
      <c r="S2145" s="10">
        <f t="shared" si="167"/>
        <v>40380.583333333328</v>
      </c>
      <c r="T2145" s="9" t="str">
        <f t="shared" si="168"/>
        <v>Jul</v>
      </c>
      <c r="U2145" s="9">
        <f t="shared" si="169"/>
        <v>2010</v>
      </c>
      <c r="V2145" s="10">
        <f>(J2145/86400)+25569+(-5/24)</f>
        <v>40332.678379629629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tr">
        <f t="shared" si="165"/>
        <v>games</v>
      </c>
      <c r="R2146" t="str">
        <f t="shared" si="166"/>
        <v>video games</v>
      </c>
      <c r="S2146" s="10">
        <f t="shared" si="167"/>
        <v>41531.338425925926</v>
      </c>
      <c r="T2146" s="9" t="str">
        <f t="shared" si="168"/>
        <v>Sep</v>
      </c>
      <c r="U2146" s="9">
        <f t="shared" si="169"/>
        <v>2013</v>
      </c>
      <c r="V2146" s="10">
        <f>(J2146/86400)+25569+(-5/24)</f>
        <v>41499.338425925926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tr">
        <f t="shared" si="165"/>
        <v>games</v>
      </c>
      <c r="R2147" t="str">
        <f t="shared" si="166"/>
        <v>video games</v>
      </c>
      <c r="S2147" s="10">
        <f t="shared" si="167"/>
        <v>41605.070763888885</v>
      </c>
      <c r="T2147" s="9" t="str">
        <f t="shared" si="168"/>
        <v>Nov</v>
      </c>
      <c r="U2147" s="9">
        <f t="shared" si="169"/>
        <v>2013</v>
      </c>
      <c r="V2147" s="10">
        <f>(J2147/86400)+25569+(-5/24)</f>
        <v>41575.029097222221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tr">
        <f t="shared" si="165"/>
        <v>games</v>
      </c>
      <c r="R2148" t="str">
        <f t="shared" si="166"/>
        <v>video games</v>
      </c>
      <c r="S2148" s="10">
        <f t="shared" si="167"/>
        <v>42411.471180555549</v>
      </c>
      <c r="T2148" s="9" t="str">
        <f t="shared" si="168"/>
        <v>Feb</v>
      </c>
      <c r="U2148" s="9">
        <f t="shared" si="169"/>
        <v>2016</v>
      </c>
      <c r="V2148" s="10">
        <f>(J2148/86400)+25569+(-5/24)</f>
        <v>42397.471180555549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tr">
        <f t="shared" si="165"/>
        <v>games</v>
      </c>
      <c r="R2149" t="str">
        <f t="shared" si="166"/>
        <v>video games</v>
      </c>
      <c r="S2149" s="10">
        <f t="shared" si="167"/>
        <v>41959.129027777781</v>
      </c>
      <c r="T2149" s="9" t="str">
        <f t="shared" si="168"/>
        <v>Nov</v>
      </c>
      <c r="U2149" s="9">
        <f t="shared" si="169"/>
        <v>2014</v>
      </c>
      <c r="V2149" s="10">
        <f>(J2149/86400)+25569+(-5/24)</f>
        <v>41927.087361111109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tr">
        <f t="shared" si="165"/>
        <v>games</v>
      </c>
      <c r="R2150" t="str">
        <f t="shared" si="166"/>
        <v>video games</v>
      </c>
      <c r="S2150" s="10">
        <f t="shared" si="167"/>
        <v>42096.483587962961</v>
      </c>
      <c r="T2150" s="9" t="str">
        <f t="shared" si="168"/>
        <v>Apr</v>
      </c>
      <c r="U2150" s="9">
        <f t="shared" si="169"/>
        <v>2015</v>
      </c>
      <c r="V2150" s="10">
        <f>(J2150/86400)+25569+(-5/24)</f>
        <v>42066.525254629632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tr">
        <f t="shared" si="165"/>
        <v>games</v>
      </c>
      <c r="R2151" t="str">
        <f t="shared" si="166"/>
        <v>video games</v>
      </c>
      <c r="S2151" s="10">
        <f t="shared" si="167"/>
        <v>40389.791666666664</v>
      </c>
      <c r="T2151" s="9" t="str">
        <f t="shared" si="168"/>
        <v>Jul</v>
      </c>
      <c r="U2151" s="9">
        <f t="shared" si="169"/>
        <v>2010</v>
      </c>
      <c r="V2151" s="10">
        <f>(J2151/86400)+25569+(-5/24)</f>
        <v>40354.816620370366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tr">
        <f t="shared" si="165"/>
        <v>games</v>
      </c>
      <c r="R2152" t="str">
        <f t="shared" si="166"/>
        <v>video games</v>
      </c>
      <c r="S2152" s="10">
        <f t="shared" si="167"/>
        <v>42564.076377314814</v>
      </c>
      <c r="T2152" s="9" t="str">
        <f t="shared" si="168"/>
        <v>Jul</v>
      </c>
      <c r="U2152" s="9">
        <f t="shared" si="169"/>
        <v>2016</v>
      </c>
      <c r="V2152" s="10">
        <f>(J2152/86400)+25569+(-5/24)</f>
        <v>42534.076377314814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tr">
        <f t="shared" si="165"/>
        <v>games</v>
      </c>
      <c r="R2153" t="str">
        <f t="shared" si="166"/>
        <v>video games</v>
      </c>
      <c r="S2153" s="10">
        <f t="shared" si="167"/>
        <v>42550.639050925922</v>
      </c>
      <c r="T2153" s="9" t="str">
        <f t="shared" si="168"/>
        <v>Jun</v>
      </c>
      <c r="U2153" s="9">
        <f t="shared" si="169"/>
        <v>2016</v>
      </c>
      <c r="V2153" s="10">
        <f>(J2153/86400)+25569+(-5/24)</f>
        <v>42520.639050925922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tr">
        <f t="shared" si="165"/>
        <v>games</v>
      </c>
      <c r="R2154" t="str">
        <f t="shared" si="166"/>
        <v>video games</v>
      </c>
      <c r="S2154" s="10">
        <f t="shared" si="167"/>
        <v>41713.582280092589</v>
      </c>
      <c r="T2154" s="9" t="str">
        <f t="shared" si="168"/>
        <v>Mar</v>
      </c>
      <c r="U2154" s="9">
        <f t="shared" si="169"/>
        <v>2014</v>
      </c>
      <c r="V2154" s="10">
        <f>(J2154/86400)+25569+(-5/24)</f>
        <v>41683.62394675926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tr">
        <f t="shared" si="165"/>
        <v>games</v>
      </c>
      <c r="R2155" t="str">
        <f t="shared" si="166"/>
        <v>video games</v>
      </c>
      <c r="S2155" s="10">
        <f t="shared" si="167"/>
        <v>42014.124305555553</v>
      </c>
      <c r="T2155" s="9" t="str">
        <f t="shared" si="168"/>
        <v>Jan</v>
      </c>
      <c r="U2155" s="9">
        <f t="shared" si="169"/>
        <v>2015</v>
      </c>
      <c r="V2155" s="10">
        <f>(J2155/86400)+25569+(-5/24)</f>
        <v>41974.702754629623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tr">
        <f t="shared" si="165"/>
        <v>games</v>
      </c>
      <c r="R2156" t="str">
        <f t="shared" si="166"/>
        <v>video games</v>
      </c>
      <c r="S2156" s="10">
        <f t="shared" si="167"/>
        <v>41667.42392361111</v>
      </c>
      <c r="T2156" s="9" t="str">
        <f t="shared" si="168"/>
        <v>Jan</v>
      </c>
      <c r="U2156" s="9">
        <f t="shared" si="169"/>
        <v>2014</v>
      </c>
      <c r="V2156" s="10">
        <f>(J2156/86400)+25569+(-5/24)</f>
        <v>41647.42392361111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tr">
        <f t="shared" si="165"/>
        <v>games</v>
      </c>
      <c r="R2157" t="str">
        <f t="shared" si="166"/>
        <v>video games</v>
      </c>
      <c r="S2157" s="10">
        <f t="shared" si="167"/>
        <v>42460.497511574074</v>
      </c>
      <c r="T2157" s="9" t="str">
        <f t="shared" si="168"/>
        <v>Mar</v>
      </c>
      <c r="U2157" s="9">
        <f t="shared" si="169"/>
        <v>2016</v>
      </c>
      <c r="V2157" s="10">
        <f>(J2157/86400)+25569+(-5/24)</f>
        <v>42430.539178240739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tr">
        <f t="shared" si="165"/>
        <v>games</v>
      </c>
      <c r="R2158" t="str">
        <f t="shared" si="166"/>
        <v>video games</v>
      </c>
      <c r="S2158" s="10">
        <f t="shared" si="167"/>
        <v>41533.645902777775</v>
      </c>
      <c r="T2158" s="9" t="str">
        <f t="shared" si="168"/>
        <v>Sep</v>
      </c>
      <c r="U2158" s="9">
        <f t="shared" si="169"/>
        <v>2013</v>
      </c>
      <c r="V2158" s="10">
        <f>(J2158/86400)+25569+(-5/24)</f>
        <v>41488.645902777775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tr">
        <f t="shared" si="165"/>
        <v>games</v>
      </c>
      <c r="R2159" t="str">
        <f t="shared" si="166"/>
        <v>video games</v>
      </c>
      <c r="S2159" s="10">
        <f t="shared" si="167"/>
        <v>42727.124305555553</v>
      </c>
      <c r="T2159" s="9" t="str">
        <f t="shared" si="168"/>
        <v>Dec</v>
      </c>
      <c r="U2159" s="9">
        <f t="shared" si="169"/>
        <v>2016</v>
      </c>
      <c r="V2159" s="10">
        <f>(J2159/86400)+25569+(-5/24)</f>
        <v>42694.772951388884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tr">
        <f t="shared" si="165"/>
        <v>games</v>
      </c>
      <c r="R2160" t="str">
        <f t="shared" si="166"/>
        <v>video games</v>
      </c>
      <c r="S2160" s="10">
        <f t="shared" si="167"/>
        <v>41309.645532407405</v>
      </c>
      <c r="T2160" s="9" t="str">
        <f t="shared" si="168"/>
        <v>Feb</v>
      </c>
      <c r="U2160" s="9">
        <f t="shared" si="169"/>
        <v>2013</v>
      </c>
      <c r="V2160" s="10">
        <f>(J2160/86400)+25569+(-5/24)</f>
        <v>41264.645532407405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tr">
        <f t="shared" si="165"/>
        <v>games</v>
      </c>
      <c r="R2161" t="str">
        <f t="shared" si="166"/>
        <v>video games</v>
      </c>
      <c r="S2161" s="10">
        <f t="shared" si="167"/>
        <v>40740.522847222222</v>
      </c>
      <c r="T2161" s="9" t="str">
        <f t="shared" si="168"/>
        <v>Jul</v>
      </c>
      <c r="U2161" s="9">
        <f t="shared" si="169"/>
        <v>2011</v>
      </c>
      <c r="V2161" s="10">
        <f>(J2161/86400)+25569+(-5/24)</f>
        <v>40710.522847222222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tr">
        <f t="shared" si="165"/>
        <v>games</v>
      </c>
      <c r="R2162" t="str">
        <f t="shared" si="166"/>
        <v>video games</v>
      </c>
      <c r="S2162" s="10">
        <f t="shared" si="167"/>
        <v>41048.503530092588</v>
      </c>
      <c r="T2162" s="9" t="str">
        <f t="shared" si="168"/>
        <v>May</v>
      </c>
      <c r="U2162" s="9">
        <f t="shared" si="169"/>
        <v>2012</v>
      </c>
      <c r="V2162" s="10">
        <f>(J2162/86400)+25569+(-5/24)</f>
        <v>41018.503530092588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tr">
        <f t="shared" si="165"/>
        <v>music</v>
      </c>
      <c r="R2163" t="str">
        <f t="shared" si="166"/>
        <v>rock</v>
      </c>
      <c r="S2163" s="10">
        <f t="shared" si="167"/>
        <v>42270.644201388888</v>
      </c>
      <c r="T2163" s="9" t="str">
        <f t="shared" si="168"/>
        <v>Sep</v>
      </c>
      <c r="U2163" s="9">
        <f t="shared" si="169"/>
        <v>2015</v>
      </c>
      <c r="V2163" s="10">
        <f>(J2163/86400)+25569+(-5/24)</f>
        <v>42240.644201388888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tr">
        <f t="shared" si="165"/>
        <v>music</v>
      </c>
      <c r="R2164" t="str">
        <f t="shared" si="166"/>
        <v>rock</v>
      </c>
      <c r="S2164" s="10">
        <f t="shared" si="167"/>
        <v>41844.557766203703</v>
      </c>
      <c r="T2164" s="9" t="str">
        <f t="shared" si="168"/>
        <v>Jul</v>
      </c>
      <c r="U2164" s="9">
        <f t="shared" si="169"/>
        <v>2014</v>
      </c>
      <c r="V2164" s="10">
        <f>(J2164/86400)+25569+(-5/24)</f>
        <v>41813.557766203703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tr">
        <f t="shared" si="165"/>
        <v>music</v>
      </c>
      <c r="R2165" t="str">
        <f t="shared" si="166"/>
        <v>rock</v>
      </c>
      <c r="S2165" s="10">
        <f t="shared" si="167"/>
        <v>42162.951388888883</v>
      </c>
      <c r="T2165" s="9" t="str">
        <f t="shared" si="168"/>
        <v>Jun</v>
      </c>
      <c r="U2165" s="9">
        <f t="shared" si="169"/>
        <v>2015</v>
      </c>
      <c r="V2165" s="10">
        <f>(J2165/86400)+25569+(-5/24)</f>
        <v>42111.691203703704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tr">
        <f t="shared" si="165"/>
        <v>music</v>
      </c>
      <c r="R2166" t="str">
        <f t="shared" si="166"/>
        <v>rock</v>
      </c>
      <c r="S2166" s="10">
        <f t="shared" si="167"/>
        <v>42545.957638888889</v>
      </c>
      <c r="T2166" s="9" t="str">
        <f t="shared" si="168"/>
        <v>Jun</v>
      </c>
      <c r="U2166" s="9">
        <f t="shared" si="169"/>
        <v>2016</v>
      </c>
      <c r="V2166" s="10">
        <f>(J2166/86400)+25569+(-5/24)</f>
        <v>42515.509421296294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tr">
        <f t="shared" si="165"/>
        <v>music</v>
      </c>
      <c r="R2167" t="str">
        <f t="shared" si="166"/>
        <v>rock</v>
      </c>
      <c r="S2167" s="10">
        <f t="shared" si="167"/>
        <v>42468.417071759257</v>
      </c>
      <c r="T2167" s="9" t="str">
        <f t="shared" si="168"/>
        <v>Apr</v>
      </c>
      <c r="U2167" s="9">
        <f t="shared" si="169"/>
        <v>2016</v>
      </c>
      <c r="V2167" s="10">
        <f>(J2167/86400)+25569+(-5/24)</f>
        <v>42438.458738425928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tr">
        <f t="shared" si="165"/>
        <v>music</v>
      </c>
      <c r="R2168" t="str">
        <f t="shared" si="166"/>
        <v>rock</v>
      </c>
      <c r="S2168" s="10">
        <f t="shared" si="167"/>
        <v>41978.671504629623</v>
      </c>
      <c r="T2168" s="9" t="str">
        <f t="shared" si="168"/>
        <v>Dec</v>
      </c>
      <c r="U2168" s="9">
        <f t="shared" si="169"/>
        <v>2014</v>
      </c>
      <c r="V2168" s="10">
        <f>(J2168/86400)+25569+(-5/24)</f>
        <v>41933.629837962959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tr">
        <f t="shared" si="165"/>
        <v>music</v>
      </c>
      <c r="R2169" t="str">
        <f t="shared" si="166"/>
        <v>rock</v>
      </c>
      <c r="S2169" s="10">
        <f t="shared" si="167"/>
        <v>41166.858067129629</v>
      </c>
      <c r="T2169" s="9" t="str">
        <f t="shared" si="168"/>
        <v>Sep</v>
      </c>
      <c r="U2169" s="9">
        <f t="shared" si="169"/>
        <v>2012</v>
      </c>
      <c r="V2169" s="10">
        <f>(J2169/86400)+25569+(-5/24)</f>
        <v>41152.858067129629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tr">
        <f t="shared" si="165"/>
        <v>music</v>
      </c>
      <c r="R2170" t="str">
        <f t="shared" si="166"/>
        <v>rock</v>
      </c>
      <c r="S2170" s="10">
        <f t="shared" si="167"/>
        <v>42775.999999999993</v>
      </c>
      <c r="T2170" s="9" t="str">
        <f t="shared" si="168"/>
        <v>Feb</v>
      </c>
      <c r="U2170" s="9">
        <f t="shared" si="169"/>
        <v>2017</v>
      </c>
      <c r="V2170" s="10">
        <f>(J2170/86400)+25569+(-5/24)</f>
        <v>42745.391909722217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tr">
        <f t="shared" si="165"/>
        <v>music</v>
      </c>
      <c r="R2171" t="str">
        <f t="shared" si="166"/>
        <v>rock</v>
      </c>
      <c r="S2171" s="10">
        <f t="shared" si="167"/>
        <v>42796.492488425924</v>
      </c>
      <c r="T2171" s="9" t="str">
        <f t="shared" si="168"/>
        <v>Mar</v>
      </c>
      <c r="U2171" s="9">
        <f t="shared" si="169"/>
        <v>2017</v>
      </c>
      <c r="V2171" s="10">
        <f>(J2171/86400)+25569+(-5/24)</f>
        <v>42793.492488425924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tr">
        <f t="shared" si="165"/>
        <v>music</v>
      </c>
      <c r="R2172" t="str">
        <f t="shared" si="166"/>
        <v>rock</v>
      </c>
      <c r="S2172" s="10">
        <f t="shared" si="167"/>
        <v>42238.541921296295</v>
      </c>
      <c r="T2172" s="9" t="str">
        <f t="shared" si="168"/>
        <v>Aug</v>
      </c>
      <c r="U2172" s="9">
        <f t="shared" si="169"/>
        <v>2015</v>
      </c>
      <c r="V2172" s="10">
        <f>(J2172/86400)+25569+(-5/24)</f>
        <v>42198.541921296295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tr">
        <f t="shared" si="165"/>
        <v>music</v>
      </c>
      <c r="R2173" t="str">
        <f t="shared" si="166"/>
        <v>rock</v>
      </c>
      <c r="S2173" s="10">
        <f t="shared" si="167"/>
        <v>42176.999999999993</v>
      </c>
      <c r="T2173" s="9" t="str">
        <f t="shared" si="168"/>
        <v>Jun</v>
      </c>
      <c r="U2173" s="9">
        <f t="shared" si="169"/>
        <v>2015</v>
      </c>
      <c r="V2173" s="10">
        <f>(J2173/86400)+25569+(-5/24)</f>
        <v>42141.748784722215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tr">
        <f t="shared" si="165"/>
        <v>music</v>
      </c>
      <c r="R2174" t="str">
        <f t="shared" si="166"/>
        <v>rock</v>
      </c>
      <c r="S2174" s="10">
        <f t="shared" si="167"/>
        <v>42112.371759259258</v>
      </c>
      <c r="T2174" s="9" t="str">
        <f t="shared" si="168"/>
        <v>Apr</v>
      </c>
      <c r="U2174" s="9">
        <f t="shared" si="169"/>
        <v>2015</v>
      </c>
      <c r="V2174" s="10">
        <f>(J2174/86400)+25569+(-5/24)</f>
        <v>42082.371759259258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tr">
        <f t="shared" si="165"/>
        <v>music</v>
      </c>
      <c r="R2175" t="str">
        <f t="shared" si="166"/>
        <v>rock</v>
      </c>
      <c r="S2175" s="10">
        <f t="shared" si="167"/>
        <v>41526.957638888889</v>
      </c>
      <c r="T2175" s="9" t="str">
        <f t="shared" si="168"/>
        <v>Sep</v>
      </c>
      <c r="U2175" s="9">
        <f t="shared" si="169"/>
        <v>2013</v>
      </c>
      <c r="V2175" s="10">
        <f>(J2175/86400)+25569+(-5/24)</f>
        <v>41495.484293981477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tr">
        <f t="shared" si="165"/>
        <v>music</v>
      </c>
      <c r="R2176" t="str">
        <f t="shared" si="166"/>
        <v>rock</v>
      </c>
      <c r="S2176" s="10">
        <f t="shared" si="167"/>
        <v>42495.334571759253</v>
      </c>
      <c r="T2176" s="9" t="str">
        <f t="shared" si="168"/>
        <v>May</v>
      </c>
      <c r="U2176" s="9">
        <f t="shared" si="169"/>
        <v>2016</v>
      </c>
      <c r="V2176" s="10">
        <f>(J2176/86400)+25569+(-5/24)</f>
        <v>42465.334571759253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tr">
        <f t="shared" si="165"/>
        <v>music</v>
      </c>
      <c r="R2177" t="str">
        <f t="shared" si="166"/>
        <v>rock</v>
      </c>
      <c r="S2177" s="10">
        <f t="shared" si="167"/>
        <v>42571.800763888888</v>
      </c>
      <c r="T2177" s="9" t="str">
        <f t="shared" si="168"/>
        <v>Jul</v>
      </c>
      <c r="U2177" s="9">
        <f t="shared" si="169"/>
        <v>2016</v>
      </c>
      <c r="V2177" s="10">
        <f>(J2177/86400)+25569+(-5/24)</f>
        <v>42564.800763888888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tr">
        <f t="shared" si="165"/>
        <v>music</v>
      </c>
      <c r="R2178" t="str">
        <f t="shared" si="166"/>
        <v>rock</v>
      </c>
      <c r="S2178" s="10">
        <f t="shared" si="167"/>
        <v>42126.424872685187</v>
      </c>
      <c r="T2178" s="9" t="str">
        <f t="shared" si="168"/>
        <v>May</v>
      </c>
      <c r="U2178" s="9">
        <f t="shared" si="169"/>
        <v>2015</v>
      </c>
      <c r="V2178" s="10">
        <f>(J2178/86400)+25569+(-5/24)</f>
        <v>42096.424872685187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tr">
        <f t="shared" ref="Q2179:Q2242" si="170">LEFT(N2179,FIND("/",N2179)-1)</f>
        <v>music</v>
      </c>
      <c r="R2179" t="str">
        <f t="shared" ref="R2179:R2242" si="171">RIGHT(N2179,LEN(N2179)-FIND("/",N2179))</f>
        <v>rock</v>
      </c>
      <c r="S2179" s="10">
        <f t="shared" ref="S2179:S2242" si="172">(I2179/86400)+25569+(-5/24)</f>
        <v>42527.042442129627</v>
      </c>
      <c r="T2179" s="9" t="str">
        <f t="shared" ref="T2179:T2242" si="173">IF(MONTH(S2179)=1,"Jan",IF(MONTH(S2179)=2,"Feb",IF(MONTH(S2179)=3,"Mar",IF(MONTH(S2179)=4,"Apr",IF(MONTH(S2179)=5,"May",IF(MONTH(S2179)=6,"Jun",IF(MONTH(S2179)=7,"Jul",IF(MONTH(S2179)=8,"Aug",IF(MONTH(S2179)=9,"Sep",IF(MONTH(S2179)=10,"Oct",IF(MONTH(S2179)=11,"Nov",IF(MONTH(S2179)=12,"Dec","N/A"))))))))))))</f>
        <v>Jun</v>
      </c>
      <c r="U2179" s="9">
        <f t="shared" ref="U2179:U2242" si="174">YEAR(S2179)</f>
        <v>2016</v>
      </c>
      <c r="V2179" s="10">
        <f>(J2179/86400)+25569+(-5/24)</f>
        <v>42502.042442129627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tr">
        <f t="shared" si="170"/>
        <v>music</v>
      </c>
      <c r="R2180" t="str">
        <f t="shared" si="171"/>
        <v>rock</v>
      </c>
      <c r="S2180" s="10">
        <f t="shared" si="172"/>
        <v>42753.428206018514</v>
      </c>
      <c r="T2180" s="9" t="str">
        <f t="shared" si="173"/>
        <v>Jan</v>
      </c>
      <c r="U2180" s="9">
        <f t="shared" si="174"/>
        <v>2017</v>
      </c>
      <c r="V2180" s="10">
        <f>(J2180/86400)+25569+(-5/24)</f>
        <v>42723.428206018514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tr">
        <f t="shared" si="170"/>
        <v>music</v>
      </c>
      <c r="R2181" t="str">
        <f t="shared" si="171"/>
        <v>rock</v>
      </c>
      <c r="S2181" s="10">
        <f t="shared" si="172"/>
        <v>42104.962870370371</v>
      </c>
      <c r="T2181" s="9" t="str">
        <f t="shared" si="173"/>
        <v>Apr</v>
      </c>
      <c r="U2181" s="9">
        <f t="shared" si="174"/>
        <v>2015</v>
      </c>
      <c r="V2181" s="10">
        <f>(J2181/86400)+25569+(-5/24)</f>
        <v>42074.962870370371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tr">
        <f t="shared" si="170"/>
        <v>music</v>
      </c>
      <c r="R2182" t="str">
        <f t="shared" si="171"/>
        <v>rock</v>
      </c>
      <c r="S2182" s="10">
        <f t="shared" si="172"/>
        <v>42321.503101851849</v>
      </c>
      <c r="T2182" s="9" t="str">
        <f t="shared" si="173"/>
        <v>Nov</v>
      </c>
      <c r="U2182" s="9">
        <f t="shared" si="174"/>
        <v>2015</v>
      </c>
      <c r="V2182" s="10">
        <f>(J2182/86400)+25569+(-5/24)</f>
        <v>42279.461435185185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tr">
        <f t="shared" si="170"/>
        <v>games</v>
      </c>
      <c r="R2183" t="str">
        <f t="shared" si="171"/>
        <v>tabletop games</v>
      </c>
      <c r="S2183" s="10">
        <f t="shared" si="172"/>
        <v>42786.796909722216</v>
      </c>
      <c r="T2183" s="9" t="str">
        <f t="shared" si="173"/>
        <v>Feb</v>
      </c>
      <c r="U2183" s="9">
        <f t="shared" si="174"/>
        <v>2017</v>
      </c>
      <c r="V2183" s="10">
        <f>(J2183/86400)+25569+(-5/24)</f>
        <v>42772.796909722216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tr">
        <f t="shared" si="170"/>
        <v>games</v>
      </c>
      <c r="R2184" t="str">
        <f t="shared" si="171"/>
        <v>tabletop games</v>
      </c>
      <c r="S2184" s="10">
        <f t="shared" si="172"/>
        <v>41914.692418981482</v>
      </c>
      <c r="T2184" s="9" t="str">
        <f t="shared" si="173"/>
        <v>Oct</v>
      </c>
      <c r="U2184" s="9">
        <f t="shared" si="174"/>
        <v>2014</v>
      </c>
      <c r="V2184" s="10">
        <f>(J2184/86400)+25569+(-5/24)</f>
        <v>41879.692418981482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tr">
        <f t="shared" si="170"/>
        <v>games</v>
      </c>
      <c r="R2185" t="str">
        <f t="shared" si="171"/>
        <v>tabletop games</v>
      </c>
      <c r="S2185" s="10">
        <f t="shared" si="172"/>
        <v>42774.999999999993</v>
      </c>
      <c r="T2185" s="9" t="str">
        <f t="shared" si="173"/>
        <v>Feb</v>
      </c>
      <c r="U2185" s="9">
        <f t="shared" si="174"/>
        <v>2017</v>
      </c>
      <c r="V2185" s="10">
        <f>(J2185/86400)+25569+(-5/24)</f>
        <v>42745.157141203701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tr">
        <f t="shared" si="170"/>
        <v>games</v>
      </c>
      <c r="R2186" t="str">
        <f t="shared" si="171"/>
        <v>tabletop games</v>
      </c>
      <c r="S2186" s="10">
        <f t="shared" si="172"/>
        <v>42394.458333333336</v>
      </c>
      <c r="T2186" s="9" t="str">
        <f t="shared" si="173"/>
        <v>Jan</v>
      </c>
      <c r="U2186" s="9">
        <f t="shared" si="174"/>
        <v>2016</v>
      </c>
      <c r="V2186" s="10">
        <f>(J2186/86400)+25569+(-5/24)</f>
        <v>42380.481956018521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tr">
        <f t="shared" si="170"/>
        <v>games</v>
      </c>
      <c r="R2187" t="str">
        <f t="shared" si="171"/>
        <v>tabletop games</v>
      </c>
      <c r="S2187" s="10">
        <f t="shared" si="172"/>
        <v>41359.141655092586</v>
      </c>
      <c r="T2187" s="9" t="str">
        <f t="shared" si="173"/>
        <v>Mar</v>
      </c>
      <c r="U2187" s="9">
        <f t="shared" si="174"/>
        <v>2013</v>
      </c>
      <c r="V2187" s="10">
        <f>(J2187/86400)+25569+(-5/24)</f>
        <v>41319.141655092586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tr">
        <f t="shared" si="170"/>
        <v>games</v>
      </c>
      <c r="R2188" t="str">
        <f t="shared" si="171"/>
        <v>tabletop games</v>
      </c>
      <c r="S2188" s="10">
        <f t="shared" si="172"/>
        <v>42619.874999999993</v>
      </c>
      <c r="T2188" s="9" t="str">
        <f t="shared" si="173"/>
        <v>Sep</v>
      </c>
      <c r="U2188" s="9">
        <f t="shared" si="174"/>
        <v>2016</v>
      </c>
      <c r="V2188" s="10">
        <f>(J2188/86400)+25569+(-5/24)</f>
        <v>42583.406747685185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tr">
        <f t="shared" si="170"/>
        <v>games</v>
      </c>
      <c r="R2189" t="str">
        <f t="shared" si="171"/>
        <v>tabletop games</v>
      </c>
      <c r="S2189" s="10">
        <f t="shared" si="172"/>
        <v>42096.957638888889</v>
      </c>
      <c r="T2189" s="9" t="str">
        <f t="shared" si="173"/>
        <v>Apr</v>
      </c>
      <c r="U2189" s="9">
        <f t="shared" si="174"/>
        <v>2015</v>
      </c>
      <c r="V2189" s="10">
        <f>(J2189/86400)+25569+(-5/24)</f>
        <v>42068.000763888886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tr">
        <f t="shared" si="170"/>
        <v>games</v>
      </c>
      <c r="R2190" t="str">
        <f t="shared" si="171"/>
        <v>tabletop games</v>
      </c>
      <c r="S2190" s="10">
        <f t="shared" si="172"/>
        <v>42668.499999999993</v>
      </c>
      <c r="T2190" s="9" t="str">
        <f t="shared" si="173"/>
        <v>Oct</v>
      </c>
      <c r="U2190" s="9">
        <f t="shared" si="174"/>
        <v>2016</v>
      </c>
      <c r="V2190" s="10">
        <f>(J2190/86400)+25569+(-5/24)</f>
        <v>42633.377789351849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tr">
        <f t="shared" si="170"/>
        <v>games</v>
      </c>
      <c r="R2191" t="str">
        <f t="shared" si="171"/>
        <v>tabletop games</v>
      </c>
      <c r="S2191" s="10">
        <f t="shared" si="172"/>
        <v>42481.708333333336</v>
      </c>
      <c r="T2191" s="9" t="str">
        <f t="shared" si="173"/>
        <v>Apr</v>
      </c>
      <c r="U2191" s="9">
        <f t="shared" si="174"/>
        <v>2016</v>
      </c>
      <c r="V2191" s="10">
        <f>(J2191/86400)+25569+(-5/24)</f>
        <v>42467.579861111109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tr">
        <f t="shared" si="170"/>
        <v>games</v>
      </c>
      <c r="R2192" t="str">
        <f t="shared" si="171"/>
        <v>tabletop games</v>
      </c>
      <c r="S2192" s="10">
        <f t="shared" si="172"/>
        <v>42452.082638888889</v>
      </c>
      <c r="T2192" s="9" t="str">
        <f t="shared" si="173"/>
        <v>Mar</v>
      </c>
      <c r="U2192" s="9">
        <f t="shared" si="174"/>
        <v>2016</v>
      </c>
      <c r="V2192" s="10">
        <f>(J2192/86400)+25569+(-5/24)</f>
        <v>42417.416712962957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tr">
        <f t="shared" si="170"/>
        <v>games</v>
      </c>
      <c r="R2193" t="str">
        <f t="shared" si="171"/>
        <v>tabletop games</v>
      </c>
      <c r="S2193" s="10">
        <f t="shared" si="172"/>
        <v>42780.6253125</v>
      </c>
      <c r="T2193" s="9" t="str">
        <f t="shared" si="173"/>
        <v>Feb</v>
      </c>
      <c r="U2193" s="9">
        <f t="shared" si="174"/>
        <v>2017</v>
      </c>
      <c r="V2193" s="10">
        <f>(J2193/86400)+25569+(-5/24)</f>
        <v>42768.6253125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tr">
        <f t="shared" si="170"/>
        <v>games</v>
      </c>
      <c r="R2194" t="str">
        <f t="shared" si="171"/>
        <v>tabletop games</v>
      </c>
      <c r="S2194" s="10">
        <f t="shared" si="172"/>
        <v>42719.749999999993</v>
      </c>
      <c r="T2194" s="9" t="str">
        <f t="shared" si="173"/>
        <v>Dec</v>
      </c>
      <c r="U2194" s="9">
        <f t="shared" si="174"/>
        <v>2016</v>
      </c>
      <c r="V2194" s="10">
        <f>(J2194/86400)+25569+(-5/24)</f>
        <v>42691.642870370364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tr">
        <f t="shared" si="170"/>
        <v>games</v>
      </c>
      <c r="R2195" t="str">
        <f t="shared" si="171"/>
        <v>tabletop games</v>
      </c>
      <c r="S2195" s="10">
        <f t="shared" si="172"/>
        <v>42694.999305555553</v>
      </c>
      <c r="T2195" s="9" t="str">
        <f t="shared" si="173"/>
        <v>Nov</v>
      </c>
      <c r="U2195" s="9">
        <f t="shared" si="174"/>
        <v>2016</v>
      </c>
      <c r="V2195" s="10">
        <f>(J2195/86400)+25569+(-5/24)</f>
        <v>42664.197592592587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tr">
        <f t="shared" si="170"/>
        <v>games</v>
      </c>
      <c r="R2196" t="str">
        <f t="shared" si="171"/>
        <v>tabletop games</v>
      </c>
      <c r="S2196" s="10">
        <f t="shared" si="172"/>
        <v>42455.507986111108</v>
      </c>
      <c r="T2196" s="9" t="str">
        <f t="shared" si="173"/>
        <v>Mar</v>
      </c>
      <c r="U2196" s="9">
        <f t="shared" si="174"/>
        <v>2016</v>
      </c>
      <c r="V2196" s="10">
        <f>(J2196/86400)+25569+(-5/24)</f>
        <v>42425.54965277778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tr">
        <f t="shared" si="170"/>
        <v>games</v>
      </c>
      <c r="R2197" t="str">
        <f t="shared" si="171"/>
        <v>tabletop games</v>
      </c>
      <c r="S2197" s="10">
        <f t="shared" si="172"/>
        <v>42227.563657407409</v>
      </c>
      <c r="T2197" s="9" t="str">
        <f t="shared" si="173"/>
        <v>Aug</v>
      </c>
      <c r="U2197" s="9">
        <f t="shared" si="174"/>
        <v>2015</v>
      </c>
      <c r="V2197" s="10">
        <f>(J2197/86400)+25569+(-5/24)</f>
        <v>42197.563657407409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tr">
        <f t="shared" si="170"/>
        <v>games</v>
      </c>
      <c r="R2198" t="str">
        <f t="shared" si="171"/>
        <v>tabletop games</v>
      </c>
      <c r="S2198" s="10">
        <f t="shared" si="172"/>
        <v>42706.083333333336</v>
      </c>
      <c r="T2198" s="9" t="str">
        <f t="shared" si="173"/>
        <v>Dec</v>
      </c>
      <c r="U2198" s="9">
        <f t="shared" si="174"/>
        <v>2016</v>
      </c>
      <c r="V2198" s="10">
        <f>(J2198/86400)+25569+(-5/24)</f>
        <v>42675.278958333329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tr">
        <f t="shared" si="170"/>
        <v>games</v>
      </c>
      <c r="R2199" t="str">
        <f t="shared" si="171"/>
        <v>tabletop games</v>
      </c>
      <c r="S2199" s="10">
        <f t="shared" si="172"/>
        <v>42063.37568287037</v>
      </c>
      <c r="T2199" s="9" t="str">
        <f t="shared" si="173"/>
        <v>Feb</v>
      </c>
      <c r="U2199" s="9">
        <f t="shared" si="174"/>
        <v>2015</v>
      </c>
      <c r="V2199" s="10">
        <f>(J2199/86400)+25569+(-5/24)</f>
        <v>42033.37568287037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tr">
        <f t="shared" si="170"/>
        <v>games</v>
      </c>
      <c r="R2200" t="str">
        <f t="shared" si="171"/>
        <v>tabletop games</v>
      </c>
      <c r="S2200" s="10">
        <f t="shared" si="172"/>
        <v>42322.347222222219</v>
      </c>
      <c r="T2200" s="9" t="str">
        <f t="shared" si="173"/>
        <v>Nov</v>
      </c>
      <c r="U2200" s="9">
        <f t="shared" si="174"/>
        <v>2015</v>
      </c>
      <c r="V2200" s="10">
        <f>(J2200/86400)+25569+(-5/24)</f>
        <v>42292.305555555555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tr">
        <f t="shared" si="170"/>
        <v>games</v>
      </c>
      <c r="R2201" t="str">
        <f t="shared" si="171"/>
        <v>tabletop games</v>
      </c>
      <c r="S2201" s="10">
        <f t="shared" si="172"/>
        <v>42292.208310185182</v>
      </c>
      <c r="T2201" s="9" t="str">
        <f t="shared" si="173"/>
        <v>Oct</v>
      </c>
      <c r="U2201" s="9">
        <f t="shared" si="174"/>
        <v>2015</v>
      </c>
      <c r="V2201" s="10">
        <f>(J2201/86400)+25569+(-5/24)</f>
        <v>42262.208310185182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tr">
        <f t="shared" si="170"/>
        <v>games</v>
      </c>
      <c r="R2202" t="str">
        <f t="shared" si="171"/>
        <v>tabletop games</v>
      </c>
      <c r="S2202" s="10">
        <f t="shared" si="172"/>
        <v>42190.916666666664</v>
      </c>
      <c r="T2202" s="9" t="str">
        <f t="shared" si="173"/>
        <v>Jul</v>
      </c>
      <c r="U2202" s="9">
        <f t="shared" si="174"/>
        <v>2015</v>
      </c>
      <c r="V2202" s="10">
        <f>(J2202/86400)+25569+(-5/24)</f>
        <v>42163.417453703696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tr">
        <f t="shared" si="170"/>
        <v>music</v>
      </c>
      <c r="R2203" t="str">
        <f t="shared" si="171"/>
        <v>electronic music</v>
      </c>
      <c r="S2203" s="10">
        <f t="shared" si="172"/>
        <v>41290.638483796291</v>
      </c>
      <c r="T2203" s="9" t="str">
        <f t="shared" si="173"/>
        <v>Jan</v>
      </c>
      <c r="U2203" s="9">
        <f t="shared" si="174"/>
        <v>2013</v>
      </c>
      <c r="V2203" s="10">
        <f>(J2203/86400)+25569+(-5/24)</f>
        <v>41276.638483796291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tr">
        <f t="shared" si="170"/>
        <v>music</v>
      </c>
      <c r="R2204" t="str">
        <f t="shared" si="171"/>
        <v>electronic music</v>
      </c>
      <c r="S2204" s="10">
        <f t="shared" si="172"/>
        <v>41214.640833333331</v>
      </c>
      <c r="T2204" s="9" t="str">
        <f t="shared" si="173"/>
        <v>Nov</v>
      </c>
      <c r="U2204" s="9">
        <f t="shared" si="174"/>
        <v>2012</v>
      </c>
      <c r="V2204" s="10">
        <f>(J2204/86400)+25569+(-5/24)</f>
        <v>41184.640833333331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tr">
        <f t="shared" si="170"/>
        <v>music</v>
      </c>
      <c r="R2205" t="str">
        <f t="shared" si="171"/>
        <v>electronic music</v>
      </c>
      <c r="S2205" s="10">
        <f t="shared" si="172"/>
        <v>42271.651412037034</v>
      </c>
      <c r="T2205" s="9" t="str">
        <f t="shared" si="173"/>
        <v>Sep</v>
      </c>
      <c r="U2205" s="9">
        <f t="shared" si="174"/>
        <v>2015</v>
      </c>
      <c r="V2205" s="10">
        <f>(J2205/86400)+25569+(-5/24)</f>
        <v>42241.651412037034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tr">
        <f t="shared" si="170"/>
        <v>music</v>
      </c>
      <c r="R2206" t="str">
        <f t="shared" si="171"/>
        <v>electronic music</v>
      </c>
      <c r="S2206" s="10">
        <f t="shared" si="172"/>
        <v>41342.103229166663</v>
      </c>
      <c r="T2206" s="9" t="str">
        <f t="shared" si="173"/>
        <v>Mar</v>
      </c>
      <c r="U2206" s="9">
        <f t="shared" si="174"/>
        <v>2013</v>
      </c>
      <c r="V2206" s="10">
        <f>(J2206/86400)+25569+(-5/24)</f>
        <v>41312.103229166663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tr">
        <f t="shared" si="170"/>
        <v>music</v>
      </c>
      <c r="R2207" t="str">
        <f t="shared" si="171"/>
        <v>electronic music</v>
      </c>
      <c r="S2207" s="10">
        <f t="shared" si="172"/>
        <v>41061.613298611112</v>
      </c>
      <c r="T2207" s="9" t="str">
        <f t="shared" si="173"/>
        <v>Jun</v>
      </c>
      <c r="U2207" s="9">
        <f t="shared" si="174"/>
        <v>2012</v>
      </c>
      <c r="V2207" s="10">
        <f>(J2207/86400)+25569+(-5/24)</f>
        <v>41031.613298611112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tr">
        <f t="shared" si="170"/>
        <v>music</v>
      </c>
      <c r="R2208" t="str">
        <f t="shared" si="171"/>
        <v>electronic music</v>
      </c>
      <c r="S2208" s="10">
        <f t="shared" si="172"/>
        <v>41015.048888888887</v>
      </c>
      <c r="T2208" s="9" t="str">
        <f t="shared" si="173"/>
        <v>Apr</v>
      </c>
      <c r="U2208" s="9">
        <f t="shared" si="174"/>
        <v>2012</v>
      </c>
      <c r="V2208" s="10">
        <f>(J2208/86400)+25569+(-5/24)</f>
        <v>40997.048888888887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tr">
        <f t="shared" si="170"/>
        <v>music</v>
      </c>
      <c r="R2209" t="str">
        <f t="shared" si="171"/>
        <v>electronic music</v>
      </c>
      <c r="S2209" s="10">
        <f t="shared" si="172"/>
        <v>41594.027465277773</v>
      </c>
      <c r="T2209" s="9" t="str">
        <f t="shared" si="173"/>
        <v>Nov</v>
      </c>
      <c r="U2209" s="9">
        <f t="shared" si="174"/>
        <v>2013</v>
      </c>
      <c r="V2209" s="10">
        <f>(J2209/86400)+25569+(-5/24)</f>
        <v>41563.985798611109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tr">
        <f t="shared" si="170"/>
        <v>music</v>
      </c>
      <c r="R2210" t="str">
        <f t="shared" si="171"/>
        <v>electronic music</v>
      </c>
      <c r="S2210" s="10">
        <f t="shared" si="172"/>
        <v>41005.958333333328</v>
      </c>
      <c r="T2210" s="9" t="str">
        <f t="shared" si="173"/>
        <v>Apr</v>
      </c>
      <c r="U2210" s="9">
        <f t="shared" si="174"/>
        <v>2012</v>
      </c>
      <c r="V2210" s="10">
        <f>(J2210/86400)+25569+(-5/24)</f>
        <v>40946.673912037033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tr">
        <f t="shared" si="170"/>
        <v>music</v>
      </c>
      <c r="R2211" t="str">
        <f t="shared" si="171"/>
        <v>electronic music</v>
      </c>
      <c r="S2211" s="10">
        <f t="shared" si="172"/>
        <v>41743.75</v>
      </c>
      <c r="T2211" s="9" t="str">
        <f t="shared" si="173"/>
        <v>Apr</v>
      </c>
      <c r="U2211" s="9">
        <f t="shared" si="174"/>
        <v>2014</v>
      </c>
      <c r="V2211" s="10">
        <f>(J2211/86400)+25569+(-5/24)</f>
        <v>41732.27134259259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tr">
        <f t="shared" si="170"/>
        <v>music</v>
      </c>
      <c r="R2212" t="str">
        <f t="shared" si="171"/>
        <v>electronic music</v>
      </c>
      <c r="S2212" s="10">
        <f t="shared" si="172"/>
        <v>41013.525000000001</v>
      </c>
      <c r="T2212" s="9" t="str">
        <f t="shared" si="173"/>
        <v>Apr</v>
      </c>
      <c r="U2212" s="9">
        <f t="shared" si="174"/>
        <v>2012</v>
      </c>
      <c r="V2212" s="10">
        <f>(J2212/86400)+25569+(-5/24)</f>
        <v>40955.857754629629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tr">
        <f t="shared" si="170"/>
        <v>music</v>
      </c>
      <c r="R2213" t="str">
        <f t="shared" si="171"/>
        <v>electronic music</v>
      </c>
      <c r="S2213" s="10">
        <f t="shared" si="172"/>
        <v>41739.082638888889</v>
      </c>
      <c r="T2213" s="9" t="str">
        <f t="shared" si="173"/>
        <v>Apr</v>
      </c>
      <c r="U2213" s="9">
        <f t="shared" si="174"/>
        <v>2014</v>
      </c>
      <c r="V2213" s="10">
        <f>(J2213/86400)+25569+(-5/24)</f>
        <v>41716.576678240737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tr">
        <f t="shared" si="170"/>
        <v>music</v>
      </c>
      <c r="R2214" t="str">
        <f t="shared" si="171"/>
        <v>electronic music</v>
      </c>
      <c r="S2214" s="10">
        <f t="shared" si="172"/>
        <v>41581.833333333328</v>
      </c>
      <c r="T2214" s="9" t="str">
        <f t="shared" si="173"/>
        <v>Nov</v>
      </c>
      <c r="U2214" s="9">
        <f t="shared" si="174"/>
        <v>2013</v>
      </c>
      <c r="V2214" s="10">
        <f>(J2214/86400)+25569+(-5/24)</f>
        <v>41548.539085648146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tr">
        <f t="shared" si="170"/>
        <v>music</v>
      </c>
      <c r="R2215" t="str">
        <f t="shared" si="171"/>
        <v>electronic music</v>
      </c>
      <c r="S2215" s="10">
        <f t="shared" si="172"/>
        <v>42139.617812499993</v>
      </c>
      <c r="T2215" s="9" t="str">
        <f t="shared" si="173"/>
        <v>May</v>
      </c>
      <c r="U2215" s="9">
        <f t="shared" si="174"/>
        <v>2015</v>
      </c>
      <c r="V2215" s="10">
        <f>(J2215/86400)+25569+(-5/24)</f>
        <v>42109.617812499993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tr">
        <f t="shared" si="170"/>
        <v>music</v>
      </c>
      <c r="R2216" t="str">
        <f t="shared" si="171"/>
        <v>electronic music</v>
      </c>
      <c r="S2216" s="10">
        <f t="shared" si="172"/>
        <v>41676.58388888889</v>
      </c>
      <c r="T2216" s="9" t="str">
        <f t="shared" si="173"/>
        <v>Feb</v>
      </c>
      <c r="U2216" s="9">
        <f t="shared" si="174"/>
        <v>2014</v>
      </c>
      <c r="V2216" s="10">
        <f>(J2216/86400)+25569+(-5/24)</f>
        <v>41646.58388888889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tr">
        <f t="shared" si="170"/>
        <v>music</v>
      </c>
      <c r="R2217" t="str">
        <f t="shared" si="171"/>
        <v>electronic music</v>
      </c>
      <c r="S2217" s="10">
        <f t="shared" si="172"/>
        <v>40981.082638888889</v>
      </c>
      <c r="T2217" s="9" t="str">
        <f t="shared" si="173"/>
        <v>Mar</v>
      </c>
      <c r="U2217" s="9">
        <f t="shared" si="174"/>
        <v>2012</v>
      </c>
      <c r="V2217" s="10">
        <f>(J2217/86400)+25569+(-5/24)</f>
        <v>40958.508935185186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tr">
        <f t="shared" si="170"/>
        <v>music</v>
      </c>
      <c r="R2218" t="str">
        <f t="shared" si="171"/>
        <v>electronic music</v>
      </c>
      <c r="S2218" s="10">
        <f t="shared" si="172"/>
        <v>42208.543344907404</v>
      </c>
      <c r="T2218" s="9" t="str">
        <f t="shared" si="173"/>
        <v>Jul</v>
      </c>
      <c r="U2218" s="9">
        <f t="shared" si="174"/>
        <v>2015</v>
      </c>
      <c r="V2218" s="10">
        <f>(J2218/86400)+25569+(-5/24)</f>
        <v>42194.543344907404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tr">
        <f t="shared" si="170"/>
        <v>music</v>
      </c>
      <c r="R2219" t="str">
        <f t="shared" si="171"/>
        <v>electronic music</v>
      </c>
      <c r="S2219" s="10">
        <f t="shared" si="172"/>
        <v>42310.124999999993</v>
      </c>
      <c r="T2219" s="9" t="str">
        <f t="shared" si="173"/>
        <v>Nov</v>
      </c>
      <c r="U2219" s="9">
        <f t="shared" si="174"/>
        <v>2015</v>
      </c>
      <c r="V2219" s="10">
        <f>(J2219/86400)+25569+(-5/24)</f>
        <v>42299.568437499998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tr">
        <f t="shared" si="170"/>
        <v>music</v>
      </c>
      <c r="R2220" t="str">
        <f t="shared" si="171"/>
        <v>electronic music</v>
      </c>
      <c r="S2220" s="10">
        <f t="shared" si="172"/>
        <v>41149.791666666664</v>
      </c>
      <c r="T2220" s="9" t="str">
        <f t="shared" si="173"/>
        <v>Aug</v>
      </c>
      <c r="U2220" s="9">
        <f t="shared" si="174"/>
        <v>2012</v>
      </c>
      <c r="V2220" s="10">
        <f>(J2220/86400)+25569+(-5/24)</f>
        <v>41127.603969907403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tr">
        <f t="shared" si="170"/>
        <v>music</v>
      </c>
      <c r="R2221" t="str">
        <f t="shared" si="171"/>
        <v>electronic music</v>
      </c>
      <c r="S2221" s="10">
        <f t="shared" si="172"/>
        <v>42235.510555555556</v>
      </c>
      <c r="T2221" s="9" t="str">
        <f t="shared" si="173"/>
        <v>Aug</v>
      </c>
      <c r="U2221" s="9">
        <f t="shared" si="174"/>
        <v>2015</v>
      </c>
      <c r="V2221" s="10">
        <f>(J2221/86400)+25569+(-5/24)</f>
        <v>42205.510555555556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tr">
        <f t="shared" si="170"/>
        <v>music</v>
      </c>
      <c r="R2222" t="str">
        <f t="shared" si="171"/>
        <v>electronic music</v>
      </c>
      <c r="S2222" s="10">
        <f t="shared" si="172"/>
        <v>41481.852268518516</v>
      </c>
      <c r="T2222" s="9" t="str">
        <f t="shared" si="173"/>
        <v>Jul</v>
      </c>
      <c r="U2222" s="9">
        <f t="shared" si="174"/>
        <v>2013</v>
      </c>
      <c r="V2222" s="10">
        <f>(J2222/86400)+25569+(-5/24)</f>
        <v>41451.852268518516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tr">
        <f t="shared" si="170"/>
        <v>games</v>
      </c>
      <c r="R2223" t="str">
        <f t="shared" si="171"/>
        <v>tabletop games</v>
      </c>
      <c r="S2223" s="10">
        <f t="shared" si="172"/>
        <v>42482.791666666664</v>
      </c>
      <c r="T2223" s="9" t="str">
        <f t="shared" si="173"/>
        <v>Apr</v>
      </c>
      <c r="U2223" s="9">
        <f t="shared" si="174"/>
        <v>2016</v>
      </c>
      <c r="V2223" s="10">
        <f>(J2223/86400)+25569+(-5/24)</f>
        <v>42452.458437499998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tr">
        <f t="shared" si="170"/>
        <v>games</v>
      </c>
      <c r="R2224" t="str">
        <f t="shared" si="171"/>
        <v>tabletop games</v>
      </c>
      <c r="S2224" s="10">
        <f t="shared" si="172"/>
        <v>40936.579247685186</v>
      </c>
      <c r="T2224" s="9" t="str">
        <f t="shared" si="173"/>
        <v>Jan</v>
      </c>
      <c r="U2224" s="9">
        <f t="shared" si="174"/>
        <v>2012</v>
      </c>
      <c r="V2224" s="10">
        <f>(J2224/86400)+25569+(-5/24)</f>
        <v>40906.579247685186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tr">
        <f t="shared" si="170"/>
        <v>games</v>
      </c>
      <c r="R2225" t="str">
        <f t="shared" si="171"/>
        <v>tabletop games</v>
      </c>
      <c r="S2225" s="10">
        <f t="shared" si="172"/>
        <v>42182.432500000003</v>
      </c>
      <c r="T2225" s="9" t="str">
        <f t="shared" si="173"/>
        <v>Jun</v>
      </c>
      <c r="U2225" s="9">
        <f t="shared" si="174"/>
        <v>2015</v>
      </c>
      <c r="V2225" s="10">
        <f>(J2225/86400)+25569+(-5/24)</f>
        <v>42152.432500000003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tr">
        <f t="shared" si="170"/>
        <v>games</v>
      </c>
      <c r="R2226" t="str">
        <f t="shared" si="171"/>
        <v>tabletop games</v>
      </c>
      <c r="S2226" s="10">
        <f t="shared" si="172"/>
        <v>42672.583333333336</v>
      </c>
      <c r="T2226" s="9" t="str">
        <f t="shared" si="173"/>
        <v>Oct</v>
      </c>
      <c r="U2226" s="9">
        <f t="shared" si="174"/>
        <v>2016</v>
      </c>
      <c r="V2226" s="10">
        <f>(J2226/86400)+25569+(-5/24)</f>
        <v>42644.459201388883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tr">
        <f t="shared" si="170"/>
        <v>games</v>
      </c>
      <c r="R2227" t="str">
        <f t="shared" si="171"/>
        <v>tabletop games</v>
      </c>
      <c r="S2227" s="10">
        <f t="shared" si="172"/>
        <v>41903.583506944444</v>
      </c>
      <c r="T2227" s="9" t="str">
        <f t="shared" si="173"/>
        <v>Sep</v>
      </c>
      <c r="U2227" s="9">
        <f t="shared" si="174"/>
        <v>2014</v>
      </c>
      <c r="V2227" s="10">
        <f>(J2227/86400)+25569+(-5/24)</f>
        <v>41873.583506944444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tr">
        <f t="shared" si="170"/>
        <v>games</v>
      </c>
      <c r="R2228" t="str">
        <f t="shared" si="171"/>
        <v>tabletop games</v>
      </c>
      <c r="S2228" s="10">
        <f t="shared" si="172"/>
        <v>42411.999305555553</v>
      </c>
      <c r="T2228" s="9" t="str">
        <f t="shared" si="173"/>
        <v>Feb</v>
      </c>
      <c r="U2228" s="9">
        <f t="shared" si="174"/>
        <v>2016</v>
      </c>
      <c r="V2228" s="10">
        <f>(J2228/86400)+25569+(-5/24)</f>
        <v>42381.590532407405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tr">
        <f t="shared" si="170"/>
        <v>games</v>
      </c>
      <c r="R2229" t="str">
        <f t="shared" si="171"/>
        <v>tabletop games</v>
      </c>
      <c r="S2229" s="10">
        <f t="shared" si="172"/>
        <v>41591.640682870369</v>
      </c>
      <c r="T2229" s="9" t="str">
        <f t="shared" si="173"/>
        <v>Nov</v>
      </c>
      <c r="U2229" s="9">
        <f t="shared" si="174"/>
        <v>2013</v>
      </c>
      <c r="V2229" s="10">
        <f>(J2229/86400)+25569+(-5/24)</f>
        <v>41561.599016203698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tr">
        <f t="shared" si="170"/>
        <v>games</v>
      </c>
      <c r="R2230" t="str">
        <f t="shared" si="171"/>
        <v>tabletop games</v>
      </c>
      <c r="S2230" s="10">
        <f t="shared" si="172"/>
        <v>42232.069861111107</v>
      </c>
      <c r="T2230" s="9" t="str">
        <f t="shared" si="173"/>
        <v>Aug</v>
      </c>
      <c r="U2230" s="9">
        <f t="shared" si="174"/>
        <v>2015</v>
      </c>
      <c r="V2230" s="10">
        <f>(J2230/86400)+25569+(-5/24)</f>
        <v>42202.069861111107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tr">
        <f t="shared" si="170"/>
        <v>games</v>
      </c>
      <c r="R2231" t="str">
        <f t="shared" si="171"/>
        <v>tabletop games</v>
      </c>
      <c r="S2231" s="10">
        <f t="shared" si="172"/>
        <v>41519.958333333328</v>
      </c>
      <c r="T2231" s="9" t="str">
        <f t="shared" si="173"/>
        <v>Sep</v>
      </c>
      <c r="U2231" s="9">
        <f t="shared" si="174"/>
        <v>2013</v>
      </c>
      <c r="V2231" s="10">
        <f>(J2231/86400)+25569+(-5/24)</f>
        <v>41484.455914351849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tr">
        <f t="shared" si="170"/>
        <v>games</v>
      </c>
      <c r="R2232" t="str">
        <f t="shared" si="171"/>
        <v>tabletop games</v>
      </c>
      <c r="S2232" s="10">
        <f t="shared" si="172"/>
        <v>41754.672766203701</v>
      </c>
      <c r="T2232" s="9" t="str">
        <f t="shared" si="173"/>
        <v>Apr</v>
      </c>
      <c r="U2232" s="9">
        <f t="shared" si="174"/>
        <v>2014</v>
      </c>
      <c r="V2232" s="10">
        <f>(J2232/86400)+25569+(-5/24)</f>
        <v>41724.672766203701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tr">
        <f t="shared" si="170"/>
        <v>games</v>
      </c>
      <c r="R2233" t="str">
        <f t="shared" si="171"/>
        <v>tabletop games</v>
      </c>
      <c r="S2233" s="10">
        <f t="shared" si="172"/>
        <v>41450</v>
      </c>
      <c r="T2233" s="9" t="str">
        <f t="shared" si="173"/>
        <v>Jun</v>
      </c>
      <c r="U2233" s="9">
        <f t="shared" si="174"/>
        <v>2013</v>
      </c>
      <c r="V2233" s="10">
        <f>(J2233/86400)+25569+(-5/24)</f>
        <v>41423.702557870369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tr">
        <f t="shared" si="170"/>
        <v>games</v>
      </c>
      <c r="R2234" t="str">
        <f t="shared" si="171"/>
        <v>tabletop games</v>
      </c>
      <c r="S2234" s="10">
        <f t="shared" si="172"/>
        <v>41838.916666666664</v>
      </c>
      <c r="T2234" s="9" t="str">
        <f t="shared" si="173"/>
        <v>Jul</v>
      </c>
      <c r="U2234" s="9">
        <f t="shared" si="174"/>
        <v>2014</v>
      </c>
      <c r="V2234" s="10">
        <f>(J2234/86400)+25569+(-5/24)</f>
        <v>41806.585740740738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tr">
        <f t="shared" si="170"/>
        <v>games</v>
      </c>
      <c r="R2235" t="str">
        <f t="shared" si="171"/>
        <v>tabletop games</v>
      </c>
      <c r="S2235" s="10">
        <f t="shared" si="172"/>
        <v>42351.791666666664</v>
      </c>
      <c r="T2235" s="9" t="str">
        <f t="shared" si="173"/>
        <v>Dec</v>
      </c>
      <c r="U2235" s="9">
        <f t="shared" si="174"/>
        <v>2015</v>
      </c>
      <c r="V2235" s="10">
        <f>(J2235/86400)+25569+(-5/24)</f>
        <v>42331.170590277776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tr">
        <f t="shared" si="170"/>
        <v>games</v>
      </c>
      <c r="R2236" t="str">
        <f t="shared" si="171"/>
        <v>tabletop games</v>
      </c>
      <c r="S2236" s="10">
        <f t="shared" si="172"/>
        <v>42740.616284722222</v>
      </c>
      <c r="T2236" s="9" t="str">
        <f t="shared" si="173"/>
        <v>Jan</v>
      </c>
      <c r="U2236" s="9">
        <f t="shared" si="174"/>
        <v>2017</v>
      </c>
      <c r="V2236" s="10">
        <f>(J2236/86400)+25569+(-5/24)</f>
        <v>42710.616284722222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tr">
        <f t="shared" si="170"/>
        <v>games</v>
      </c>
      <c r="R2237" t="str">
        <f t="shared" si="171"/>
        <v>tabletop games</v>
      </c>
      <c r="S2237" s="10">
        <f t="shared" si="172"/>
        <v>42091.772118055553</v>
      </c>
      <c r="T2237" s="9" t="str">
        <f t="shared" si="173"/>
        <v>Mar</v>
      </c>
      <c r="U2237" s="9">
        <f t="shared" si="174"/>
        <v>2015</v>
      </c>
      <c r="V2237" s="10">
        <f>(J2237/86400)+25569+(-5/24)</f>
        <v>42061.813784722217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tr">
        <f t="shared" si="170"/>
        <v>games</v>
      </c>
      <c r="R2238" t="str">
        <f t="shared" si="171"/>
        <v>tabletop games</v>
      </c>
      <c r="S2238" s="10">
        <f t="shared" si="172"/>
        <v>42401.408831018511</v>
      </c>
      <c r="T2238" s="9" t="str">
        <f t="shared" si="173"/>
        <v>Feb</v>
      </c>
      <c r="U2238" s="9">
        <f t="shared" si="174"/>
        <v>2016</v>
      </c>
      <c r="V2238" s="10">
        <f>(J2238/86400)+25569+(-5/24)</f>
        <v>42371.408831018511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tr">
        <f t="shared" si="170"/>
        <v>games</v>
      </c>
      <c r="R2239" t="str">
        <f t="shared" si="171"/>
        <v>tabletop games</v>
      </c>
      <c r="S2239" s="10">
        <f t="shared" si="172"/>
        <v>41955.124305555553</v>
      </c>
      <c r="T2239" s="9" t="str">
        <f t="shared" si="173"/>
        <v>Nov</v>
      </c>
      <c r="U2239" s="9">
        <f t="shared" si="174"/>
        <v>2014</v>
      </c>
      <c r="V2239" s="10">
        <f>(J2239/86400)+25569+(-5/24)</f>
        <v>41914.794942129629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tr">
        <f t="shared" si="170"/>
        <v>games</v>
      </c>
      <c r="R2240" t="str">
        <f t="shared" si="171"/>
        <v>tabletop games</v>
      </c>
      <c r="S2240" s="10">
        <f t="shared" si="172"/>
        <v>42804.41337962963</v>
      </c>
      <c r="T2240" s="9" t="str">
        <f t="shared" si="173"/>
        <v>Mar</v>
      </c>
      <c r="U2240" s="9">
        <f t="shared" si="174"/>
        <v>2017</v>
      </c>
      <c r="V2240" s="10">
        <f>(J2240/86400)+25569+(-5/24)</f>
        <v>42774.41337962963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tr">
        <f t="shared" si="170"/>
        <v>games</v>
      </c>
      <c r="R2241" t="str">
        <f t="shared" si="171"/>
        <v>tabletop games</v>
      </c>
      <c r="S2241" s="10">
        <f t="shared" si="172"/>
        <v>41608.959722222222</v>
      </c>
      <c r="T2241" s="9" t="str">
        <f t="shared" si="173"/>
        <v>Nov</v>
      </c>
      <c r="U2241" s="9">
        <f t="shared" si="174"/>
        <v>2013</v>
      </c>
      <c r="V2241" s="10">
        <f>(J2241/86400)+25569+(-5/24)</f>
        <v>41572.750162037039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tr">
        <f t="shared" si="170"/>
        <v>games</v>
      </c>
      <c r="R2242" t="str">
        <f t="shared" si="171"/>
        <v>tabletop games</v>
      </c>
      <c r="S2242" s="10">
        <f t="shared" si="172"/>
        <v>42482.617407407401</v>
      </c>
      <c r="T2242" s="9" t="str">
        <f t="shared" si="173"/>
        <v>Apr</v>
      </c>
      <c r="U2242" s="9">
        <f t="shared" si="174"/>
        <v>2016</v>
      </c>
      <c r="V2242" s="10">
        <f>(J2242/86400)+25569+(-5/24)</f>
        <v>42452.617407407401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tr">
        <f t="shared" ref="Q2243:Q2306" si="175">LEFT(N2243,FIND("/",N2243)-1)</f>
        <v>games</v>
      </c>
      <c r="R2243" t="str">
        <f t="shared" ref="R2243:R2306" si="176">RIGHT(N2243,LEN(N2243)-FIND("/",N2243))</f>
        <v>tabletop games</v>
      </c>
      <c r="S2243" s="10">
        <f t="shared" ref="S2243:S2306" si="177">(I2243/86400)+25569+(-5/24)</f>
        <v>42796.619212962956</v>
      </c>
      <c r="T2243" s="9" t="str">
        <f t="shared" ref="T2243:T2306" si="178">IF(MONTH(S2243)=1,"Jan",IF(MONTH(S2243)=2,"Feb",IF(MONTH(S2243)=3,"Mar",IF(MONTH(S2243)=4,"Apr",IF(MONTH(S2243)=5,"May",IF(MONTH(S2243)=6,"Jun",IF(MONTH(S2243)=7,"Jul",IF(MONTH(S2243)=8,"Aug",IF(MONTH(S2243)=9,"Sep",IF(MONTH(S2243)=10,"Oct",IF(MONTH(S2243)=11,"Nov",IF(MONTH(S2243)=12,"Dec","N/A"))))))))))))</f>
        <v>Mar</v>
      </c>
      <c r="U2243" s="9">
        <f t="shared" ref="U2243:U2306" si="179">YEAR(S2243)</f>
        <v>2017</v>
      </c>
      <c r="V2243" s="10">
        <f>(J2243/86400)+25569+(-5/24)</f>
        <v>42766.619212962956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tr">
        <f t="shared" si="175"/>
        <v>games</v>
      </c>
      <c r="R2244" t="str">
        <f t="shared" si="176"/>
        <v>tabletop games</v>
      </c>
      <c r="S2244" s="10">
        <f t="shared" si="177"/>
        <v>41604.918055555558</v>
      </c>
      <c r="T2244" s="9" t="str">
        <f t="shared" si="178"/>
        <v>Nov</v>
      </c>
      <c r="U2244" s="9">
        <f t="shared" si="179"/>
        <v>2013</v>
      </c>
      <c r="V2244" s="10">
        <f>(J2244/86400)+25569+(-5/24)</f>
        <v>41569.367280092592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tr">
        <f t="shared" si="175"/>
        <v>games</v>
      </c>
      <c r="R2245" t="str">
        <f t="shared" si="176"/>
        <v>tabletop games</v>
      </c>
      <c r="S2245" s="10">
        <f t="shared" si="177"/>
        <v>42806.916666666664</v>
      </c>
      <c r="T2245" s="9" t="str">
        <f t="shared" si="178"/>
        <v>Mar</v>
      </c>
      <c r="U2245" s="9">
        <f t="shared" si="179"/>
        <v>2017</v>
      </c>
      <c r="V2245" s="10">
        <f>(J2245/86400)+25569+(-5/24)</f>
        <v>42800.542708333327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tr">
        <f t="shared" si="175"/>
        <v>games</v>
      </c>
      <c r="R2246" t="str">
        <f t="shared" si="176"/>
        <v>tabletop games</v>
      </c>
      <c r="S2246" s="10">
        <f t="shared" si="177"/>
        <v>42659.645833333336</v>
      </c>
      <c r="T2246" s="9" t="str">
        <f t="shared" si="178"/>
        <v>Oct</v>
      </c>
      <c r="U2246" s="9">
        <f t="shared" si="179"/>
        <v>2016</v>
      </c>
      <c r="V2246" s="10">
        <f>(J2246/86400)+25569+(-5/24)</f>
        <v>42647.610486111109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tr">
        <f t="shared" si="175"/>
        <v>games</v>
      </c>
      <c r="R2247" t="str">
        <f t="shared" si="176"/>
        <v>tabletop games</v>
      </c>
      <c r="S2247" s="10">
        <f t="shared" si="177"/>
        <v>41691.541666666664</v>
      </c>
      <c r="T2247" s="9" t="str">
        <f t="shared" si="178"/>
        <v>Feb</v>
      </c>
      <c r="U2247" s="9">
        <f t="shared" si="179"/>
        <v>2014</v>
      </c>
      <c r="V2247" s="10">
        <f>(J2247/86400)+25569+(-5/24)</f>
        <v>41660.500196759254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tr">
        <f t="shared" si="175"/>
        <v>games</v>
      </c>
      <c r="R2248" t="str">
        <f t="shared" si="176"/>
        <v>tabletop games</v>
      </c>
      <c r="S2248" s="10">
        <f t="shared" si="177"/>
        <v>42251.583449074074</v>
      </c>
      <c r="T2248" s="9" t="str">
        <f t="shared" si="178"/>
        <v>Sep</v>
      </c>
      <c r="U2248" s="9">
        <f t="shared" si="179"/>
        <v>2015</v>
      </c>
      <c r="V2248" s="10">
        <f>(J2248/86400)+25569+(-5/24)</f>
        <v>42221.583449074074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tr">
        <f t="shared" si="175"/>
        <v>games</v>
      </c>
      <c r="R2249" t="str">
        <f t="shared" si="176"/>
        <v>tabletop games</v>
      </c>
      <c r="S2249" s="10">
        <f t="shared" si="177"/>
        <v>42214.457928240743</v>
      </c>
      <c r="T2249" s="9" t="str">
        <f t="shared" si="178"/>
        <v>Jul</v>
      </c>
      <c r="U2249" s="9">
        <f t="shared" si="179"/>
        <v>2015</v>
      </c>
      <c r="V2249" s="10">
        <f>(J2249/86400)+25569+(-5/24)</f>
        <v>42200.457928240743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tr">
        <f t="shared" si="175"/>
        <v>games</v>
      </c>
      <c r="R2250" t="str">
        <f t="shared" si="176"/>
        <v>tabletop games</v>
      </c>
      <c r="S2250" s="10">
        <f t="shared" si="177"/>
        <v>42718.667569444442</v>
      </c>
      <c r="T2250" s="9" t="str">
        <f t="shared" si="178"/>
        <v>Dec</v>
      </c>
      <c r="U2250" s="9">
        <f t="shared" si="179"/>
        <v>2016</v>
      </c>
      <c r="V2250" s="10">
        <f>(J2250/86400)+25569+(-5/24)</f>
        <v>42688.667569444442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tr">
        <f t="shared" si="175"/>
        <v>games</v>
      </c>
      <c r="R2251" t="str">
        <f t="shared" si="176"/>
        <v>tabletop games</v>
      </c>
      <c r="S2251" s="10">
        <f t="shared" si="177"/>
        <v>41366.453298611108</v>
      </c>
      <c r="T2251" s="9" t="str">
        <f t="shared" si="178"/>
        <v>Apr</v>
      </c>
      <c r="U2251" s="9">
        <f t="shared" si="179"/>
        <v>2013</v>
      </c>
      <c r="V2251" s="10">
        <f>(J2251/86400)+25569+(-5/24)</f>
        <v>41336.49496527778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tr">
        <f t="shared" si="175"/>
        <v>games</v>
      </c>
      <c r="R2252" t="str">
        <f t="shared" si="176"/>
        <v>tabletop games</v>
      </c>
      <c r="S2252" s="10">
        <f t="shared" si="177"/>
        <v>42706.838807870365</v>
      </c>
      <c r="T2252" s="9" t="str">
        <f t="shared" si="178"/>
        <v>Dec</v>
      </c>
      <c r="U2252" s="9">
        <f t="shared" si="179"/>
        <v>2016</v>
      </c>
      <c r="V2252" s="10">
        <f>(J2252/86400)+25569+(-5/24)</f>
        <v>42676.7971412037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tr">
        <f t="shared" si="175"/>
        <v>games</v>
      </c>
      <c r="R2253" t="str">
        <f t="shared" si="176"/>
        <v>tabletop games</v>
      </c>
      <c r="S2253" s="10">
        <f t="shared" si="177"/>
        <v>41867.137465277774</v>
      </c>
      <c r="T2253" s="9" t="str">
        <f t="shared" si="178"/>
        <v>Aug</v>
      </c>
      <c r="U2253" s="9">
        <f t="shared" si="179"/>
        <v>2014</v>
      </c>
      <c r="V2253" s="10">
        <f>(J2253/86400)+25569+(-5/24)</f>
        <v>41846.137465277774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tr">
        <f t="shared" si="175"/>
        <v>games</v>
      </c>
      <c r="R2254" t="str">
        <f t="shared" si="176"/>
        <v>tabletop games</v>
      </c>
      <c r="S2254" s="10">
        <f t="shared" si="177"/>
        <v>42588.119652777772</v>
      </c>
      <c r="T2254" s="9" t="str">
        <f t="shared" si="178"/>
        <v>Aug</v>
      </c>
      <c r="U2254" s="9">
        <f t="shared" si="179"/>
        <v>2016</v>
      </c>
      <c r="V2254" s="10">
        <f>(J2254/86400)+25569+(-5/24)</f>
        <v>42573.119652777772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tr">
        <f t="shared" si="175"/>
        <v>games</v>
      </c>
      <c r="R2255" t="str">
        <f t="shared" si="176"/>
        <v>tabletop games</v>
      </c>
      <c r="S2255" s="10">
        <f t="shared" si="177"/>
        <v>42326.46466435185</v>
      </c>
      <c r="T2255" s="9" t="str">
        <f t="shared" si="178"/>
        <v>Nov</v>
      </c>
      <c r="U2255" s="9">
        <f t="shared" si="179"/>
        <v>2015</v>
      </c>
      <c r="V2255" s="10">
        <f>(J2255/86400)+25569+(-5/24)</f>
        <v>42296.422997685186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tr">
        <f t="shared" si="175"/>
        <v>games</v>
      </c>
      <c r="R2256" t="str">
        <f t="shared" si="176"/>
        <v>tabletop games</v>
      </c>
      <c r="S2256" s="10">
        <f t="shared" si="177"/>
        <v>42759.439444444441</v>
      </c>
      <c r="T2256" s="9" t="str">
        <f t="shared" si="178"/>
        <v>Jan</v>
      </c>
      <c r="U2256" s="9">
        <f t="shared" si="179"/>
        <v>2017</v>
      </c>
      <c r="V2256" s="10">
        <f>(J2256/86400)+25569+(-5/24)</f>
        <v>42752.439444444441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tr">
        <f t="shared" si="175"/>
        <v>games</v>
      </c>
      <c r="R2257" t="str">
        <f t="shared" si="176"/>
        <v>tabletop games</v>
      </c>
      <c r="S2257" s="10">
        <f t="shared" si="177"/>
        <v>42497.743645833332</v>
      </c>
      <c r="T2257" s="9" t="str">
        <f t="shared" si="178"/>
        <v>May</v>
      </c>
      <c r="U2257" s="9">
        <f t="shared" si="179"/>
        <v>2016</v>
      </c>
      <c r="V2257" s="10">
        <f>(J2257/86400)+25569+(-5/24)</f>
        <v>42467.743645833332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tr">
        <f t="shared" si="175"/>
        <v>games</v>
      </c>
      <c r="R2258" t="str">
        <f t="shared" si="176"/>
        <v>tabletop games</v>
      </c>
      <c r="S2258" s="10">
        <f t="shared" si="177"/>
        <v>42696.243587962956</v>
      </c>
      <c r="T2258" s="9" t="str">
        <f t="shared" si="178"/>
        <v>Nov</v>
      </c>
      <c r="U2258" s="9">
        <f t="shared" si="179"/>
        <v>2016</v>
      </c>
      <c r="V2258" s="10">
        <f>(J2258/86400)+25569+(-5/24)</f>
        <v>42682.243587962956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tr">
        <f t="shared" si="175"/>
        <v>games</v>
      </c>
      <c r="R2259" t="str">
        <f t="shared" si="176"/>
        <v>tabletop games</v>
      </c>
      <c r="S2259" s="10">
        <f t="shared" si="177"/>
        <v>42540.749999999993</v>
      </c>
      <c r="T2259" s="9" t="str">
        <f t="shared" si="178"/>
        <v>Jun</v>
      </c>
      <c r="U2259" s="9">
        <f t="shared" si="179"/>
        <v>2016</v>
      </c>
      <c r="V2259" s="10">
        <f>(J2259/86400)+25569+(-5/24)</f>
        <v>42505.728344907409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tr">
        <f t="shared" si="175"/>
        <v>games</v>
      </c>
      <c r="R2260" t="str">
        <f t="shared" si="176"/>
        <v>tabletop games</v>
      </c>
      <c r="S2260" s="10">
        <f t="shared" si="177"/>
        <v>42166.542673611104</v>
      </c>
      <c r="T2260" s="9" t="str">
        <f t="shared" si="178"/>
        <v>Jun</v>
      </c>
      <c r="U2260" s="9">
        <f t="shared" si="179"/>
        <v>2015</v>
      </c>
      <c r="V2260" s="10">
        <f>(J2260/86400)+25569+(-5/24)</f>
        <v>42136.542673611104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tr">
        <f t="shared" si="175"/>
        <v>games</v>
      </c>
      <c r="R2261" t="str">
        <f t="shared" si="176"/>
        <v>tabletop games</v>
      </c>
      <c r="S2261" s="10">
        <f t="shared" si="177"/>
        <v>42712.59648148148</v>
      </c>
      <c r="T2261" s="9" t="str">
        <f t="shared" si="178"/>
        <v>Dec</v>
      </c>
      <c r="U2261" s="9">
        <f t="shared" si="179"/>
        <v>2016</v>
      </c>
      <c r="V2261" s="10">
        <f>(J2261/86400)+25569+(-5/24)</f>
        <v>42702.59648148148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tr">
        <f t="shared" si="175"/>
        <v>games</v>
      </c>
      <c r="R2262" t="str">
        <f t="shared" si="176"/>
        <v>tabletop games</v>
      </c>
      <c r="S2262" s="10">
        <f t="shared" si="177"/>
        <v>41724.766782407409</v>
      </c>
      <c r="T2262" s="9" t="str">
        <f t="shared" si="178"/>
        <v>Mar</v>
      </c>
      <c r="U2262" s="9">
        <f t="shared" si="179"/>
        <v>2014</v>
      </c>
      <c r="V2262" s="10">
        <f>(J2262/86400)+25569+(-5/24)</f>
        <v>41694.808449074073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tr">
        <f t="shared" si="175"/>
        <v>games</v>
      </c>
      <c r="R2263" t="str">
        <f t="shared" si="176"/>
        <v>tabletop games</v>
      </c>
      <c r="S2263" s="10">
        <f t="shared" si="177"/>
        <v>42780.516435185178</v>
      </c>
      <c r="T2263" s="9" t="str">
        <f t="shared" si="178"/>
        <v>Feb</v>
      </c>
      <c r="U2263" s="9">
        <f t="shared" si="179"/>
        <v>2017</v>
      </c>
      <c r="V2263" s="10">
        <f>(J2263/86400)+25569+(-5/24)</f>
        <v>42759.516435185178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tr">
        <f t="shared" si="175"/>
        <v>games</v>
      </c>
      <c r="R2264" t="str">
        <f t="shared" si="176"/>
        <v>tabletop games</v>
      </c>
      <c r="S2264" s="10">
        <f t="shared" si="177"/>
        <v>41960.791666666664</v>
      </c>
      <c r="T2264" s="9" t="str">
        <f t="shared" si="178"/>
        <v>Nov</v>
      </c>
      <c r="U2264" s="9">
        <f t="shared" si="179"/>
        <v>2014</v>
      </c>
      <c r="V2264" s="10">
        <f>(J2264/86400)+25569+(-5/24)</f>
        <v>41926.376828703702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tr">
        <f t="shared" si="175"/>
        <v>games</v>
      </c>
      <c r="R2265" t="str">
        <f t="shared" si="176"/>
        <v>tabletop games</v>
      </c>
      <c r="S2265" s="10">
        <f t="shared" si="177"/>
        <v>42035.623993055553</v>
      </c>
      <c r="T2265" s="9" t="str">
        <f t="shared" si="178"/>
        <v>Jan</v>
      </c>
      <c r="U2265" s="9">
        <f t="shared" si="179"/>
        <v>2015</v>
      </c>
      <c r="V2265" s="10">
        <f>(J2265/86400)+25569+(-5/24)</f>
        <v>42014.623993055553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tr">
        <f t="shared" si="175"/>
        <v>games</v>
      </c>
      <c r="R2266" t="str">
        <f t="shared" si="176"/>
        <v>tabletop games</v>
      </c>
      <c r="S2266" s="10">
        <f t="shared" si="177"/>
        <v>42512.916666666664</v>
      </c>
      <c r="T2266" s="9" t="str">
        <f t="shared" si="178"/>
        <v>May</v>
      </c>
      <c r="U2266" s="9">
        <f t="shared" si="179"/>
        <v>2016</v>
      </c>
      <c r="V2266" s="10">
        <f>(J2266/86400)+25569+(-5/24)</f>
        <v>42496.374004629623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tr">
        <f t="shared" si="175"/>
        <v>games</v>
      </c>
      <c r="R2267" t="str">
        <f t="shared" si="176"/>
        <v>tabletop games</v>
      </c>
      <c r="S2267" s="10">
        <f t="shared" si="177"/>
        <v>42696.644756944443</v>
      </c>
      <c r="T2267" s="9" t="str">
        <f t="shared" si="178"/>
        <v>Nov</v>
      </c>
      <c r="U2267" s="9">
        <f t="shared" si="179"/>
        <v>2016</v>
      </c>
      <c r="V2267" s="10">
        <f>(J2267/86400)+25569+(-5/24)</f>
        <v>42689.644756944443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tr">
        <f t="shared" si="175"/>
        <v>games</v>
      </c>
      <c r="R2268" t="str">
        <f t="shared" si="176"/>
        <v>tabletop games</v>
      </c>
      <c r="S2268" s="10">
        <f t="shared" si="177"/>
        <v>42486.874999999993</v>
      </c>
      <c r="T2268" s="9" t="str">
        <f t="shared" si="178"/>
        <v>Apr</v>
      </c>
      <c r="U2268" s="9">
        <f t="shared" si="179"/>
        <v>2016</v>
      </c>
      <c r="V2268" s="10">
        <f>(J2268/86400)+25569+(-5/24)</f>
        <v>42469.666574074072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tr">
        <f t="shared" si="175"/>
        <v>games</v>
      </c>
      <c r="R2269" t="str">
        <f t="shared" si="176"/>
        <v>tabletop games</v>
      </c>
      <c r="S2269" s="10">
        <f t="shared" si="177"/>
        <v>41993.833333333336</v>
      </c>
      <c r="T2269" s="9" t="str">
        <f t="shared" si="178"/>
        <v>Dec</v>
      </c>
      <c r="U2269" s="9">
        <f t="shared" si="179"/>
        <v>2014</v>
      </c>
      <c r="V2269" s="10">
        <f>(J2269/86400)+25569+(-5/24)</f>
        <v>41968.621493055551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tr">
        <f t="shared" si="175"/>
        <v>games</v>
      </c>
      <c r="R2270" t="str">
        <f t="shared" si="176"/>
        <v>tabletop games</v>
      </c>
      <c r="S2270" s="10">
        <f t="shared" si="177"/>
        <v>42805.874016203707</v>
      </c>
      <c r="T2270" s="9" t="str">
        <f t="shared" si="178"/>
        <v>Mar</v>
      </c>
      <c r="U2270" s="9">
        <f t="shared" si="179"/>
        <v>2017</v>
      </c>
      <c r="V2270" s="10">
        <f>(J2270/86400)+25569+(-5/24)</f>
        <v>42775.874016203707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tr">
        <f t="shared" si="175"/>
        <v>games</v>
      </c>
      <c r="R2271" t="str">
        <f t="shared" si="176"/>
        <v>tabletop games</v>
      </c>
      <c r="S2271" s="10">
        <f t="shared" si="177"/>
        <v>42800.999999999993</v>
      </c>
      <c r="T2271" s="9" t="str">
        <f t="shared" si="178"/>
        <v>Mar</v>
      </c>
      <c r="U2271" s="9">
        <f t="shared" si="179"/>
        <v>2017</v>
      </c>
      <c r="V2271" s="10">
        <f>(J2271/86400)+25569+(-5/24)</f>
        <v>42776.496099537035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tr">
        <f t="shared" si="175"/>
        <v>games</v>
      </c>
      <c r="R2272" t="str">
        <f t="shared" si="176"/>
        <v>tabletop games</v>
      </c>
      <c r="S2272" s="10">
        <f t="shared" si="177"/>
        <v>42745.707638888889</v>
      </c>
      <c r="T2272" s="9" t="str">
        <f t="shared" si="178"/>
        <v>Jan</v>
      </c>
      <c r="U2272" s="9">
        <f t="shared" si="179"/>
        <v>2017</v>
      </c>
      <c r="V2272" s="10">
        <f>(J2272/86400)+25569+(-5/24)</f>
        <v>42725.661030092589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tr">
        <f t="shared" si="175"/>
        <v>games</v>
      </c>
      <c r="R2273" t="str">
        <f t="shared" si="176"/>
        <v>tabletop games</v>
      </c>
      <c r="S2273" s="10">
        <f t="shared" si="177"/>
        <v>42713.791712962957</v>
      </c>
      <c r="T2273" s="9" t="str">
        <f t="shared" si="178"/>
        <v>Dec</v>
      </c>
      <c r="U2273" s="9">
        <f t="shared" si="179"/>
        <v>2016</v>
      </c>
      <c r="V2273" s="10">
        <f>(J2273/86400)+25569+(-5/24)</f>
        <v>42683.791712962957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tr">
        <f t="shared" si="175"/>
        <v>games</v>
      </c>
      <c r="R2274" t="str">
        <f t="shared" si="176"/>
        <v>tabletop games</v>
      </c>
      <c r="S2274" s="10">
        <f t="shared" si="177"/>
        <v>42345.491157407407</v>
      </c>
      <c r="T2274" s="9" t="str">
        <f t="shared" si="178"/>
        <v>Dec</v>
      </c>
      <c r="U2274" s="9">
        <f t="shared" si="179"/>
        <v>2015</v>
      </c>
      <c r="V2274" s="10">
        <f>(J2274/86400)+25569+(-5/24)</f>
        <v>42315.491157407407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tr">
        <f t="shared" si="175"/>
        <v>games</v>
      </c>
      <c r="R2275" t="str">
        <f t="shared" si="176"/>
        <v>tabletop games</v>
      </c>
      <c r="S2275" s="10">
        <f t="shared" si="177"/>
        <v>42806.299097222225</v>
      </c>
      <c r="T2275" s="9" t="str">
        <f t="shared" si="178"/>
        <v>Mar</v>
      </c>
      <c r="U2275" s="9">
        <f t="shared" si="179"/>
        <v>2017</v>
      </c>
      <c r="V2275" s="10">
        <f>(J2275/86400)+25569+(-5/24)</f>
        <v>42781.340763888882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tr">
        <f t="shared" si="175"/>
        <v>games</v>
      </c>
      <c r="R2276" t="str">
        <f t="shared" si="176"/>
        <v>tabletop games</v>
      </c>
      <c r="S2276" s="10">
        <f t="shared" si="177"/>
        <v>41693.292326388888</v>
      </c>
      <c r="T2276" s="9" t="str">
        <f t="shared" si="178"/>
        <v>Feb</v>
      </c>
      <c r="U2276" s="9">
        <f t="shared" si="179"/>
        <v>2014</v>
      </c>
      <c r="V2276" s="10">
        <f>(J2276/86400)+25569+(-5/24)</f>
        <v>41663.292326388888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tr">
        <f t="shared" si="175"/>
        <v>games</v>
      </c>
      <c r="R2277" t="str">
        <f t="shared" si="176"/>
        <v>tabletop games</v>
      </c>
      <c r="S2277" s="10">
        <f t="shared" si="177"/>
        <v>41995.408321759256</v>
      </c>
      <c r="T2277" s="9" t="str">
        <f t="shared" si="178"/>
        <v>Dec</v>
      </c>
      <c r="U2277" s="9">
        <f t="shared" si="179"/>
        <v>2014</v>
      </c>
      <c r="V2277" s="10">
        <f>(J2277/86400)+25569+(-5/24)</f>
        <v>41965.408321759256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tr">
        <f t="shared" si="175"/>
        <v>games</v>
      </c>
      <c r="R2278" t="str">
        <f t="shared" si="176"/>
        <v>tabletop games</v>
      </c>
      <c r="S2278" s="10">
        <f t="shared" si="177"/>
        <v>41644.443159722221</v>
      </c>
      <c r="T2278" s="9" t="str">
        <f t="shared" si="178"/>
        <v>Jan</v>
      </c>
      <c r="U2278" s="9">
        <f t="shared" si="179"/>
        <v>2014</v>
      </c>
      <c r="V2278" s="10">
        <f>(J2278/86400)+25569+(-5/24)</f>
        <v>41614.443159722221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tr">
        <f t="shared" si="175"/>
        <v>games</v>
      </c>
      <c r="R2279" t="str">
        <f t="shared" si="176"/>
        <v>tabletop games</v>
      </c>
      <c r="S2279" s="10">
        <f t="shared" si="177"/>
        <v>40966.470173611109</v>
      </c>
      <c r="T2279" s="9" t="str">
        <f t="shared" si="178"/>
        <v>Feb</v>
      </c>
      <c r="U2279" s="9">
        <f t="shared" si="179"/>
        <v>2012</v>
      </c>
      <c r="V2279" s="10">
        <f>(J2279/86400)+25569+(-5/24)</f>
        <v>40936.470173611109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tr">
        <f t="shared" si="175"/>
        <v>games</v>
      </c>
      <c r="R2280" t="str">
        <f t="shared" si="176"/>
        <v>tabletop games</v>
      </c>
      <c r="S2280" s="10">
        <f t="shared" si="177"/>
        <v>42372.749305555553</v>
      </c>
      <c r="T2280" s="9" t="str">
        <f t="shared" si="178"/>
        <v>Jan</v>
      </c>
      <c r="U2280" s="9">
        <f t="shared" si="179"/>
        <v>2016</v>
      </c>
      <c r="V2280" s="10">
        <f>(J2280/86400)+25569+(-5/24)</f>
        <v>42338.500775462962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tr">
        <f t="shared" si="175"/>
        <v>games</v>
      </c>
      <c r="R2281" t="str">
        <f t="shared" si="176"/>
        <v>tabletop games</v>
      </c>
      <c r="S2281" s="10">
        <f t="shared" si="177"/>
        <v>42038.958333333336</v>
      </c>
      <c r="T2281" s="9" t="str">
        <f t="shared" si="178"/>
        <v>Feb</v>
      </c>
      <c r="U2281" s="9">
        <f t="shared" si="179"/>
        <v>2015</v>
      </c>
      <c r="V2281" s="10">
        <f>(J2281/86400)+25569+(-5/24)</f>
        <v>42020.598368055558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tr">
        <f t="shared" si="175"/>
        <v>games</v>
      </c>
      <c r="R2282" t="str">
        <f t="shared" si="176"/>
        <v>tabletop games</v>
      </c>
      <c r="S2282" s="10">
        <f t="shared" si="177"/>
        <v>42264.416562499995</v>
      </c>
      <c r="T2282" s="9" t="str">
        <f t="shared" si="178"/>
        <v>Sep</v>
      </c>
      <c r="U2282" s="9">
        <f t="shared" si="179"/>
        <v>2015</v>
      </c>
      <c r="V2282" s="10">
        <f>(J2282/86400)+25569+(-5/24)</f>
        <v>42234.416562499995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tr">
        <f t="shared" si="175"/>
        <v>music</v>
      </c>
      <c r="R2283" t="str">
        <f t="shared" si="176"/>
        <v>rock</v>
      </c>
      <c r="S2283" s="10">
        <f t="shared" si="177"/>
        <v>40749.076388888883</v>
      </c>
      <c r="T2283" s="9" t="str">
        <f t="shared" si="178"/>
        <v>Jul</v>
      </c>
      <c r="U2283" s="9">
        <f t="shared" si="179"/>
        <v>2011</v>
      </c>
      <c r="V2283" s="10">
        <f>(J2283/86400)+25569+(-5/24)</f>
        <v>40687.077511574069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tr">
        <f t="shared" si="175"/>
        <v>music</v>
      </c>
      <c r="R2284" t="str">
        <f t="shared" si="176"/>
        <v>rock</v>
      </c>
      <c r="S2284" s="10">
        <f t="shared" si="177"/>
        <v>42382.966273148144</v>
      </c>
      <c r="T2284" s="9" t="str">
        <f t="shared" si="178"/>
        <v>Jan</v>
      </c>
      <c r="U2284" s="9">
        <f t="shared" si="179"/>
        <v>2016</v>
      </c>
      <c r="V2284" s="10">
        <f>(J2284/86400)+25569+(-5/24)</f>
        <v>42322.966273148144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tr">
        <f t="shared" si="175"/>
        <v>music</v>
      </c>
      <c r="R2285" t="str">
        <f t="shared" si="176"/>
        <v>rock</v>
      </c>
      <c r="S2285" s="10">
        <f t="shared" si="177"/>
        <v>41037.875046296293</v>
      </c>
      <c r="T2285" s="9" t="str">
        <f t="shared" si="178"/>
        <v>May</v>
      </c>
      <c r="U2285" s="9">
        <f t="shared" si="179"/>
        <v>2012</v>
      </c>
      <c r="V2285" s="10">
        <f>(J2285/86400)+25569+(-5/24)</f>
        <v>40977.916712962957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tr">
        <f t="shared" si="175"/>
        <v>music</v>
      </c>
      <c r="R2286" t="str">
        <f t="shared" si="176"/>
        <v>rock</v>
      </c>
      <c r="S2286" s="10">
        <f t="shared" si="177"/>
        <v>40613.958333333328</v>
      </c>
      <c r="T2286" s="9" t="str">
        <f t="shared" si="178"/>
        <v>Mar</v>
      </c>
      <c r="U2286" s="9">
        <f t="shared" si="179"/>
        <v>2011</v>
      </c>
      <c r="V2286" s="10">
        <f>(J2286/86400)+25569+(-5/24)</f>
        <v>40585.588483796295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tr">
        <f t="shared" si="175"/>
        <v>music</v>
      </c>
      <c r="R2287" t="str">
        <f t="shared" si="176"/>
        <v>rock</v>
      </c>
      <c r="S2287" s="10">
        <f t="shared" si="177"/>
        <v>41088.977349537039</v>
      </c>
      <c r="T2287" s="9" t="str">
        <f t="shared" si="178"/>
        <v>Jun</v>
      </c>
      <c r="U2287" s="9">
        <f t="shared" si="179"/>
        <v>2012</v>
      </c>
      <c r="V2287" s="10">
        <f>(J2287/86400)+25569+(-5/24)</f>
        <v>41058.977349537039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tr">
        <f t="shared" si="175"/>
        <v>music</v>
      </c>
      <c r="R2288" t="str">
        <f t="shared" si="176"/>
        <v>rock</v>
      </c>
      <c r="S2288" s="10">
        <f t="shared" si="177"/>
        <v>41522.957638888889</v>
      </c>
      <c r="T2288" s="9" t="str">
        <f t="shared" si="178"/>
        <v>Sep</v>
      </c>
      <c r="U2288" s="9">
        <f t="shared" si="179"/>
        <v>2013</v>
      </c>
      <c r="V2288" s="10">
        <f>(J2288/86400)+25569+(-5/24)</f>
        <v>41494.755254629628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tr">
        <f t="shared" si="175"/>
        <v>music</v>
      </c>
      <c r="R2289" t="str">
        <f t="shared" si="176"/>
        <v>rock</v>
      </c>
      <c r="S2289" s="10">
        <f t="shared" si="177"/>
        <v>41813.459027777775</v>
      </c>
      <c r="T2289" s="9" t="str">
        <f t="shared" si="178"/>
        <v>Jun</v>
      </c>
      <c r="U2289" s="9">
        <f t="shared" si="179"/>
        <v>2014</v>
      </c>
      <c r="V2289" s="10">
        <f>(J2289/86400)+25569+(-5/24)</f>
        <v>41792.459027777775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tr">
        <f t="shared" si="175"/>
        <v>music</v>
      </c>
      <c r="R2290" t="str">
        <f t="shared" si="176"/>
        <v>rock</v>
      </c>
      <c r="S2290" s="10">
        <f t="shared" si="177"/>
        <v>41086.541666666664</v>
      </c>
      <c r="T2290" s="9" t="str">
        <f t="shared" si="178"/>
        <v>Jun</v>
      </c>
      <c r="U2290" s="9">
        <f t="shared" si="179"/>
        <v>2012</v>
      </c>
      <c r="V2290" s="10">
        <f>(J2290/86400)+25569+(-5/24)</f>
        <v>41067.619085648148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tr">
        <f t="shared" si="175"/>
        <v>music</v>
      </c>
      <c r="R2291" t="str">
        <f t="shared" si="176"/>
        <v>rock</v>
      </c>
      <c r="S2291" s="10">
        <f t="shared" si="177"/>
        <v>41614.765277777777</v>
      </c>
      <c r="T2291" s="9" t="str">
        <f t="shared" si="178"/>
        <v>Dec</v>
      </c>
      <c r="U2291" s="9">
        <f t="shared" si="179"/>
        <v>2013</v>
      </c>
      <c r="V2291" s="10">
        <f>(J2291/86400)+25569+(-5/24)</f>
        <v>41571.790046296293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tr">
        <f t="shared" si="175"/>
        <v>music</v>
      </c>
      <c r="R2292" t="str">
        <f t="shared" si="176"/>
        <v>rock</v>
      </c>
      <c r="S2292" s="10">
        <f t="shared" si="177"/>
        <v>40148.5</v>
      </c>
      <c r="T2292" s="9" t="str">
        <f t="shared" si="178"/>
        <v>Dec</v>
      </c>
      <c r="U2292" s="9">
        <f t="shared" si="179"/>
        <v>2009</v>
      </c>
      <c r="V2292" s="10">
        <f>(J2292/86400)+25569+(-5/24)</f>
        <v>40070.045486111107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tr">
        <f t="shared" si="175"/>
        <v>music</v>
      </c>
      <c r="R2293" t="str">
        <f t="shared" si="176"/>
        <v>rock</v>
      </c>
      <c r="S2293" s="10">
        <f t="shared" si="177"/>
        <v>41021.958333333328</v>
      </c>
      <c r="T2293" s="9" t="str">
        <f t="shared" si="178"/>
        <v>Apr</v>
      </c>
      <c r="U2293" s="9">
        <f t="shared" si="179"/>
        <v>2012</v>
      </c>
      <c r="V2293" s="10">
        <f>(J2293/86400)+25569+(-5/24)</f>
        <v>40987.768726851849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tr">
        <f t="shared" si="175"/>
        <v>music</v>
      </c>
      <c r="R2294" t="str">
        <f t="shared" si="176"/>
        <v>rock</v>
      </c>
      <c r="S2294" s="10">
        <f t="shared" si="177"/>
        <v>41017.489305555551</v>
      </c>
      <c r="T2294" s="9" t="str">
        <f t="shared" si="178"/>
        <v>Apr</v>
      </c>
      <c r="U2294" s="9">
        <f t="shared" si="179"/>
        <v>2012</v>
      </c>
      <c r="V2294" s="10">
        <f>(J2294/86400)+25569+(-5/24)</f>
        <v>40987.489305555551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tr">
        <f t="shared" si="175"/>
        <v>music</v>
      </c>
      <c r="R2295" t="str">
        <f t="shared" si="176"/>
        <v>rock</v>
      </c>
      <c r="S2295" s="10">
        <f t="shared" si="177"/>
        <v>41176.957638888889</v>
      </c>
      <c r="T2295" s="9" t="str">
        <f t="shared" si="178"/>
        <v>Sep</v>
      </c>
      <c r="U2295" s="9">
        <f t="shared" si="179"/>
        <v>2012</v>
      </c>
      <c r="V2295" s="10">
        <f>(J2295/86400)+25569+(-5/24)</f>
        <v>41151.499988425923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tr">
        <f t="shared" si="175"/>
        <v>music</v>
      </c>
      <c r="R2296" t="str">
        <f t="shared" si="176"/>
        <v>rock</v>
      </c>
      <c r="S2296" s="10">
        <f t="shared" si="177"/>
        <v>41294.514814814815</v>
      </c>
      <c r="T2296" s="9" t="str">
        <f t="shared" si="178"/>
        <v>Jan</v>
      </c>
      <c r="U2296" s="9">
        <f t="shared" si="179"/>
        <v>2013</v>
      </c>
      <c r="V2296" s="10">
        <f>(J2296/86400)+25569+(-5/24)</f>
        <v>41264.514814814815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tr">
        <f t="shared" si="175"/>
        <v>music</v>
      </c>
      <c r="R2297" t="str">
        <f t="shared" si="176"/>
        <v>rock</v>
      </c>
      <c r="S2297" s="10">
        <f t="shared" si="177"/>
        <v>41300.746018518512</v>
      </c>
      <c r="T2297" s="9" t="str">
        <f t="shared" si="178"/>
        <v>Jan</v>
      </c>
      <c r="U2297" s="9">
        <f t="shared" si="179"/>
        <v>2013</v>
      </c>
      <c r="V2297" s="10">
        <f>(J2297/86400)+25569+(-5/24)</f>
        <v>41270.746018518512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tr">
        <f t="shared" si="175"/>
        <v>music</v>
      </c>
      <c r="R2298" t="str">
        <f t="shared" si="176"/>
        <v>rock</v>
      </c>
      <c r="S2298" s="10">
        <f t="shared" si="177"/>
        <v>40962.52344907407</v>
      </c>
      <c r="T2298" s="9" t="str">
        <f t="shared" si="178"/>
        <v>Feb</v>
      </c>
      <c r="U2298" s="9">
        <f t="shared" si="179"/>
        <v>2012</v>
      </c>
      <c r="V2298" s="10">
        <f>(J2298/86400)+25569+(-5/24)</f>
        <v>40927.52344907407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tr">
        <f t="shared" si="175"/>
        <v>music</v>
      </c>
      <c r="R2299" t="str">
        <f t="shared" si="176"/>
        <v>rock</v>
      </c>
      <c r="S2299" s="10">
        <f t="shared" si="177"/>
        <v>40981.957638888889</v>
      </c>
      <c r="T2299" s="9" t="str">
        <f t="shared" si="178"/>
        <v>Mar</v>
      </c>
      <c r="U2299" s="9">
        <f t="shared" si="179"/>
        <v>2012</v>
      </c>
      <c r="V2299" s="10">
        <f>(J2299/86400)+25569+(-5/24)</f>
        <v>40947.83390046296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tr">
        <f t="shared" si="175"/>
        <v>music</v>
      </c>
      <c r="R2300" t="str">
        <f t="shared" si="176"/>
        <v>rock</v>
      </c>
      <c r="S2300" s="10">
        <f t="shared" si="177"/>
        <v>41724.59065972222</v>
      </c>
      <c r="T2300" s="9" t="str">
        <f t="shared" si="178"/>
        <v>Mar</v>
      </c>
      <c r="U2300" s="9">
        <f t="shared" si="179"/>
        <v>2014</v>
      </c>
      <c r="V2300" s="10">
        <f>(J2300/86400)+25569+(-5/24)</f>
        <v>41694.632326388884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tr">
        <f t="shared" si="175"/>
        <v>music</v>
      </c>
      <c r="R2301" t="str">
        <f t="shared" si="176"/>
        <v>rock</v>
      </c>
      <c r="S2301" s="10">
        <f t="shared" si="177"/>
        <v>40579.824178240735</v>
      </c>
      <c r="T2301" s="9" t="str">
        <f t="shared" si="178"/>
        <v>Feb</v>
      </c>
      <c r="U2301" s="9">
        <f t="shared" si="179"/>
        <v>2011</v>
      </c>
      <c r="V2301" s="10">
        <f>(J2301/86400)+25569+(-5/24)</f>
        <v>40564.824178240735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tr">
        <f t="shared" si="175"/>
        <v>music</v>
      </c>
      <c r="R2302" t="str">
        <f t="shared" si="176"/>
        <v>rock</v>
      </c>
      <c r="S2302" s="10">
        <f t="shared" si="177"/>
        <v>41088.518703703703</v>
      </c>
      <c r="T2302" s="9" t="str">
        <f t="shared" si="178"/>
        <v>Jun</v>
      </c>
      <c r="U2302" s="9">
        <f t="shared" si="179"/>
        <v>2012</v>
      </c>
      <c r="V2302" s="10">
        <f>(J2302/86400)+25569+(-5/24)</f>
        <v>41074.518703703703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tr">
        <f t="shared" si="175"/>
        <v>music</v>
      </c>
      <c r="R2303" t="str">
        <f t="shared" si="176"/>
        <v>indie rock</v>
      </c>
      <c r="S2303" s="10">
        <f t="shared" si="177"/>
        <v>41445.938611111109</v>
      </c>
      <c r="T2303" s="9" t="str">
        <f t="shared" si="178"/>
        <v>Jun</v>
      </c>
      <c r="U2303" s="9">
        <f t="shared" si="179"/>
        <v>2013</v>
      </c>
      <c r="V2303" s="10">
        <f>(J2303/86400)+25569+(-5/24)</f>
        <v>41415.938611111109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tr">
        <f t="shared" si="175"/>
        <v>music</v>
      </c>
      <c r="R2304" t="str">
        <f t="shared" si="176"/>
        <v>indie rock</v>
      </c>
      <c r="S2304" s="10">
        <f t="shared" si="177"/>
        <v>41639.083333333328</v>
      </c>
      <c r="T2304" s="9" t="str">
        <f t="shared" si="178"/>
        <v>Dec</v>
      </c>
      <c r="U2304" s="9">
        <f t="shared" si="179"/>
        <v>2013</v>
      </c>
      <c r="V2304" s="10">
        <f>(J2304/86400)+25569+(-5/24)</f>
        <v>41605.660115740735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tr">
        <f t="shared" si="175"/>
        <v>music</v>
      </c>
      <c r="R2305" t="str">
        <f t="shared" si="176"/>
        <v>indie rock</v>
      </c>
      <c r="S2305" s="10">
        <f t="shared" si="177"/>
        <v>40889.944398148145</v>
      </c>
      <c r="T2305" s="9" t="str">
        <f t="shared" si="178"/>
        <v>Dec</v>
      </c>
      <c r="U2305" s="9">
        <f t="shared" si="179"/>
        <v>2011</v>
      </c>
      <c r="V2305" s="10">
        <f>(J2305/86400)+25569+(-5/24)</f>
        <v>40849.902731481481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tr">
        <f t="shared" si="175"/>
        <v>music</v>
      </c>
      <c r="R2306" t="str">
        <f t="shared" si="176"/>
        <v>indie rock</v>
      </c>
      <c r="S2306" s="10">
        <f t="shared" si="177"/>
        <v>40543.999305555553</v>
      </c>
      <c r="T2306" s="9" t="str">
        <f t="shared" si="178"/>
        <v>Dec</v>
      </c>
      <c r="U2306" s="9">
        <f t="shared" si="179"/>
        <v>2010</v>
      </c>
      <c r="V2306" s="10">
        <f>(J2306/86400)+25569+(-5/24)</f>
        <v>40502.607534722221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tr">
        <f t="shared" ref="Q2307:Q2370" si="180">LEFT(N2307,FIND("/",N2307)-1)</f>
        <v>music</v>
      </c>
      <c r="R2307" t="str">
        <f t="shared" ref="R2307:R2370" si="181">RIGHT(N2307,LEN(N2307)-FIND("/",N2307))</f>
        <v>indie rock</v>
      </c>
      <c r="S2307" s="10">
        <f t="shared" ref="S2307:S2370" si="182">(I2307/86400)+25569+(-5/24)</f>
        <v>41859.541666666664</v>
      </c>
      <c r="T2307" s="9" t="str">
        <f t="shared" ref="T2307:T2370" si="183">IF(MONTH(S2307)=1,"Jan",IF(MONTH(S2307)=2,"Feb",IF(MONTH(S2307)=3,"Mar",IF(MONTH(S2307)=4,"Apr",IF(MONTH(S2307)=5,"May",IF(MONTH(S2307)=6,"Jun",IF(MONTH(S2307)=7,"Jul",IF(MONTH(S2307)=8,"Aug",IF(MONTH(S2307)=9,"Sep",IF(MONTH(S2307)=10,"Oct",IF(MONTH(S2307)=11,"Nov",IF(MONTH(S2307)=12,"Dec","N/A"))))))))))))</f>
        <v>Aug</v>
      </c>
      <c r="U2307" s="9">
        <f t="shared" ref="U2307:U2370" si="184">YEAR(S2307)</f>
        <v>2014</v>
      </c>
      <c r="V2307" s="10">
        <f>(J2307/86400)+25569+(-5/24)</f>
        <v>41834.486944444441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tr">
        <f t="shared" si="180"/>
        <v>music</v>
      </c>
      <c r="R2308" t="str">
        <f t="shared" si="181"/>
        <v>indie rock</v>
      </c>
      <c r="S2308" s="10">
        <f t="shared" si="182"/>
        <v>40977.959826388884</v>
      </c>
      <c r="T2308" s="9" t="str">
        <f t="shared" si="183"/>
        <v>Mar</v>
      </c>
      <c r="U2308" s="9">
        <f t="shared" si="184"/>
        <v>2012</v>
      </c>
      <c r="V2308" s="10">
        <f>(J2308/86400)+25569+(-5/24)</f>
        <v>40947.959826388884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tr">
        <f t="shared" si="180"/>
        <v>music</v>
      </c>
      <c r="R2309" t="str">
        <f t="shared" si="181"/>
        <v>indie rock</v>
      </c>
      <c r="S2309" s="10">
        <f t="shared" si="182"/>
        <v>41034.59407407407</v>
      </c>
      <c r="T2309" s="9" t="str">
        <f t="shared" si="183"/>
        <v>May</v>
      </c>
      <c r="U2309" s="9">
        <f t="shared" si="184"/>
        <v>2012</v>
      </c>
      <c r="V2309" s="10">
        <f>(J2309/86400)+25569+(-5/24)</f>
        <v>41004.594131944446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tr">
        <f t="shared" si="180"/>
        <v>music</v>
      </c>
      <c r="R2310" t="str">
        <f t="shared" si="181"/>
        <v>indie rock</v>
      </c>
      <c r="S2310" s="10">
        <f t="shared" si="182"/>
        <v>41879.833333333328</v>
      </c>
      <c r="T2310" s="9" t="str">
        <f t="shared" si="183"/>
        <v>Aug</v>
      </c>
      <c r="U2310" s="9">
        <f t="shared" si="184"/>
        <v>2014</v>
      </c>
      <c r="V2310" s="10">
        <f>(J2310/86400)+25569+(-5/24)</f>
        <v>41851.754583333335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tr">
        <f t="shared" si="180"/>
        <v>music</v>
      </c>
      <c r="R2311" t="str">
        <f t="shared" si="181"/>
        <v>indie rock</v>
      </c>
      <c r="S2311" s="10">
        <f t="shared" si="182"/>
        <v>41342.779363425921</v>
      </c>
      <c r="T2311" s="9" t="str">
        <f t="shared" si="183"/>
        <v>Mar</v>
      </c>
      <c r="U2311" s="9">
        <f t="shared" si="184"/>
        <v>2013</v>
      </c>
      <c r="V2311" s="10">
        <f>(J2311/86400)+25569+(-5/24)</f>
        <v>41307.779363425921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tr">
        <f t="shared" si="180"/>
        <v>music</v>
      </c>
      <c r="R2312" t="str">
        <f t="shared" si="181"/>
        <v>indie rock</v>
      </c>
      <c r="S2312" s="10">
        <f t="shared" si="182"/>
        <v>41354.54415509259</v>
      </c>
      <c r="T2312" s="9" t="str">
        <f t="shared" si="183"/>
        <v>Mar</v>
      </c>
      <c r="U2312" s="9">
        <f t="shared" si="184"/>
        <v>2013</v>
      </c>
      <c r="V2312" s="10">
        <f>(J2312/86400)+25569+(-5/24)</f>
        <v>41324.585821759254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tr">
        <f t="shared" si="180"/>
        <v>music</v>
      </c>
      <c r="R2313" t="str">
        <f t="shared" si="181"/>
        <v>indie rock</v>
      </c>
      <c r="S2313" s="10">
        <f t="shared" si="182"/>
        <v>41765.796168981477</v>
      </c>
      <c r="T2313" s="9" t="str">
        <f t="shared" si="183"/>
        <v>May</v>
      </c>
      <c r="U2313" s="9">
        <f t="shared" si="184"/>
        <v>2014</v>
      </c>
      <c r="V2313" s="10">
        <f>(J2313/86400)+25569+(-5/24)</f>
        <v>41735.796168981477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tr">
        <f t="shared" si="180"/>
        <v>music</v>
      </c>
      <c r="R2314" t="str">
        <f t="shared" si="181"/>
        <v>indie rock</v>
      </c>
      <c r="S2314" s="10">
        <f t="shared" si="182"/>
        <v>41747.75</v>
      </c>
      <c r="T2314" s="9" t="str">
        <f t="shared" si="183"/>
        <v>Apr</v>
      </c>
      <c r="U2314" s="9">
        <f t="shared" si="184"/>
        <v>2014</v>
      </c>
      <c r="V2314" s="10">
        <f>(J2314/86400)+25569+(-5/24)</f>
        <v>41716.424513888887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tr">
        <f t="shared" si="180"/>
        <v>music</v>
      </c>
      <c r="R2315" t="str">
        <f t="shared" si="181"/>
        <v>indie rock</v>
      </c>
      <c r="S2315" s="10">
        <f t="shared" si="182"/>
        <v>41032.750300925924</v>
      </c>
      <c r="T2315" s="9" t="str">
        <f t="shared" si="183"/>
        <v>May</v>
      </c>
      <c r="U2315" s="9">
        <f t="shared" si="184"/>
        <v>2012</v>
      </c>
      <c r="V2315" s="10">
        <f>(J2315/86400)+25569+(-5/24)</f>
        <v>41002.750300925924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tr">
        <f t="shared" si="180"/>
        <v>music</v>
      </c>
      <c r="R2316" t="str">
        <f t="shared" si="181"/>
        <v>indie rock</v>
      </c>
      <c r="S2316" s="10">
        <f t="shared" si="182"/>
        <v>41067.343252314815</v>
      </c>
      <c r="T2316" s="9" t="str">
        <f t="shared" si="183"/>
        <v>Jun</v>
      </c>
      <c r="U2316" s="9">
        <f t="shared" si="184"/>
        <v>2012</v>
      </c>
      <c r="V2316" s="10">
        <f>(J2316/86400)+25569+(-5/24)</f>
        <v>41037.343252314815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tr">
        <f t="shared" si="180"/>
        <v>music</v>
      </c>
      <c r="R2317" t="str">
        <f t="shared" si="181"/>
        <v>indie rock</v>
      </c>
      <c r="S2317" s="10">
        <f t="shared" si="182"/>
        <v>41034.517858796295</v>
      </c>
      <c r="T2317" s="9" t="str">
        <f t="shared" si="183"/>
        <v>May</v>
      </c>
      <c r="U2317" s="9">
        <f t="shared" si="184"/>
        <v>2012</v>
      </c>
      <c r="V2317" s="10">
        <f>(J2317/86400)+25569+(-5/24)</f>
        <v>41004.517858796295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tr">
        <f t="shared" si="180"/>
        <v>music</v>
      </c>
      <c r="R2318" t="str">
        <f t="shared" si="181"/>
        <v>indie rock</v>
      </c>
      <c r="S2318" s="10">
        <f t="shared" si="182"/>
        <v>40156.558333333327</v>
      </c>
      <c r="T2318" s="9" t="str">
        <f t="shared" si="183"/>
        <v>Dec</v>
      </c>
      <c r="U2318" s="9">
        <f t="shared" si="184"/>
        <v>2009</v>
      </c>
      <c r="V2318" s="10">
        <f>(J2318/86400)+25569+(-5/24)</f>
        <v>40079.516782407409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tr">
        <f t="shared" si="180"/>
        <v>music</v>
      </c>
      <c r="R2319" t="str">
        <f t="shared" si="181"/>
        <v>indie rock</v>
      </c>
      <c r="S2319" s="10">
        <f t="shared" si="182"/>
        <v>40224</v>
      </c>
      <c r="T2319" s="9" t="str">
        <f t="shared" si="183"/>
        <v>Feb</v>
      </c>
      <c r="U2319" s="9">
        <f t="shared" si="184"/>
        <v>2010</v>
      </c>
      <c r="V2319" s="10">
        <f>(J2319/86400)+25569+(-5/24)</f>
        <v>40192.33390046296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tr">
        <f t="shared" si="180"/>
        <v>music</v>
      </c>
      <c r="R2320" t="str">
        <f t="shared" si="181"/>
        <v>indie rock</v>
      </c>
      <c r="S2320" s="10">
        <f t="shared" si="182"/>
        <v>40081.957638888889</v>
      </c>
      <c r="T2320" s="9" t="str">
        <f t="shared" si="183"/>
        <v>Sep</v>
      </c>
      <c r="U2320" s="9">
        <f t="shared" si="184"/>
        <v>2009</v>
      </c>
      <c r="V2320" s="10">
        <f>(J2320/86400)+25569+(-5/24)</f>
        <v>40050.435347222221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tr">
        <f t="shared" si="180"/>
        <v>music</v>
      </c>
      <c r="R2321" t="str">
        <f t="shared" si="181"/>
        <v>indie rock</v>
      </c>
      <c r="S2321" s="10">
        <f t="shared" si="182"/>
        <v>41622.873668981476</v>
      </c>
      <c r="T2321" s="9" t="str">
        <f t="shared" si="183"/>
        <v>Dec</v>
      </c>
      <c r="U2321" s="9">
        <f t="shared" si="184"/>
        <v>2013</v>
      </c>
      <c r="V2321" s="10">
        <f>(J2321/86400)+25569+(-5/24)</f>
        <v>41592.873668981476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tr">
        <f t="shared" si="180"/>
        <v>music</v>
      </c>
      <c r="R2322" t="str">
        <f t="shared" si="181"/>
        <v>indie rock</v>
      </c>
      <c r="S2322" s="10">
        <f t="shared" si="182"/>
        <v>41731.567129629628</v>
      </c>
      <c r="T2322" s="9" t="str">
        <f t="shared" si="183"/>
        <v>Apr</v>
      </c>
      <c r="U2322" s="9">
        <f t="shared" si="184"/>
        <v>2014</v>
      </c>
      <c r="V2322" s="10">
        <f>(J2322/86400)+25569+(-5/24)</f>
        <v>41696.608796296292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tr">
        <f t="shared" si="180"/>
        <v>food</v>
      </c>
      <c r="R2323" t="str">
        <f t="shared" si="181"/>
        <v>small batch</v>
      </c>
      <c r="S2323" s="10">
        <f t="shared" si="182"/>
        <v>42829.010428240734</v>
      </c>
      <c r="T2323" s="9" t="str">
        <f t="shared" si="183"/>
        <v>Apr</v>
      </c>
      <c r="U2323" s="9">
        <f t="shared" si="184"/>
        <v>2017</v>
      </c>
      <c r="V2323" s="10">
        <f>(J2323/86400)+25569+(-5/24)</f>
        <v>42799.052094907405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tr">
        <f t="shared" si="180"/>
        <v>food</v>
      </c>
      <c r="R2324" t="str">
        <f t="shared" si="181"/>
        <v>small batch</v>
      </c>
      <c r="S2324" s="10">
        <f t="shared" si="182"/>
        <v>42834.645474537036</v>
      </c>
      <c r="T2324" s="9" t="str">
        <f t="shared" si="183"/>
        <v>Apr</v>
      </c>
      <c r="U2324" s="9">
        <f t="shared" si="184"/>
        <v>2017</v>
      </c>
      <c r="V2324" s="10">
        <f>(J2324/86400)+25569+(-5/24)</f>
        <v>42804.6871412037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tr">
        <f t="shared" si="180"/>
        <v>food</v>
      </c>
      <c r="R2325" t="str">
        <f t="shared" si="181"/>
        <v>small batch</v>
      </c>
      <c r="S2325" s="10">
        <f t="shared" si="182"/>
        <v>42814.546840277777</v>
      </c>
      <c r="T2325" s="9" t="str">
        <f t="shared" si="183"/>
        <v>Mar</v>
      </c>
      <c r="U2325" s="9">
        <f t="shared" si="184"/>
        <v>2017</v>
      </c>
      <c r="V2325" s="10">
        <f>(J2325/86400)+25569+(-5/24)</f>
        <v>42807.546840277777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tr">
        <f t="shared" si="180"/>
        <v>food</v>
      </c>
      <c r="R2326" t="str">
        <f t="shared" si="181"/>
        <v>small batch</v>
      </c>
      <c r="S2326" s="10">
        <f t="shared" si="182"/>
        <v>42820.635243055549</v>
      </c>
      <c r="T2326" s="9" t="str">
        <f t="shared" si="183"/>
        <v>Mar</v>
      </c>
      <c r="U2326" s="9">
        <f t="shared" si="184"/>
        <v>2017</v>
      </c>
      <c r="V2326" s="10">
        <f>(J2326/86400)+25569+(-5/24)</f>
        <v>42790.67690972222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tr">
        <f t="shared" si="180"/>
        <v>food</v>
      </c>
      <c r="R2327" t="str">
        <f t="shared" si="181"/>
        <v>small batch</v>
      </c>
      <c r="S2327" s="10">
        <f t="shared" si="182"/>
        <v>42823.772349537037</v>
      </c>
      <c r="T2327" s="9" t="str">
        <f t="shared" si="183"/>
        <v>Mar</v>
      </c>
      <c r="U2327" s="9">
        <f t="shared" si="184"/>
        <v>2017</v>
      </c>
      <c r="V2327" s="10">
        <f>(J2327/86400)+25569+(-5/24)</f>
        <v>42793.814016203702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tr">
        <f t="shared" si="180"/>
        <v>food</v>
      </c>
      <c r="R2328" t="str">
        <f t="shared" si="181"/>
        <v>small batch</v>
      </c>
      <c r="S2328" s="10">
        <f t="shared" si="182"/>
        <v>42855.499999999993</v>
      </c>
      <c r="T2328" s="9" t="str">
        <f t="shared" si="183"/>
        <v>Apr</v>
      </c>
      <c r="U2328" s="9">
        <f t="shared" si="184"/>
        <v>2017</v>
      </c>
      <c r="V2328" s="10">
        <f>(J2328/86400)+25569+(-5/24)</f>
        <v>42803.825787037036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tr">
        <f t="shared" si="180"/>
        <v>food</v>
      </c>
      <c r="R2329" t="str">
        <f t="shared" si="181"/>
        <v>small batch</v>
      </c>
      <c r="S2329" s="10">
        <f t="shared" si="182"/>
        <v>41877.708796296291</v>
      </c>
      <c r="T2329" s="9" t="str">
        <f t="shared" si="183"/>
        <v>Aug</v>
      </c>
      <c r="U2329" s="9">
        <f t="shared" si="184"/>
        <v>2014</v>
      </c>
      <c r="V2329" s="10">
        <f>(J2329/86400)+25569+(-5/24)</f>
        <v>41842.708796296291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tr">
        <f t="shared" si="180"/>
        <v>food</v>
      </c>
      <c r="R2330" t="str">
        <f t="shared" si="181"/>
        <v>small batch</v>
      </c>
      <c r="S2330" s="10">
        <f t="shared" si="182"/>
        <v>42169.573344907403</v>
      </c>
      <c r="T2330" s="9" t="str">
        <f t="shared" si="183"/>
        <v>Jun</v>
      </c>
      <c r="U2330" s="9">
        <f t="shared" si="184"/>
        <v>2015</v>
      </c>
      <c r="V2330" s="10">
        <f>(J2330/86400)+25569+(-5/24)</f>
        <v>42139.573344907403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tr">
        <f t="shared" si="180"/>
        <v>food</v>
      </c>
      <c r="R2331" t="str">
        <f t="shared" si="181"/>
        <v>small batch</v>
      </c>
      <c r="S2331" s="10">
        <f t="shared" si="182"/>
        <v>41837.416041666664</v>
      </c>
      <c r="T2331" s="9" t="str">
        <f t="shared" si="183"/>
        <v>Jul</v>
      </c>
      <c r="U2331" s="9">
        <f t="shared" si="184"/>
        <v>2014</v>
      </c>
      <c r="V2331" s="10">
        <f>(J2331/86400)+25569+(-5/24)</f>
        <v>41807.416041666664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tr">
        <f t="shared" si="180"/>
        <v>food</v>
      </c>
      <c r="R2332" t="str">
        <f t="shared" si="181"/>
        <v>small batch</v>
      </c>
      <c r="S2332" s="10">
        <f t="shared" si="182"/>
        <v>42362.791666666664</v>
      </c>
      <c r="T2332" s="9" t="str">
        <f t="shared" si="183"/>
        <v>Dec</v>
      </c>
      <c r="U2332" s="9">
        <f t="shared" si="184"/>
        <v>2015</v>
      </c>
      <c r="V2332" s="10">
        <f>(J2332/86400)+25569+(-5/24)</f>
        <v>42332.691469907404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tr">
        <f t="shared" si="180"/>
        <v>food</v>
      </c>
      <c r="R2333" t="str">
        <f t="shared" si="181"/>
        <v>small batch</v>
      </c>
      <c r="S2333" s="10">
        <f t="shared" si="182"/>
        <v>41868.797337962962</v>
      </c>
      <c r="T2333" s="9" t="str">
        <f t="shared" si="183"/>
        <v>Aug</v>
      </c>
      <c r="U2333" s="9">
        <f t="shared" si="184"/>
        <v>2014</v>
      </c>
      <c r="V2333" s="10">
        <f>(J2333/86400)+25569+(-5/24)</f>
        <v>41838.797337962962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tr">
        <f t="shared" si="180"/>
        <v>food</v>
      </c>
      <c r="R2334" t="str">
        <f t="shared" si="181"/>
        <v>small batch</v>
      </c>
      <c r="S2334" s="10">
        <f t="shared" si="182"/>
        <v>42041.419803240737</v>
      </c>
      <c r="T2334" s="9" t="str">
        <f t="shared" si="183"/>
        <v>Feb</v>
      </c>
      <c r="U2334" s="9">
        <f t="shared" si="184"/>
        <v>2015</v>
      </c>
      <c r="V2334" s="10">
        <f>(J2334/86400)+25569+(-5/24)</f>
        <v>42011.419803240737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tr">
        <f t="shared" si="180"/>
        <v>food</v>
      </c>
      <c r="R2335" t="str">
        <f t="shared" si="181"/>
        <v>small batch</v>
      </c>
      <c r="S2335" s="10">
        <f t="shared" si="182"/>
        <v>41788.534722222219</v>
      </c>
      <c r="T2335" s="9" t="str">
        <f t="shared" si="183"/>
        <v>May</v>
      </c>
      <c r="U2335" s="9">
        <f t="shared" si="184"/>
        <v>2014</v>
      </c>
      <c r="V2335" s="10">
        <f>(J2335/86400)+25569+(-5/24)</f>
        <v>41767.442013888889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tr">
        <f t="shared" si="180"/>
        <v>food</v>
      </c>
      <c r="R2336" t="str">
        <f t="shared" si="181"/>
        <v>small batch</v>
      </c>
      <c r="S2336" s="10">
        <f t="shared" si="182"/>
        <v>41948.523611111108</v>
      </c>
      <c r="T2336" s="9" t="str">
        <f t="shared" si="183"/>
        <v>Nov</v>
      </c>
      <c r="U2336" s="9">
        <f t="shared" si="184"/>
        <v>2014</v>
      </c>
      <c r="V2336" s="10">
        <f>(J2336/86400)+25569+(-5/24)</f>
        <v>41918.461782407401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tr">
        <f t="shared" si="180"/>
        <v>food</v>
      </c>
      <c r="R2337" t="str">
        <f t="shared" si="181"/>
        <v>small batch</v>
      </c>
      <c r="S2337" s="10">
        <f t="shared" si="182"/>
        <v>41801.363923611112</v>
      </c>
      <c r="T2337" s="9" t="str">
        <f t="shared" si="183"/>
        <v>Jun</v>
      </c>
      <c r="U2337" s="9">
        <f t="shared" si="184"/>
        <v>2014</v>
      </c>
      <c r="V2337" s="10">
        <f>(J2337/86400)+25569+(-5/24)</f>
        <v>41771.363923611112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tr">
        <f t="shared" si="180"/>
        <v>food</v>
      </c>
      <c r="R2338" t="str">
        <f t="shared" si="181"/>
        <v>small batch</v>
      </c>
      <c r="S2338" s="10">
        <f t="shared" si="182"/>
        <v>41706.716377314813</v>
      </c>
      <c r="T2338" s="9" t="str">
        <f t="shared" si="183"/>
        <v>Mar</v>
      </c>
      <c r="U2338" s="9">
        <f t="shared" si="184"/>
        <v>2014</v>
      </c>
      <c r="V2338" s="10">
        <f>(J2338/86400)+25569+(-5/24)</f>
        <v>41666.716377314813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tr">
        <f t="shared" si="180"/>
        <v>food</v>
      </c>
      <c r="R2339" t="str">
        <f t="shared" si="181"/>
        <v>small batch</v>
      </c>
      <c r="S2339" s="10">
        <f t="shared" si="182"/>
        <v>41816.432210648149</v>
      </c>
      <c r="T2339" s="9" t="str">
        <f t="shared" si="183"/>
        <v>Jun</v>
      </c>
      <c r="U2339" s="9">
        <f t="shared" si="184"/>
        <v>2014</v>
      </c>
      <c r="V2339" s="10">
        <f>(J2339/86400)+25569+(-5/24)</f>
        <v>41786.432210648149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tr">
        <f t="shared" si="180"/>
        <v>food</v>
      </c>
      <c r="R2340" t="str">
        <f t="shared" si="181"/>
        <v>small batch</v>
      </c>
      <c r="S2340" s="10">
        <f t="shared" si="182"/>
        <v>41819.688472222224</v>
      </c>
      <c r="T2340" s="9" t="str">
        <f t="shared" si="183"/>
        <v>Jun</v>
      </c>
      <c r="U2340" s="9">
        <f t="shared" si="184"/>
        <v>2014</v>
      </c>
      <c r="V2340" s="10">
        <f>(J2340/86400)+25569+(-5/24)</f>
        <v>41789.688472222224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tr">
        <f t="shared" si="180"/>
        <v>food</v>
      </c>
      <c r="R2341" t="str">
        <f t="shared" si="181"/>
        <v>small batch</v>
      </c>
      <c r="S2341" s="10">
        <f t="shared" si="182"/>
        <v>42723.124305555553</v>
      </c>
      <c r="T2341" s="9" t="str">
        <f t="shared" si="183"/>
        <v>Dec</v>
      </c>
      <c r="U2341" s="9">
        <f t="shared" si="184"/>
        <v>2016</v>
      </c>
      <c r="V2341" s="10">
        <f>(J2341/86400)+25569+(-5/24)</f>
        <v>42692.591539351844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tr">
        <f t="shared" si="180"/>
        <v>food</v>
      </c>
      <c r="R2342" t="str">
        <f t="shared" si="181"/>
        <v>small batch</v>
      </c>
      <c r="S2342" s="10">
        <f t="shared" si="182"/>
        <v>42673.434467592589</v>
      </c>
      <c r="T2342" s="9" t="str">
        <f t="shared" si="183"/>
        <v>Oct</v>
      </c>
      <c r="U2342" s="9">
        <f t="shared" si="184"/>
        <v>2016</v>
      </c>
      <c r="V2342" s="10">
        <f>(J2342/86400)+25569+(-5/24)</f>
        <v>42643.434467592589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tr">
        <f t="shared" si="180"/>
        <v>technology</v>
      </c>
      <c r="R2343" t="str">
        <f t="shared" si="181"/>
        <v>web</v>
      </c>
      <c r="S2343" s="10">
        <f t="shared" si="182"/>
        <v>42197.605370370373</v>
      </c>
      <c r="T2343" s="9" t="str">
        <f t="shared" si="183"/>
        <v>Jul</v>
      </c>
      <c r="U2343" s="9">
        <f t="shared" si="184"/>
        <v>2015</v>
      </c>
      <c r="V2343" s="10">
        <f>(J2343/86400)+25569+(-5/24)</f>
        <v>42167.605370370373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tr">
        <f t="shared" si="180"/>
        <v>technology</v>
      </c>
      <c r="R2344" t="str">
        <f t="shared" si="181"/>
        <v>web</v>
      </c>
      <c r="S2344" s="10">
        <f t="shared" si="182"/>
        <v>41918</v>
      </c>
      <c r="T2344" s="9" t="str">
        <f t="shared" si="183"/>
        <v>Oct</v>
      </c>
      <c r="U2344" s="9">
        <f t="shared" si="184"/>
        <v>2014</v>
      </c>
      <c r="V2344" s="10">
        <f>(J2344/86400)+25569+(-5/24)</f>
        <v>41897.49386574074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tr">
        <f t="shared" si="180"/>
        <v>technology</v>
      </c>
      <c r="R2345" t="str">
        <f t="shared" si="181"/>
        <v>web</v>
      </c>
      <c r="S2345" s="10">
        <f t="shared" si="182"/>
        <v>42377.615972222215</v>
      </c>
      <c r="T2345" s="9" t="str">
        <f t="shared" si="183"/>
        <v>Jan</v>
      </c>
      <c r="U2345" s="9">
        <f t="shared" si="184"/>
        <v>2016</v>
      </c>
      <c r="V2345" s="10">
        <f>(J2345/86400)+25569+(-5/24)</f>
        <v>42327.616956018515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tr">
        <f t="shared" si="180"/>
        <v>technology</v>
      </c>
      <c r="R2346" t="str">
        <f t="shared" si="181"/>
        <v>web</v>
      </c>
      <c r="S2346" s="10">
        <f t="shared" si="182"/>
        <v>42545.519317129627</v>
      </c>
      <c r="T2346" s="9" t="str">
        <f t="shared" si="183"/>
        <v>Jun</v>
      </c>
      <c r="U2346" s="9">
        <f t="shared" si="184"/>
        <v>2016</v>
      </c>
      <c r="V2346" s="10">
        <f>(J2346/86400)+25569+(-5/24)</f>
        <v>42515.519317129627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tr">
        <f t="shared" si="180"/>
        <v>technology</v>
      </c>
      <c r="R2347" t="str">
        <f t="shared" si="181"/>
        <v>web</v>
      </c>
      <c r="S2347" s="10">
        <f t="shared" si="182"/>
        <v>42094.777083333327</v>
      </c>
      <c r="T2347" s="9" t="str">
        <f t="shared" si="183"/>
        <v>Mar</v>
      </c>
      <c r="U2347" s="9">
        <f t="shared" si="184"/>
        <v>2015</v>
      </c>
      <c r="V2347" s="10">
        <f>(J2347/86400)+25569+(-5/24)</f>
        <v>42059.79347222222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tr">
        <f t="shared" si="180"/>
        <v>technology</v>
      </c>
      <c r="R2348" t="str">
        <f t="shared" si="181"/>
        <v>web</v>
      </c>
      <c r="S2348" s="10">
        <f t="shared" si="182"/>
        <v>42660.590636574074</v>
      </c>
      <c r="T2348" s="9" t="str">
        <f t="shared" si="183"/>
        <v>Oct</v>
      </c>
      <c r="U2348" s="9">
        <f t="shared" si="184"/>
        <v>2016</v>
      </c>
      <c r="V2348" s="10">
        <f>(J2348/86400)+25569+(-5/24)</f>
        <v>42615.590636574074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tr">
        <f t="shared" si="180"/>
        <v>technology</v>
      </c>
      <c r="R2349" t="str">
        <f t="shared" si="181"/>
        <v>web</v>
      </c>
      <c r="S2349" s="10">
        <f t="shared" si="182"/>
        <v>42607.39902777777</v>
      </c>
      <c r="T2349" s="9" t="str">
        <f t="shared" si="183"/>
        <v>Aug</v>
      </c>
      <c r="U2349" s="9">
        <f t="shared" si="184"/>
        <v>2016</v>
      </c>
      <c r="V2349" s="10">
        <f>(J2349/86400)+25569+(-5/24)</f>
        <v>42577.39902777777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tr">
        <f t="shared" si="180"/>
        <v>technology</v>
      </c>
      <c r="R2350" t="str">
        <f t="shared" si="181"/>
        <v>web</v>
      </c>
      <c r="S2350" s="10">
        <f t="shared" si="182"/>
        <v>42420.723819444444</v>
      </c>
      <c r="T2350" s="9" t="str">
        <f t="shared" si="183"/>
        <v>Feb</v>
      </c>
      <c r="U2350" s="9">
        <f t="shared" si="184"/>
        <v>2016</v>
      </c>
      <c r="V2350" s="10">
        <f>(J2350/86400)+25569+(-5/24)</f>
        <v>42360.723819444444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tr">
        <f t="shared" si="180"/>
        <v>technology</v>
      </c>
      <c r="R2351" t="str">
        <f t="shared" si="181"/>
        <v>web</v>
      </c>
      <c r="S2351" s="10">
        <f t="shared" si="182"/>
        <v>42227.567453703705</v>
      </c>
      <c r="T2351" s="9" t="str">
        <f t="shared" si="183"/>
        <v>Aug</v>
      </c>
      <c r="U2351" s="9">
        <f t="shared" si="184"/>
        <v>2015</v>
      </c>
      <c r="V2351" s="10">
        <f>(J2351/86400)+25569+(-5/24)</f>
        <v>42198.567453703705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tr">
        <f t="shared" si="180"/>
        <v>technology</v>
      </c>
      <c r="R2352" t="str">
        <f t="shared" si="181"/>
        <v>web</v>
      </c>
      <c r="S2352" s="10">
        <f t="shared" si="182"/>
        <v>42738.633912037032</v>
      </c>
      <c r="T2352" s="9" t="str">
        <f t="shared" si="183"/>
        <v>Jan</v>
      </c>
      <c r="U2352" s="9">
        <f t="shared" si="184"/>
        <v>2017</v>
      </c>
      <c r="V2352" s="10">
        <f>(J2352/86400)+25569+(-5/24)</f>
        <v>42708.633912037032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tr">
        <f t="shared" si="180"/>
        <v>technology</v>
      </c>
      <c r="R2353" t="str">
        <f t="shared" si="181"/>
        <v>web</v>
      </c>
      <c r="S2353" s="10">
        <f t="shared" si="182"/>
        <v>42123.892812500002</v>
      </c>
      <c r="T2353" s="9" t="str">
        <f t="shared" si="183"/>
        <v>Apr</v>
      </c>
      <c r="U2353" s="9">
        <f t="shared" si="184"/>
        <v>2015</v>
      </c>
      <c r="V2353" s="10">
        <f>(J2353/86400)+25569+(-5/24)</f>
        <v>42093.892812500002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tr">
        <f t="shared" si="180"/>
        <v>technology</v>
      </c>
      <c r="R2354" t="str">
        <f t="shared" si="181"/>
        <v>web</v>
      </c>
      <c r="S2354" s="10">
        <f t="shared" si="182"/>
        <v>42161.425370370365</v>
      </c>
      <c r="T2354" s="9" t="str">
        <f t="shared" si="183"/>
        <v>Jun</v>
      </c>
      <c r="U2354" s="9">
        <f t="shared" si="184"/>
        <v>2015</v>
      </c>
      <c r="V2354" s="10">
        <f>(J2354/86400)+25569+(-5/24)</f>
        <v>42101.425370370365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tr">
        <f t="shared" si="180"/>
        <v>technology</v>
      </c>
      <c r="R2355" t="str">
        <f t="shared" si="181"/>
        <v>web</v>
      </c>
      <c r="S2355" s="10">
        <f t="shared" si="182"/>
        <v>42115.467847222222</v>
      </c>
      <c r="T2355" s="9" t="str">
        <f t="shared" si="183"/>
        <v>Apr</v>
      </c>
      <c r="U2355" s="9">
        <f t="shared" si="184"/>
        <v>2015</v>
      </c>
      <c r="V2355" s="10">
        <f>(J2355/86400)+25569+(-5/24)</f>
        <v>42103.467847222222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tr">
        <f t="shared" si="180"/>
        <v>technology</v>
      </c>
      <c r="R2356" t="str">
        <f t="shared" si="181"/>
        <v>web</v>
      </c>
      <c r="S2356" s="10">
        <f t="shared" si="182"/>
        <v>42014.51458333333</v>
      </c>
      <c r="T2356" s="9" t="str">
        <f t="shared" si="183"/>
        <v>Jan</v>
      </c>
      <c r="U2356" s="9">
        <f t="shared" si="184"/>
        <v>2015</v>
      </c>
      <c r="V2356" s="10">
        <f>(J2356/86400)+25569+(-5/24)</f>
        <v>41954.51458333333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tr">
        <f t="shared" si="180"/>
        <v>technology</v>
      </c>
      <c r="R2357" t="str">
        <f t="shared" si="181"/>
        <v>web</v>
      </c>
      <c r="S2357" s="10">
        <f t="shared" si="182"/>
        <v>42126.709907407407</v>
      </c>
      <c r="T2357" s="9" t="str">
        <f t="shared" si="183"/>
        <v>May</v>
      </c>
      <c r="U2357" s="9">
        <f t="shared" si="184"/>
        <v>2015</v>
      </c>
      <c r="V2357" s="10">
        <f>(J2357/86400)+25569+(-5/24)</f>
        <v>42096.709907407407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tr">
        <f t="shared" si="180"/>
        <v>technology</v>
      </c>
      <c r="R2358" t="str">
        <f t="shared" si="181"/>
        <v>web</v>
      </c>
      <c r="S2358" s="10">
        <f t="shared" si="182"/>
        <v>42160.575277777774</v>
      </c>
      <c r="T2358" s="9" t="str">
        <f t="shared" si="183"/>
        <v>Jun</v>
      </c>
      <c r="U2358" s="9">
        <f t="shared" si="184"/>
        <v>2015</v>
      </c>
      <c r="V2358" s="10">
        <f>(J2358/86400)+25569+(-5/24)</f>
        <v>42130.575277777774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tr">
        <f t="shared" si="180"/>
        <v>technology</v>
      </c>
      <c r="R2359" t="str">
        <f t="shared" si="181"/>
        <v>web</v>
      </c>
      <c r="S2359" s="10">
        <f t="shared" si="182"/>
        <v>42294.411782407406</v>
      </c>
      <c r="T2359" s="9" t="str">
        <f t="shared" si="183"/>
        <v>Oct</v>
      </c>
      <c r="U2359" s="9">
        <f t="shared" si="184"/>
        <v>2015</v>
      </c>
      <c r="V2359" s="10">
        <f>(J2359/86400)+25569+(-5/24)</f>
        <v>42264.411782407406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tr">
        <f t="shared" si="180"/>
        <v>technology</v>
      </c>
      <c r="R2360" t="str">
        <f t="shared" si="181"/>
        <v>web</v>
      </c>
      <c r="S2360" s="10">
        <f t="shared" si="182"/>
        <v>42034.818749999999</v>
      </c>
      <c r="T2360" s="9" t="str">
        <f t="shared" si="183"/>
        <v>Jan</v>
      </c>
      <c r="U2360" s="9">
        <f t="shared" si="184"/>
        <v>2015</v>
      </c>
      <c r="V2360" s="10">
        <f>(J2360/86400)+25569+(-5/24)</f>
        <v>41978.722638888888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tr">
        <f t="shared" si="180"/>
        <v>technology</v>
      </c>
      <c r="R2361" t="str">
        <f t="shared" si="181"/>
        <v>web</v>
      </c>
      <c r="S2361" s="10">
        <f t="shared" si="182"/>
        <v>42219.441249999996</v>
      </c>
      <c r="T2361" s="9" t="str">
        <f t="shared" si="183"/>
        <v>Aug</v>
      </c>
      <c r="U2361" s="9">
        <f t="shared" si="184"/>
        <v>2015</v>
      </c>
      <c r="V2361" s="10">
        <f>(J2361/86400)+25569+(-5/24)</f>
        <v>42159.441249999996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tr">
        <f t="shared" si="180"/>
        <v>technology</v>
      </c>
      <c r="R2362" t="str">
        <f t="shared" si="181"/>
        <v>web</v>
      </c>
      <c r="S2362" s="10">
        <f t="shared" si="182"/>
        <v>42407.498611111114</v>
      </c>
      <c r="T2362" s="9" t="str">
        <f t="shared" si="183"/>
        <v>Feb</v>
      </c>
      <c r="U2362" s="9">
        <f t="shared" si="184"/>
        <v>2016</v>
      </c>
      <c r="V2362" s="10">
        <f>(J2362/86400)+25569+(-5/24)</f>
        <v>42377.498611111114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tr">
        <f t="shared" si="180"/>
        <v>technology</v>
      </c>
      <c r="R2363" t="str">
        <f t="shared" si="181"/>
        <v>web</v>
      </c>
      <c r="S2363" s="10">
        <f t="shared" si="182"/>
        <v>42490.708333333336</v>
      </c>
      <c r="T2363" s="9" t="str">
        <f t="shared" si="183"/>
        <v>Apr</v>
      </c>
      <c r="U2363" s="9">
        <f t="shared" si="184"/>
        <v>2016</v>
      </c>
      <c r="V2363" s="10">
        <f>(J2363/86400)+25569+(-5/24)</f>
        <v>42466.650555555556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tr">
        <f t="shared" si="180"/>
        <v>technology</v>
      </c>
      <c r="R2364" t="str">
        <f t="shared" si="181"/>
        <v>web</v>
      </c>
      <c r="S2364" s="10">
        <f t="shared" si="182"/>
        <v>41984.47997685185</v>
      </c>
      <c r="T2364" s="9" t="str">
        <f t="shared" si="183"/>
        <v>Dec</v>
      </c>
      <c r="U2364" s="9">
        <f t="shared" si="184"/>
        <v>2014</v>
      </c>
      <c r="V2364" s="10">
        <f>(J2364/86400)+25569+(-5/24)</f>
        <v>41954.47997685185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tr">
        <f t="shared" si="180"/>
        <v>technology</v>
      </c>
      <c r="R2365" t="str">
        <f t="shared" si="181"/>
        <v>web</v>
      </c>
      <c r="S2365" s="10">
        <f t="shared" si="182"/>
        <v>42366.803240740737</v>
      </c>
      <c r="T2365" s="9" t="str">
        <f t="shared" si="183"/>
        <v>Dec</v>
      </c>
      <c r="U2365" s="9">
        <f t="shared" si="184"/>
        <v>2015</v>
      </c>
      <c r="V2365" s="10">
        <f>(J2365/86400)+25569+(-5/24)</f>
        <v>42321.803240740737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tr">
        <f t="shared" si="180"/>
        <v>technology</v>
      </c>
      <c r="R2366" t="str">
        <f t="shared" si="181"/>
        <v>web</v>
      </c>
      <c r="S2366" s="10">
        <f t="shared" si="182"/>
        <v>42303.726342592585</v>
      </c>
      <c r="T2366" s="9" t="str">
        <f t="shared" si="183"/>
        <v>Oct</v>
      </c>
      <c r="U2366" s="9">
        <f t="shared" si="184"/>
        <v>2015</v>
      </c>
      <c r="V2366" s="10">
        <f>(J2366/86400)+25569+(-5/24)</f>
        <v>42248.726342592585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tr">
        <f t="shared" si="180"/>
        <v>technology</v>
      </c>
      <c r="R2367" t="str">
        <f t="shared" si="181"/>
        <v>web</v>
      </c>
      <c r="S2367" s="10">
        <f t="shared" si="182"/>
        <v>42386.749999999993</v>
      </c>
      <c r="T2367" s="9" t="str">
        <f t="shared" si="183"/>
        <v>Jan</v>
      </c>
      <c r="U2367" s="9">
        <f t="shared" si="184"/>
        <v>2016</v>
      </c>
      <c r="V2367" s="10">
        <f>(J2367/86400)+25569+(-5/24)</f>
        <v>42346.528067129628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tr">
        <f t="shared" si="180"/>
        <v>technology</v>
      </c>
      <c r="R2368" t="str">
        <f t="shared" si="181"/>
        <v>web</v>
      </c>
      <c r="S2368" s="10">
        <f t="shared" si="182"/>
        <v>42298.323298611103</v>
      </c>
      <c r="T2368" s="9" t="str">
        <f t="shared" si="183"/>
        <v>Oct</v>
      </c>
      <c r="U2368" s="9">
        <f t="shared" si="184"/>
        <v>2015</v>
      </c>
      <c r="V2368" s="10">
        <f>(J2368/86400)+25569+(-5/24)</f>
        <v>42268.323298611103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tr">
        <f t="shared" si="180"/>
        <v>technology</v>
      </c>
      <c r="R2369" t="str">
        <f t="shared" si="181"/>
        <v>web</v>
      </c>
      <c r="S2369" s="10">
        <f t="shared" si="182"/>
        <v>42485.720092592594</v>
      </c>
      <c r="T2369" s="9" t="str">
        <f t="shared" si="183"/>
        <v>Apr</v>
      </c>
      <c r="U2369" s="9">
        <f t="shared" si="184"/>
        <v>2016</v>
      </c>
      <c r="V2369" s="10">
        <f>(J2369/86400)+25569+(-5/24)</f>
        <v>42425.761759259258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tr">
        <f t="shared" si="180"/>
        <v>technology</v>
      </c>
      <c r="R2370" t="str">
        <f t="shared" si="181"/>
        <v>web</v>
      </c>
      <c r="S2370" s="10">
        <f t="shared" si="182"/>
        <v>42108.471817129626</v>
      </c>
      <c r="T2370" s="9" t="str">
        <f t="shared" si="183"/>
        <v>Apr</v>
      </c>
      <c r="U2370" s="9">
        <f t="shared" si="184"/>
        <v>2015</v>
      </c>
      <c r="V2370" s="10">
        <f>(J2370/86400)+25569+(-5/24)</f>
        <v>42063.513483796291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tr">
        <f t="shared" ref="Q2371:Q2434" si="185">LEFT(N2371,FIND("/",N2371)-1)</f>
        <v>technology</v>
      </c>
      <c r="R2371" t="str">
        <f t="shared" ref="R2371:R2434" si="186">RIGHT(N2371,LEN(N2371)-FIND("/",N2371))</f>
        <v>web</v>
      </c>
      <c r="S2371" s="10">
        <f t="shared" ref="S2371:S2434" si="187">(I2371/86400)+25569+(-5/24)</f>
        <v>42410.60429398148</v>
      </c>
      <c r="T2371" s="9" t="str">
        <f t="shared" ref="T2371:T2434" si="188">IF(MONTH(S2371)=1,"Jan",IF(MONTH(S2371)=2,"Feb",IF(MONTH(S2371)=3,"Mar",IF(MONTH(S2371)=4,"Apr",IF(MONTH(S2371)=5,"May",IF(MONTH(S2371)=6,"Jun",IF(MONTH(S2371)=7,"Jul",IF(MONTH(S2371)=8,"Aug",IF(MONTH(S2371)=9,"Sep",IF(MONTH(S2371)=10,"Oct",IF(MONTH(S2371)=11,"Nov",IF(MONTH(S2371)=12,"Dec","N/A"))))))))))))</f>
        <v>Feb</v>
      </c>
      <c r="U2371" s="9">
        <f t="shared" ref="U2371:U2434" si="189">YEAR(S2371)</f>
        <v>2016</v>
      </c>
      <c r="V2371" s="10">
        <f>(J2371/86400)+25569+(-5/24)</f>
        <v>42380.60429398148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tr">
        <f t="shared" si="185"/>
        <v>technology</v>
      </c>
      <c r="R2372" t="str">
        <f t="shared" si="186"/>
        <v>web</v>
      </c>
      <c r="S2372" s="10">
        <f t="shared" si="187"/>
        <v>41990.980798611105</v>
      </c>
      <c r="T2372" s="9" t="str">
        <f t="shared" si="188"/>
        <v>Dec</v>
      </c>
      <c r="U2372" s="9">
        <f t="shared" si="189"/>
        <v>2014</v>
      </c>
      <c r="V2372" s="10">
        <f>(J2372/86400)+25569+(-5/24)</f>
        <v>41960.980798611105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tr">
        <f t="shared" si="185"/>
        <v>technology</v>
      </c>
      <c r="R2373" t="str">
        <f t="shared" si="186"/>
        <v>web</v>
      </c>
      <c r="S2373" s="10">
        <f t="shared" si="187"/>
        <v>42180.569398148145</v>
      </c>
      <c r="T2373" s="9" t="str">
        <f t="shared" si="188"/>
        <v>Jun</v>
      </c>
      <c r="U2373" s="9">
        <f t="shared" si="189"/>
        <v>2015</v>
      </c>
      <c r="V2373" s="10">
        <f>(J2373/86400)+25569+(-5/24)</f>
        <v>42150.569398148145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tr">
        <f t="shared" si="185"/>
        <v>technology</v>
      </c>
      <c r="R2374" t="str">
        <f t="shared" si="186"/>
        <v>web</v>
      </c>
      <c r="S2374" s="10">
        <f t="shared" si="187"/>
        <v>42117.860775462956</v>
      </c>
      <c r="T2374" s="9" t="str">
        <f t="shared" si="188"/>
        <v>Apr</v>
      </c>
      <c r="U2374" s="9">
        <f t="shared" si="189"/>
        <v>2015</v>
      </c>
      <c r="V2374" s="10">
        <f>(J2374/86400)+25569+(-5/24)</f>
        <v>42087.860775462956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tr">
        <f t="shared" si="185"/>
        <v>technology</v>
      </c>
      <c r="R2375" t="str">
        <f t="shared" si="186"/>
        <v>web</v>
      </c>
      <c r="S2375" s="10">
        <f t="shared" si="187"/>
        <v>42245.453981481478</v>
      </c>
      <c r="T2375" s="9" t="str">
        <f t="shared" si="188"/>
        <v>Aug</v>
      </c>
      <c r="U2375" s="9">
        <f t="shared" si="189"/>
        <v>2015</v>
      </c>
      <c r="V2375" s="10">
        <f>(J2375/86400)+25569+(-5/24)</f>
        <v>42215.453981481478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tr">
        <f t="shared" si="185"/>
        <v>technology</v>
      </c>
      <c r="R2376" t="str">
        <f t="shared" si="186"/>
        <v>web</v>
      </c>
      <c r="S2376" s="10">
        <f t="shared" si="187"/>
        <v>42047.634953703702</v>
      </c>
      <c r="T2376" s="9" t="str">
        <f t="shared" si="188"/>
        <v>Feb</v>
      </c>
      <c r="U2376" s="9">
        <f t="shared" si="189"/>
        <v>2015</v>
      </c>
      <c r="V2376" s="10">
        <f>(J2376/86400)+25569+(-5/24)</f>
        <v>42017.634953703702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tr">
        <f t="shared" si="185"/>
        <v>technology</v>
      </c>
      <c r="R2377" t="str">
        <f t="shared" si="186"/>
        <v>web</v>
      </c>
      <c r="S2377" s="10">
        <f t="shared" si="187"/>
        <v>42622.627743055556</v>
      </c>
      <c r="T2377" s="9" t="str">
        <f t="shared" si="188"/>
        <v>Sep</v>
      </c>
      <c r="U2377" s="9">
        <f t="shared" si="189"/>
        <v>2016</v>
      </c>
      <c r="V2377" s="10">
        <f>(J2377/86400)+25569+(-5/24)</f>
        <v>42592.627743055556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tr">
        <f t="shared" si="185"/>
        <v>technology</v>
      </c>
      <c r="R2378" t="str">
        <f t="shared" si="186"/>
        <v>web</v>
      </c>
      <c r="S2378" s="10">
        <f t="shared" si="187"/>
        <v>42348.717199074068</v>
      </c>
      <c r="T2378" s="9" t="str">
        <f t="shared" si="188"/>
        <v>Dec</v>
      </c>
      <c r="U2378" s="9">
        <f t="shared" si="189"/>
        <v>2015</v>
      </c>
      <c r="V2378" s="10">
        <f>(J2378/86400)+25569+(-5/24)</f>
        <v>42318.717199074068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tr">
        <f t="shared" si="185"/>
        <v>technology</v>
      </c>
      <c r="R2379" t="str">
        <f t="shared" si="186"/>
        <v>web</v>
      </c>
      <c r="S2379" s="10">
        <f t="shared" si="187"/>
        <v>42699.703506944446</v>
      </c>
      <c r="T2379" s="9" t="str">
        <f t="shared" si="188"/>
        <v>Nov</v>
      </c>
      <c r="U2379" s="9">
        <f t="shared" si="189"/>
        <v>2016</v>
      </c>
      <c r="V2379" s="10">
        <f>(J2379/86400)+25569+(-5/24)</f>
        <v>42669.661840277775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tr">
        <f t="shared" si="185"/>
        <v>technology</v>
      </c>
      <c r="R2380" t="str">
        <f t="shared" si="186"/>
        <v>web</v>
      </c>
      <c r="S2380" s="10">
        <f t="shared" si="187"/>
        <v>42241.804745370369</v>
      </c>
      <c r="T2380" s="9" t="str">
        <f t="shared" si="188"/>
        <v>Aug</v>
      </c>
      <c r="U2380" s="9">
        <f t="shared" si="189"/>
        <v>2015</v>
      </c>
      <c r="V2380" s="10">
        <f>(J2380/86400)+25569+(-5/24)</f>
        <v>42212.804745370369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tr">
        <f t="shared" si="185"/>
        <v>technology</v>
      </c>
      <c r="R2381" t="str">
        <f t="shared" si="186"/>
        <v>web</v>
      </c>
      <c r="S2381" s="10">
        <f t="shared" si="187"/>
        <v>42281.808055555557</v>
      </c>
      <c r="T2381" s="9" t="str">
        <f t="shared" si="188"/>
        <v>Oct</v>
      </c>
      <c r="U2381" s="9">
        <f t="shared" si="189"/>
        <v>2015</v>
      </c>
      <c r="V2381" s="10">
        <f>(J2381/86400)+25569+(-5/24)</f>
        <v>42236.808055555557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tr">
        <f t="shared" si="185"/>
        <v>technology</v>
      </c>
      <c r="R2382" t="str">
        <f t="shared" si="186"/>
        <v>web</v>
      </c>
      <c r="S2382" s="10">
        <f t="shared" si="187"/>
        <v>42278.584976851846</v>
      </c>
      <c r="T2382" s="9" t="str">
        <f t="shared" si="188"/>
        <v>Oct</v>
      </c>
      <c r="U2382" s="9">
        <f t="shared" si="189"/>
        <v>2015</v>
      </c>
      <c r="V2382" s="10">
        <f>(J2382/86400)+25569+(-5/24)</f>
        <v>42248.584976851846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tr">
        <f t="shared" si="185"/>
        <v>technology</v>
      </c>
      <c r="R2383" t="str">
        <f t="shared" si="186"/>
        <v>web</v>
      </c>
      <c r="S2383" s="10">
        <f t="shared" si="187"/>
        <v>42104.727407407401</v>
      </c>
      <c r="T2383" s="9" t="str">
        <f t="shared" si="188"/>
        <v>Apr</v>
      </c>
      <c r="U2383" s="9">
        <f t="shared" si="189"/>
        <v>2015</v>
      </c>
      <c r="V2383" s="10">
        <f>(J2383/86400)+25569+(-5/24)</f>
        <v>42074.727407407401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tr">
        <f t="shared" si="185"/>
        <v>technology</v>
      </c>
      <c r="R2384" t="str">
        <f t="shared" si="186"/>
        <v>web</v>
      </c>
      <c r="S2384" s="10">
        <f t="shared" si="187"/>
        <v>42219.979201388887</v>
      </c>
      <c r="T2384" s="9" t="str">
        <f t="shared" si="188"/>
        <v>Aug</v>
      </c>
      <c r="U2384" s="9">
        <f t="shared" si="189"/>
        <v>2015</v>
      </c>
      <c r="V2384" s="10">
        <f>(J2384/86400)+25569+(-5/24)</f>
        <v>42194.979201388887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tr">
        <f t="shared" si="185"/>
        <v>technology</v>
      </c>
      <c r="R2385" t="str">
        <f t="shared" si="186"/>
        <v>web</v>
      </c>
      <c r="S2385" s="10">
        <f t="shared" si="187"/>
        <v>42056.848460648143</v>
      </c>
      <c r="T2385" s="9" t="str">
        <f t="shared" si="188"/>
        <v>Feb</v>
      </c>
      <c r="U2385" s="9">
        <f t="shared" si="189"/>
        <v>2015</v>
      </c>
      <c r="V2385" s="10">
        <f>(J2385/86400)+25569+(-5/24)</f>
        <v>42026.848460648143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tr">
        <f t="shared" si="185"/>
        <v>technology</v>
      </c>
      <c r="R2386" t="str">
        <f t="shared" si="186"/>
        <v>web</v>
      </c>
      <c r="S2386" s="10">
        <f t="shared" si="187"/>
        <v>41956.900960648149</v>
      </c>
      <c r="T2386" s="9" t="str">
        <f t="shared" si="188"/>
        <v>Nov</v>
      </c>
      <c r="U2386" s="9">
        <f t="shared" si="189"/>
        <v>2014</v>
      </c>
      <c r="V2386" s="10">
        <f>(J2386/86400)+25569+(-5/24)</f>
        <v>41926.859293981477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tr">
        <f t="shared" si="185"/>
        <v>technology</v>
      </c>
      <c r="R2387" t="str">
        <f t="shared" si="186"/>
        <v>web</v>
      </c>
      <c r="S2387" s="10">
        <f t="shared" si="187"/>
        <v>42221.493425925924</v>
      </c>
      <c r="T2387" s="9" t="str">
        <f t="shared" si="188"/>
        <v>Aug</v>
      </c>
      <c r="U2387" s="9">
        <f t="shared" si="189"/>
        <v>2015</v>
      </c>
      <c r="V2387" s="10">
        <f>(J2387/86400)+25569+(-5/24)</f>
        <v>42191.493425925924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tr">
        <f t="shared" si="185"/>
        <v>technology</v>
      </c>
      <c r="R2388" t="str">
        <f t="shared" si="186"/>
        <v>web</v>
      </c>
      <c r="S2388" s="10">
        <f t="shared" si="187"/>
        <v>42014.629907407405</v>
      </c>
      <c r="T2388" s="9" t="str">
        <f t="shared" si="188"/>
        <v>Jan</v>
      </c>
      <c r="U2388" s="9">
        <f t="shared" si="189"/>
        <v>2015</v>
      </c>
      <c r="V2388" s="10">
        <f>(J2388/86400)+25569+(-5/24)</f>
        <v>41954.629907407405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tr">
        <f t="shared" si="185"/>
        <v>technology</v>
      </c>
      <c r="R2389" t="str">
        <f t="shared" si="186"/>
        <v>web</v>
      </c>
      <c r="S2389" s="10">
        <f t="shared" si="187"/>
        <v>42573.418287037035</v>
      </c>
      <c r="T2389" s="9" t="str">
        <f t="shared" si="188"/>
        <v>Jul</v>
      </c>
      <c r="U2389" s="9">
        <f t="shared" si="189"/>
        <v>2016</v>
      </c>
      <c r="V2389" s="10">
        <f>(J2389/86400)+25569+(-5/24)</f>
        <v>42528.418287037035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tr">
        <f t="shared" si="185"/>
        <v>technology</v>
      </c>
      <c r="R2390" t="str">
        <f t="shared" si="186"/>
        <v>web</v>
      </c>
      <c r="S2390" s="10">
        <f t="shared" si="187"/>
        <v>42019.603472222218</v>
      </c>
      <c r="T2390" s="9" t="str">
        <f t="shared" si="188"/>
        <v>Jan</v>
      </c>
      <c r="U2390" s="9">
        <f t="shared" si="189"/>
        <v>2015</v>
      </c>
      <c r="V2390" s="10">
        <f>(J2390/86400)+25569+(-5/24)</f>
        <v>41989.645358796297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tr">
        <f t="shared" si="185"/>
        <v>technology</v>
      </c>
      <c r="R2391" t="str">
        <f t="shared" si="186"/>
        <v>web</v>
      </c>
      <c r="S2391" s="10">
        <f t="shared" si="187"/>
        <v>42210.707638888889</v>
      </c>
      <c r="T2391" s="9" t="str">
        <f t="shared" si="188"/>
        <v>Jul</v>
      </c>
      <c r="U2391" s="9">
        <f t="shared" si="189"/>
        <v>2015</v>
      </c>
      <c r="V2391" s="10">
        <f>(J2391/86400)+25569+(-5/24)</f>
        <v>42179.445046296292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tr">
        <f t="shared" si="185"/>
        <v>technology</v>
      </c>
      <c r="R2392" t="str">
        <f t="shared" si="186"/>
        <v>web</v>
      </c>
      <c r="S2392" s="10">
        <f t="shared" si="187"/>
        <v>42008.053981481477</v>
      </c>
      <c r="T2392" s="9" t="str">
        <f t="shared" si="188"/>
        <v>Jan</v>
      </c>
      <c r="U2392" s="9">
        <f t="shared" si="189"/>
        <v>2015</v>
      </c>
      <c r="V2392" s="10">
        <f>(J2392/86400)+25569+(-5/24)</f>
        <v>41968.053981481477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tr">
        <f t="shared" si="185"/>
        <v>technology</v>
      </c>
      <c r="R2393" t="str">
        <f t="shared" si="186"/>
        <v>web</v>
      </c>
      <c r="S2393" s="10">
        <f t="shared" si="187"/>
        <v>42094.544490740744</v>
      </c>
      <c r="T2393" s="9" t="str">
        <f t="shared" si="188"/>
        <v>Mar</v>
      </c>
      <c r="U2393" s="9">
        <f t="shared" si="189"/>
        <v>2015</v>
      </c>
      <c r="V2393" s="10">
        <f>(J2393/86400)+25569+(-5/24)</f>
        <v>42064.586157407401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tr">
        <f t="shared" si="185"/>
        <v>technology</v>
      </c>
      <c r="R2394" t="str">
        <f t="shared" si="186"/>
        <v>web</v>
      </c>
      <c r="S2394" s="10">
        <f t="shared" si="187"/>
        <v>42305.912303240737</v>
      </c>
      <c r="T2394" s="9" t="str">
        <f t="shared" si="188"/>
        <v>Oct</v>
      </c>
      <c r="U2394" s="9">
        <f t="shared" si="189"/>
        <v>2015</v>
      </c>
      <c r="V2394" s="10">
        <f>(J2394/86400)+25569+(-5/24)</f>
        <v>42275.912303240737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tr">
        <f t="shared" si="185"/>
        <v>technology</v>
      </c>
      <c r="R2395" t="str">
        <f t="shared" si="186"/>
        <v>web</v>
      </c>
      <c r="S2395" s="10">
        <f t="shared" si="187"/>
        <v>42224.440011574072</v>
      </c>
      <c r="T2395" s="9" t="str">
        <f t="shared" si="188"/>
        <v>Aug</v>
      </c>
      <c r="U2395" s="9">
        <f t="shared" si="189"/>
        <v>2015</v>
      </c>
      <c r="V2395" s="10">
        <f>(J2395/86400)+25569+(-5/24)</f>
        <v>42194.440011574072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tr">
        <f t="shared" si="185"/>
        <v>technology</v>
      </c>
      <c r="R2396" t="str">
        <f t="shared" si="186"/>
        <v>web</v>
      </c>
      <c r="S2396" s="10">
        <f t="shared" si="187"/>
        <v>42061.15385416666</v>
      </c>
      <c r="T2396" s="9" t="str">
        <f t="shared" si="188"/>
        <v>Feb</v>
      </c>
      <c r="U2396" s="9">
        <f t="shared" si="189"/>
        <v>2015</v>
      </c>
      <c r="V2396" s="10">
        <f>(J2396/86400)+25569+(-5/24)</f>
        <v>42031.15385416666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tr">
        <f t="shared" si="185"/>
        <v>technology</v>
      </c>
      <c r="R2397" t="str">
        <f t="shared" si="186"/>
        <v>web</v>
      </c>
      <c r="S2397" s="10">
        <f t="shared" si="187"/>
        <v>42745.164583333331</v>
      </c>
      <c r="T2397" s="9" t="str">
        <f t="shared" si="188"/>
        <v>Jan</v>
      </c>
      <c r="U2397" s="9">
        <f t="shared" si="189"/>
        <v>2017</v>
      </c>
      <c r="V2397" s="10">
        <f>(J2397/86400)+25569+(-5/24)</f>
        <v>42716.913043981483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tr">
        <f t="shared" si="185"/>
        <v>technology</v>
      </c>
      <c r="R2398" t="str">
        <f t="shared" si="186"/>
        <v>web</v>
      </c>
      <c r="S2398" s="10">
        <f t="shared" si="187"/>
        <v>42292.640717592592</v>
      </c>
      <c r="T2398" s="9" t="str">
        <f t="shared" si="188"/>
        <v>Oct</v>
      </c>
      <c r="U2398" s="9">
        <f t="shared" si="189"/>
        <v>2015</v>
      </c>
      <c r="V2398" s="10">
        <f>(J2398/86400)+25569+(-5/24)</f>
        <v>42262.640717592592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tr">
        <f t="shared" si="185"/>
        <v>technology</v>
      </c>
      <c r="R2399" t="str">
        <f t="shared" si="186"/>
        <v>web</v>
      </c>
      <c r="S2399" s="10">
        <f t="shared" si="187"/>
        <v>42006.676574074074</v>
      </c>
      <c r="T2399" s="9" t="str">
        <f t="shared" si="188"/>
        <v>Jan</v>
      </c>
      <c r="U2399" s="9">
        <f t="shared" si="189"/>
        <v>2015</v>
      </c>
      <c r="V2399" s="10">
        <f>(J2399/86400)+25569+(-5/24)</f>
        <v>41976.676574074074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tr">
        <f t="shared" si="185"/>
        <v>technology</v>
      </c>
      <c r="R2400" t="str">
        <f t="shared" si="186"/>
        <v>web</v>
      </c>
      <c r="S2400" s="10">
        <f t="shared" si="187"/>
        <v>42187.708148148151</v>
      </c>
      <c r="T2400" s="9" t="str">
        <f t="shared" si="188"/>
        <v>Jul</v>
      </c>
      <c r="U2400" s="9">
        <f t="shared" si="189"/>
        <v>2015</v>
      </c>
      <c r="V2400" s="10">
        <f>(J2400/86400)+25569+(-5/24)</f>
        <v>42157.708148148151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tr">
        <f t="shared" si="185"/>
        <v>technology</v>
      </c>
      <c r="R2401" t="str">
        <f t="shared" si="186"/>
        <v>web</v>
      </c>
      <c r="S2401" s="10">
        <f t="shared" si="187"/>
        <v>41991.644745370366</v>
      </c>
      <c r="T2401" s="9" t="str">
        <f t="shared" si="188"/>
        <v>Dec</v>
      </c>
      <c r="U2401" s="9">
        <f t="shared" si="189"/>
        <v>2014</v>
      </c>
      <c r="V2401" s="10">
        <f>(J2401/86400)+25569+(-5/24)</f>
        <v>41956.644745370366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tr">
        <f t="shared" si="185"/>
        <v>technology</v>
      </c>
      <c r="R2402" t="str">
        <f t="shared" si="186"/>
        <v>web</v>
      </c>
      <c r="S2402" s="10">
        <f t="shared" si="187"/>
        <v>42474.059768518513</v>
      </c>
      <c r="T2402" s="9" t="str">
        <f t="shared" si="188"/>
        <v>Apr</v>
      </c>
      <c r="U2402" s="9">
        <f t="shared" si="189"/>
        <v>2016</v>
      </c>
      <c r="V2402" s="10">
        <f>(J2402/86400)+25569+(-5/24)</f>
        <v>42444.059768518513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tr">
        <f t="shared" si="185"/>
        <v>food</v>
      </c>
      <c r="R2403" t="str">
        <f t="shared" si="186"/>
        <v>food trucks</v>
      </c>
      <c r="S2403" s="10">
        <f t="shared" si="187"/>
        <v>42434.614537037036</v>
      </c>
      <c r="T2403" s="9" t="str">
        <f t="shared" si="188"/>
        <v>Mar</v>
      </c>
      <c r="U2403" s="9">
        <f t="shared" si="189"/>
        <v>2016</v>
      </c>
      <c r="V2403" s="10">
        <f>(J2403/86400)+25569+(-5/24)</f>
        <v>42374.614537037036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tr">
        <f t="shared" si="185"/>
        <v>food</v>
      </c>
      <c r="R2404" t="str">
        <f t="shared" si="186"/>
        <v>food trucks</v>
      </c>
      <c r="S2404" s="10">
        <f t="shared" si="187"/>
        <v>42137.47142361111</v>
      </c>
      <c r="T2404" s="9" t="str">
        <f t="shared" si="188"/>
        <v>May</v>
      </c>
      <c r="U2404" s="9">
        <f t="shared" si="189"/>
        <v>2015</v>
      </c>
      <c r="V2404" s="10">
        <f>(J2404/86400)+25569+(-5/24)</f>
        <v>42107.47142361111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tr">
        <f t="shared" si="185"/>
        <v>food</v>
      </c>
      <c r="R2405" t="str">
        <f t="shared" si="186"/>
        <v>food trucks</v>
      </c>
      <c r="S2405" s="10">
        <f t="shared" si="187"/>
        <v>42459.632615740738</v>
      </c>
      <c r="T2405" s="9" t="str">
        <f t="shared" si="188"/>
        <v>Mar</v>
      </c>
      <c r="U2405" s="9">
        <f t="shared" si="189"/>
        <v>2016</v>
      </c>
      <c r="V2405" s="10">
        <f>(J2405/86400)+25569+(-5/24)</f>
        <v>42399.67428240741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tr">
        <f t="shared" si="185"/>
        <v>food</v>
      </c>
      <c r="R2406" t="str">
        <f t="shared" si="186"/>
        <v>food trucks</v>
      </c>
      <c r="S2406" s="10">
        <f t="shared" si="187"/>
        <v>42371.831099537034</v>
      </c>
      <c r="T2406" s="9" t="str">
        <f t="shared" si="188"/>
        <v>Jan</v>
      </c>
      <c r="U2406" s="9">
        <f t="shared" si="189"/>
        <v>2016</v>
      </c>
      <c r="V2406" s="10">
        <f>(J2406/86400)+25569+(-5/24)</f>
        <v>42341.831099537034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tr">
        <f t="shared" si="185"/>
        <v>food</v>
      </c>
      <c r="R2407" t="str">
        <f t="shared" si="186"/>
        <v>food trucks</v>
      </c>
      <c r="S2407" s="10">
        <f t="shared" si="187"/>
        <v>42616.377025462956</v>
      </c>
      <c r="T2407" s="9" t="str">
        <f t="shared" si="188"/>
        <v>Sep</v>
      </c>
      <c r="U2407" s="9">
        <f t="shared" si="189"/>
        <v>2016</v>
      </c>
      <c r="V2407" s="10">
        <f>(J2407/86400)+25569+(-5/24)</f>
        <v>42595.377025462956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tr">
        <f t="shared" si="185"/>
        <v>food</v>
      </c>
      <c r="R2408" t="str">
        <f t="shared" si="186"/>
        <v>food trucks</v>
      </c>
      <c r="S2408" s="10">
        <f t="shared" si="187"/>
        <v>42022.902662037035</v>
      </c>
      <c r="T2408" s="9" t="str">
        <f t="shared" si="188"/>
        <v>Jan</v>
      </c>
      <c r="U2408" s="9">
        <f t="shared" si="189"/>
        <v>2015</v>
      </c>
      <c r="V2408" s="10">
        <f>(J2408/86400)+25569+(-5/24)</f>
        <v>41982.902662037035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tr">
        <f t="shared" si="185"/>
        <v>food</v>
      </c>
      <c r="R2409" t="str">
        <f t="shared" si="186"/>
        <v>food trucks</v>
      </c>
      <c r="S2409" s="10">
        <f t="shared" si="187"/>
        <v>42105.041666666664</v>
      </c>
      <c r="T2409" s="9" t="str">
        <f t="shared" si="188"/>
        <v>Apr</v>
      </c>
      <c r="U2409" s="9">
        <f t="shared" si="189"/>
        <v>2015</v>
      </c>
      <c r="V2409" s="10">
        <f>(J2409/86400)+25569+(-5/24)</f>
        <v>42082.367222222216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tr">
        <f t="shared" si="185"/>
        <v>food</v>
      </c>
      <c r="R2410" t="str">
        <f t="shared" si="186"/>
        <v>food trucks</v>
      </c>
      <c r="S2410" s="10">
        <f t="shared" si="187"/>
        <v>41948.974039351851</v>
      </c>
      <c r="T2410" s="9" t="str">
        <f t="shared" si="188"/>
        <v>Nov</v>
      </c>
      <c r="U2410" s="9">
        <f t="shared" si="189"/>
        <v>2014</v>
      </c>
      <c r="V2410" s="10">
        <f>(J2410/86400)+25569+(-5/24)</f>
        <v>41918.93237268518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tr">
        <f t="shared" si="185"/>
        <v>food</v>
      </c>
      <c r="R2411" t="str">
        <f t="shared" si="186"/>
        <v>food trucks</v>
      </c>
      <c r="S2411" s="10">
        <f t="shared" si="187"/>
        <v>42234.667534722219</v>
      </c>
      <c r="T2411" s="9" t="str">
        <f t="shared" si="188"/>
        <v>Aug</v>
      </c>
      <c r="U2411" s="9">
        <f t="shared" si="189"/>
        <v>2015</v>
      </c>
      <c r="V2411" s="10">
        <f>(J2411/86400)+25569+(-5/24)</f>
        <v>42204.667534722219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tr">
        <f t="shared" si="185"/>
        <v>food</v>
      </c>
      <c r="R2412" t="str">
        <f t="shared" si="186"/>
        <v>food trucks</v>
      </c>
      <c r="S2412" s="10">
        <f t="shared" si="187"/>
        <v>42254.199942129628</v>
      </c>
      <c r="T2412" s="9" t="str">
        <f t="shared" si="188"/>
        <v>Sep</v>
      </c>
      <c r="U2412" s="9">
        <f t="shared" si="189"/>
        <v>2015</v>
      </c>
      <c r="V2412" s="10">
        <f>(J2412/86400)+25569+(-5/24)</f>
        <v>42224.199942129628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tr">
        <f t="shared" si="185"/>
        <v>food</v>
      </c>
      <c r="R2413" t="str">
        <f t="shared" si="186"/>
        <v>food trucks</v>
      </c>
      <c r="S2413" s="10">
        <f t="shared" si="187"/>
        <v>42241.524097222216</v>
      </c>
      <c r="T2413" s="9" t="str">
        <f t="shared" si="188"/>
        <v>Aug</v>
      </c>
      <c r="U2413" s="9">
        <f t="shared" si="189"/>
        <v>2015</v>
      </c>
      <c r="V2413" s="10">
        <f>(J2413/86400)+25569+(-5/24)</f>
        <v>42211.524097222216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tr">
        <f t="shared" si="185"/>
        <v>food</v>
      </c>
      <c r="R2414" t="str">
        <f t="shared" si="186"/>
        <v>food trucks</v>
      </c>
      <c r="S2414" s="10">
        <f t="shared" si="187"/>
        <v>42700.570289351854</v>
      </c>
      <c r="T2414" s="9" t="str">
        <f t="shared" si="188"/>
        <v>Nov</v>
      </c>
      <c r="U2414" s="9">
        <f t="shared" si="189"/>
        <v>2016</v>
      </c>
      <c r="V2414" s="10">
        <f>(J2414/86400)+25569+(-5/24)</f>
        <v>42655.528622685182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tr">
        <f t="shared" si="185"/>
        <v>food</v>
      </c>
      <c r="R2415" t="str">
        <f t="shared" si="186"/>
        <v>food trucks</v>
      </c>
      <c r="S2415" s="10">
        <f t="shared" si="187"/>
        <v>41790.770833333328</v>
      </c>
      <c r="T2415" s="9" t="str">
        <f t="shared" si="188"/>
        <v>May</v>
      </c>
      <c r="U2415" s="9">
        <f t="shared" si="189"/>
        <v>2014</v>
      </c>
      <c r="V2415" s="10">
        <f>(J2415/86400)+25569+(-5/24)</f>
        <v>41759.901412037034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tr">
        <f t="shared" si="185"/>
        <v>food</v>
      </c>
      <c r="R2416" t="str">
        <f t="shared" si="186"/>
        <v>food trucks</v>
      </c>
      <c r="S2416" s="10">
        <f t="shared" si="187"/>
        <v>42237.957638888889</v>
      </c>
      <c r="T2416" s="9" t="str">
        <f t="shared" si="188"/>
        <v>Aug</v>
      </c>
      <c r="U2416" s="9">
        <f t="shared" si="189"/>
        <v>2015</v>
      </c>
      <c r="V2416" s="10">
        <f>(J2416/86400)+25569+(-5/24)</f>
        <v>42198.486805555549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tr">
        <f t="shared" si="185"/>
        <v>food</v>
      </c>
      <c r="R2417" t="str">
        <f t="shared" si="186"/>
        <v>food trucks</v>
      </c>
      <c r="S2417" s="10">
        <f t="shared" si="187"/>
        <v>42566.654467592591</v>
      </c>
      <c r="T2417" s="9" t="str">
        <f t="shared" si="188"/>
        <v>Jul</v>
      </c>
      <c r="U2417" s="9">
        <f t="shared" si="189"/>
        <v>2016</v>
      </c>
      <c r="V2417" s="10">
        <f>(J2417/86400)+25569+(-5/24)</f>
        <v>42536.654467592591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tr">
        <f t="shared" si="185"/>
        <v>food</v>
      </c>
      <c r="R2418" t="str">
        <f t="shared" si="186"/>
        <v>food trucks</v>
      </c>
      <c r="S2418" s="10">
        <f t="shared" si="187"/>
        <v>42077.416666666664</v>
      </c>
      <c r="T2418" s="9" t="str">
        <f t="shared" si="188"/>
        <v>Mar</v>
      </c>
      <c r="U2418" s="9">
        <f t="shared" si="189"/>
        <v>2015</v>
      </c>
      <c r="V2418" s="10">
        <f>(J2418/86400)+25569+(-5/24)</f>
        <v>42019.529432870368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tr">
        <f t="shared" si="185"/>
        <v>food</v>
      </c>
      <c r="R2419" t="str">
        <f t="shared" si="186"/>
        <v>food trucks</v>
      </c>
      <c r="S2419" s="10">
        <f t="shared" si="187"/>
        <v>41861.675775462958</v>
      </c>
      <c r="T2419" s="9" t="str">
        <f t="shared" si="188"/>
        <v>Aug</v>
      </c>
      <c r="U2419" s="9">
        <f t="shared" si="189"/>
        <v>2014</v>
      </c>
      <c r="V2419" s="10">
        <f>(J2419/86400)+25569+(-5/24)</f>
        <v>41831.675775462958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tr">
        <f t="shared" si="185"/>
        <v>food</v>
      </c>
      <c r="R2420" t="str">
        <f t="shared" si="186"/>
        <v>food trucks</v>
      </c>
      <c r="S2420" s="10">
        <f t="shared" si="187"/>
        <v>42087.606990740744</v>
      </c>
      <c r="T2420" s="9" t="str">
        <f t="shared" si="188"/>
        <v>Mar</v>
      </c>
      <c r="U2420" s="9">
        <f t="shared" si="189"/>
        <v>2015</v>
      </c>
      <c r="V2420" s="10">
        <f>(J2420/86400)+25569+(-5/24)</f>
        <v>42027.648657407401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tr">
        <f t="shared" si="185"/>
        <v>food</v>
      </c>
      <c r="R2421" t="str">
        <f t="shared" si="186"/>
        <v>food trucks</v>
      </c>
      <c r="S2421" s="10">
        <f t="shared" si="187"/>
        <v>42053.529965277776</v>
      </c>
      <c r="T2421" s="9" t="str">
        <f t="shared" si="188"/>
        <v>Feb</v>
      </c>
      <c r="U2421" s="9">
        <f t="shared" si="189"/>
        <v>2015</v>
      </c>
      <c r="V2421" s="10">
        <f>(J2421/86400)+25569+(-5/24)</f>
        <v>41993.529965277776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tr">
        <f t="shared" si="185"/>
        <v>food</v>
      </c>
      <c r="R2422" t="str">
        <f t="shared" si="186"/>
        <v>food trucks</v>
      </c>
      <c r="S2422" s="10">
        <f t="shared" si="187"/>
        <v>41952.862210648142</v>
      </c>
      <c r="T2422" s="9" t="str">
        <f t="shared" si="188"/>
        <v>Nov</v>
      </c>
      <c r="U2422" s="9">
        <f t="shared" si="189"/>
        <v>2014</v>
      </c>
      <c r="V2422" s="10">
        <f>(J2422/86400)+25569+(-5/24)</f>
        <v>41892.820543981477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tr">
        <f t="shared" si="185"/>
        <v>food</v>
      </c>
      <c r="R2423" t="str">
        <f t="shared" si="186"/>
        <v>food trucks</v>
      </c>
      <c r="S2423" s="10">
        <f t="shared" si="187"/>
        <v>42056.479120370372</v>
      </c>
      <c r="T2423" s="9" t="str">
        <f t="shared" si="188"/>
        <v>Feb</v>
      </c>
      <c r="U2423" s="9">
        <f t="shared" si="189"/>
        <v>2015</v>
      </c>
      <c r="V2423" s="10">
        <f>(J2423/86400)+25569+(-5/24)</f>
        <v>42026.479120370372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tr">
        <f t="shared" si="185"/>
        <v>food</v>
      </c>
      <c r="R2424" t="str">
        <f t="shared" si="186"/>
        <v>food trucks</v>
      </c>
      <c r="S2424" s="10">
        <f t="shared" si="187"/>
        <v>42074.474953703706</v>
      </c>
      <c r="T2424" s="9" t="str">
        <f t="shared" si="188"/>
        <v>Mar</v>
      </c>
      <c r="U2424" s="9">
        <f t="shared" si="189"/>
        <v>2015</v>
      </c>
      <c r="V2424" s="10">
        <f>(J2424/86400)+25569+(-5/24)</f>
        <v>42044.516620370363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tr">
        <f t="shared" si="185"/>
        <v>food</v>
      </c>
      <c r="R2425" t="str">
        <f t="shared" si="186"/>
        <v>food trucks</v>
      </c>
      <c r="S2425" s="10">
        <f t="shared" si="187"/>
        <v>42004.496412037035</v>
      </c>
      <c r="T2425" s="9" t="str">
        <f t="shared" si="188"/>
        <v>Dec</v>
      </c>
      <c r="U2425" s="9">
        <f t="shared" si="189"/>
        <v>2014</v>
      </c>
      <c r="V2425" s="10">
        <f>(J2425/86400)+25569+(-5/24)</f>
        <v>41974.496412037035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tr">
        <f t="shared" si="185"/>
        <v>food</v>
      </c>
      <c r="R2426" t="str">
        <f t="shared" si="186"/>
        <v>food trucks</v>
      </c>
      <c r="S2426" s="10">
        <f t="shared" si="187"/>
        <v>41939.684120370366</v>
      </c>
      <c r="T2426" s="9" t="str">
        <f t="shared" si="188"/>
        <v>Oct</v>
      </c>
      <c r="U2426" s="9">
        <f t="shared" si="189"/>
        <v>2014</v>
      </c>
      <c r="V2426" s="10">
        <f>(J2426/86400)+25569+(-5/24)</f>
        <v>41909.684120370366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tr">
        <f t="shared" si="185"/>
        <v>food</v>
      </c>
      <c r="R2427" t="str">
        <f t="shared" si="186"/>
        <v>food trucks</v>
      </c>
      <c r="S2427" s="10">
        <f t="shared" si="187"/>
        <v>42517.711111111108</v>
      </c>
      <c r="T2427" s="9" t="str">
        <f t="shared" si="188"/>
        <v>May</v>
      </c>
      <c r="U2427" s="9">
        <f t="shared" si="189"/>
        <v>2016</v>
      </c>
      <c r="V2427" s="10">
        <f>(J2427/86400)+25569+(-5/24)</f>
        <v>42502.705428240741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tr">
        <f t="shared" si="185"/>
        <v>food</v>
      </c>
      <c r="R2428" t="str">
        <f t="shared" si="186"/>
        <v>food trucks</v>
      </c>
      <c r="S2428" s="10">
        <f t="shared" si="187"/>
        <v>42223.961712962962</v>
      </c>
      <c r="T2428" s="9" t="str">
        <f t="shared" si="188"/>
        <v>Aug</v>
      </c>
      <c r="U2428" s="9">
        <f t="shared" si="189"/>
        <v>2015</v>
      </c>
      <c r="V2428" s="10">
        <f>(J2428/86400)+25569+(-5/24)</f>
        <v>42163.961712962962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tr">
        <f t="shared" si="185"/>
        <v>food</v>
      </c>
      <c r="R2429" t="str">
        <f t="shared" si="186"/>
        <v>food trucks</v>
      </c>
      <c r="S2429" s="10">
        <f t="shared" si="187"/>
        <v>42452.068668981483</v>
      </c>
      <c r="T2429" s="9" t="str">
        <f t="shared" si="188"/>
        <v>Mar</v>
      </c>
      <c r="U2429" s="9">
        <f t="shared" si="189"/>
        <v>2016</v>
      </c>
      <c r="V2429" s="10">
        <f>(J2429/86400)+25569+(-5/24)</f>
        <v>42412.110335648147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tr">
        <f t="shared" si="185"/>
        <v>food</v>
      </c>
      <c r="R2430" t="str">
        <f t="shared" si="186"/>
        <v>food trucks</v>
      </c>
      <c r="S2430" s="10">
        <f t="shared" si="187"/>
        <v>42075.534155092588</v>
      </c>
      <c r="T2430" s="9" t="str">
        <f t="shared" si="188"/>
        <v>Mar</v>
      </c>
      <c r="U2430" s="9">
        <f t="shared" si="189"/>
        <v>2015</v>
      </c>
      <c r="V2430" s="10">
        <f>(J2430/86400)+25569+(-5/24)</f>
        <v>42045.575821759259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tr">
        <f t="shared" si="185"/>
        <v>food</v>
      </c>
      <c r="R2431" t="str">
        <f t="shared" si="186"/>
        <v>food trucks</v>
      </c>
      <c r="S2431" s="10">
        <f t="shared" si="187"/>
        <v>42771.488888888889</v>
      </c>
      <c r="T2431" s="9" t="str">
        <f t="shared" si="188"/>
        <v>Feb</v>
      </c>
      <c r="U2431" s="9">
        <f t="shared" si="189"/>
        <v>2017</v>
      </c>
      <c r="V2431" s="10">
        <f>(J2431/86400)+25569+(-5/24)</f>
        <v>42734.670902777776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tr">
        <f t="shared" si="185"/>
        <v>food</v>
      </c>
      <c r="R2432" t="str">
        <f t="shared" si="186"/>
        <v>food trucks</v>
      </c>
      <c r="S2432" s="10">
        <f t="shared" si="187"/>
        <v>42411.922499999993</v>
      </c>
      <c r="T2432" s="9" t="str">
        <f t="shared" si="188"/>
        <v>Feb</v>
      </c>
      <c r="U2432" s="9">
        <f t="shared" si="189"/>
        <v>2016</v>
      </c>
      <c r="V2432" s="10">
        <f>(J2432/86400)+25569+(-5/24)</f>
        <v>42381.922499999993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tr">
        <f t="shared" si="185"/>
        <v>food</v>
      </c>
      <c r="R2433" t="str">
        <f t="shared" si="186"/>
        <v>food trucks</v>
      </c>
      <c r="S2433" s="10">
        <f t="shared" si="187"/>
        <v>42548.891354166662</v>
      </c>
      <c r="T2433" s="9" t="str">
        <f t="shared" si="188"/>
        <v>Jun</v>
      </c>
      <c r="U2433" s="9">
        <f t="shared" si="189"/>
        <v>2016</v>
      </c>
      <c r="V2433" s="10">
        <f>(J2433/86400)+25569+(-5/24)</f>
        <v>42488.891354166662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tr">
        <f t="shared" si="185"/>
        <v>food</v>
      </c>
      <c r="R2434" t="str">
        <f t="shared" si="186"/>
        <v>food trucks</v>
      </c>
      <c r="S2434" s="10">
        <f t="shared" si="187"/>
        <v>42071.010381944441</v>
      </c>
      <c r="T2434" s="9" t="str">
        <f t="shared" si="188"/>
        <v>Mar</v>
      </c>
      <c r="U2434" s="9">
        <f t="shared" si="189"/>
        <v>2015</v>
      </c>
      <c r="V2434" s="10">
        <f>(J2434/86400)+25569+(-5/24)</f>
        <v>42041.010381944441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tr">
        <f t="shared" ref="Q2435:Q2498" si="190">LEFT(N2435,FIND("/",N2435)-1)</f>
        <v>food</v>
      </c>
      <c r="R2435" t="str">
        <f t="shared" ref="R2435:R2498" si="191">RIGHT(N2435,LEN(N2435)-FIND("/",N2435))</f>
        <v>food trucks</v>
      </c>
      <c r="S2435" s="10">
        <f t="shared" ref="S2435:S2498" si="192">(I2435/86400)+25569+(-5/24)</f>
        <v>42427.691469907404</v>
      </c>
      <c r="T2435" s="9" t="str">
        <f t="shared" ref="T2435:T2498" si="193">IF(MONTH(S2435)=1,"Jan",IF(MONTH(S2435)=2,"Feb",IF(MONTH(S2435)=3,"Mar",IF(MONTH(S2435)=4,"Apr",IF(MONTH(S2435)=5,"May",IF(MONTH(S2435)=6,"Jun",IF(MONTH(S2435)=7,"Jul",IF(MONTH(S2435)=8,"Aug",IF(MONTH(S2435)=9,"Sep",IF(MONTH(S2435)=10,"Oct",IF(MONTH(S2435)=11,"Nov",IF(MONTH(S2435)=12,"Dec","N/A"))))))))))))</f>
        <v>Feb</v>
      </c>
      <c r="U2435" s="9">
        <f t="shared" ref="U2435:U2498" si="194">YEAR(S2435)</f>
        <v>2016</v>
      </c>
      <c r="V2435" s="10">
        <f>(J2435/86400)+25569+(-5/24)</f>
        <v>42397.691469907404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tr">
        <f t="shared" si="190"/>
        <v>food</v>
      </c>
      <c r="R2436" t="str">
        <f t="shared" si="191"/>
        <v>food trucks</v>
      </c>
      <c r="S2436" s="10">
        <f t="shared" si="192"/>
        <v>42219.977708333332</v>
      </c>
      <c r="T2436" s="9" t="str">
        <f t="shared" si="193"/>
        <v>Aug</v>
      </c>
      <c r="U2436" s="9">
        <f t="shared" si="194"/>
        <v>2015</v>
      </c>
      <c r="V2436" s="10">
        <f>(J2436/86400)+25569+(-5/24)</f>
        <v>42179.977708333332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tr">
        <f t="shared" si="190"/>
        <v>food</v>
      </c>
      <c r="R2437" t="str">
        <f t="shared" si="191"/>
        <v>food trucks</v>
      </c>
      <c r="S2437" s="10">
        <f t="shared" si="192"/>
        <v>42282.069282407407</v>
      </c>
      <c r="T2437" s="9" t="str">
        <f t="shared" si="193"/>
        <v>Oct</v>
      </c>
      <c r="U2437" s="9">
        <f t="shared" si="194"/>
        <v>2015</v>
      </c>
      <c r="V2437" s="10">
        <f>(J2437/86400)+25569+(-5/24)</f>
        <v>42252.069282407407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tr">
        <f t="shared" si="190"/>
        <v>food</v>
      </c>
      <c r="R2438" t="str">
        <f t="shared" si="191"/>
        <v>food trucks</v>
      </c>
      <c r="S2438" s="10">
        <f t="shared" si="192"/>
        <v>42398.407060185178</v>
      </c>
      <c r="T2438" s="9" t="str">
        <f t="shared" si="193"/>
        <v>Jan</v>
      </c>
      <c r="U2438" s="9">
        <f t="shared" si="194"/>
        <v>2016</v>
      </c>
      <c r="V2438" s="10">
        <f>(J2438/86400)+25569+(-5/24)</f>
        <v>42338.407060185178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tr">
        <f t="shared" si="190"/>
        <v>food</v>
      </c>
      <c r="R2439" t="str">
        <f t="shared" si="191"/>
        <v>food trucks</v>
      </c>
      <c r="S2439" s="10">
        <f t="shared" si="192"/>
        <v>42080.541666666664</v>
      </c>
      <c r="T2439" s="9" t="str">
        <f t="shared" si="193"/>
        <v>Mar</v>
      </c>
      <c r="U2439" s="9">
        <f t="shared" si="194"/>
        <v>2015</v>
      </c>
      <c r="V2439" s="10">
        <f>(J2439/86400)+25569+(-5/24)</f>
        <v>42031.756805555553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tr">
        <f t="shared" si="190"/>
        <v>food</v>
      </c>
      <c r="R2440" t="str">
        <f t="shared" si="191"/>
        <v>food trucks</v>
      </c>
      <c r="S2440" s="10">
        <f t="shared" si="192"/>
        <v>42345.748402777775</v>
      </c>
      <c r="T2440" s="9" t="str">
        <f t="shared" si="193"/>
        <v>Dec</v>
      </c>
      <c r="U2440" s="9">
        <f t="shared" si="194"/>
        <v>2015</v>
      </c>
      <c r="V2440" s="10">
        <f>(J2440/86400)+25569+(-5/24)</f>
        <v>42285.706736111104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tr">
        <f t="shared" si="190"/>
        <v>food</v>
      </c>
      <c r="R2441" t="str">
        <f t="shared" si="191"/>
        <v>food trucks</v>
      </c>
      <c r="S2441" s="10">
        <f t="shared" si="192"/>
        <v>42295.610289351847</v>
      </c>
      <c r="T2441" s="9" t="str">
        <f t="shared" si="193"/>
        <v>Oct</v>
      </c>
      <c r="U2441" s="9">
        <f t="shared" si="194"/>
        <v>2015</v>
      </c>
      <c r="V2441" s="10">
        <f>(J2441/86400)+25569+(-5/24)</f>
        <v>42265.610289351847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tr">
        <f t="shared" si="190"/>
        <v>food</v>
      </c>
      <c r="R2442" t="str">
        <f t="shared" si="191"/>
        <v>food trucks</v>
      </c>
      <c r="S2442" s="10">
        <f t="shared" si="192"/>
        <v>42413.691122685188</v>
      </c>
      <c r="T2442" s="9" t="str">
        <f t="shared" si="193"/>
        <v>Feb</v>
      </c>
      <c r="U2442" s="9">
        <f t="shared" si="194"/>
        <v>2016</v>
      </c>
      <c r="V2442" s="10">
        <f>(J2442/86400)+25569+(-5/24)</f>
        <v>42383.691122685188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tr">
        <f t="shared" si="190"/>
        <v>food</v>
      </c>
      <c r="R2443" t="str">
        <f t="shared" si="191"/>
        <v>small batch</v>
      </c>
      <c r="S2443" s="10">
        <f t="shared" si="192"/>
        <v>42207.999305555553</v>
      </c>
      <c r="T2443" s="9" t="str">
        <f t="shared" si="193"/>
        <v>Jul</v>
      </c>
      <c r="U2443" s="9">
        <f t="shared" si="194"/>
        <v>2015</v>
      </c>
      <c r="V2443" s="10">
        <f>(J2443/86400)+25569+(-5/24)</f>
        <v>42186.917291666665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tr">
        <f t="shared" si="190"/>
        <v>food</v>
      </c>
      <c r="R2444" t="str">
        <f t="shared" si="191"/>
        <v>small batch</v>
      </c>
      <c r="S2444" s="10">
        <f t="shared" si="192"/>
        <v>42082.416990740741</v>
      </c>
      <c r="T2444" s="9" t="str">
        <f t="shared" si="193"/>
        <v>Mar</v>
      </c>
      <c r="U2444" s="9">
        <f t="shared" si="194"/>
        <v>2015</v>
      </c>
      <c r="V2444" s="10">
        <f>(J2444/86400)+25569+(-5/24)</f>
        <v>42052.458657407406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tr">
        <f t="shared" si="190"/>
        <v>food</v>
      </c>
      <c r="R2445" t="str">
        <f t="shared" si="191"/>
        <v>small batch</v>
      </c>
      <c r="S2445" s="10">
        <f t="shared" si="192"/>
        <v>41866.416921296295</v>
      </c>
      <c r="T2445" s="9" t="str">
        <f t="shared" si="193"/>
        <v>Aug</v>
      </c>
      <c r="U2445" s="9">
        <f t="shared" si="194"/>
        <v>2014</v>
      </c>
      <c r="V2445" s="10">
        <f>(J2445/86400)+25569+(-5/24)</f>
        <v>41836.416921296295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tr">
        <f t="shared" si="190"/>
        <v>food</v>
      </c>
      <c r="R2446" t="str">
        <f t="shared" si="191"/>
        <v>small batch</v>
      </c>
      <c r="S2446" s="10">
        <f t="shared" si="192"/>
        <v>42515.54619212963</v>
      </c>
      <c r="T2446" s="9" t="str">
        <f t="shared" si="193"/>
        <v>May</v>
      </c>
      <c r="U2446" s="9">
        <f t="shared" si="194"/>
        <v>2016</v>
      </c>
      <c r="V2446" s="10">
        <f>(J2446/86400)+25569+(-5/24)</f>
        <v>42485.54619212963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tr">
        <f t="shared" si="190"/>
        <v>food</v>
      </c>
      <c r="R2447" t="str">
        <f t="shared" si="191"/>
        <v>small batch</v>
      </c>
      <c r="S2447" s="10">
        <f t="shared" si="192"/>
        <v>42272.981724537036</v>
      </c>
      <c r="T2447" s="9" t="str">
        <f t="shared" si="193"/>
        <v>Sep</v>
      </c>
      <c r="U2447" s="9">
        <f t="shared" si="194"/>
        <v>2015</v>
      </c>
      <c r="V2447" s="10">
        <f>(J2447/86400)+25569+(-5/24)</f>
        <v>42242.981724537036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tr">
        <f t="shared" si="190"/>
        <v>food</v>
      </c>
      <c r="R2448" t="str">
        <f t="shared" si="191"/>
        <v>small batch</v>
      </c>
      <c r="S2448" s="10">
        <f t="shared" si="192"/>
        <v>42700.436006944445</v>
      </c>
      <c r="T2448" s="9" t="str">
        <f t="shared" si="193"/>
        <v>Nov</v>
      </c>
      <c r="U2448" s="9">
        <f t="shared" si="194"/>
        <v>2016</v>
      </c>
      <c r="V2448" s="10">
        <f>(J2448/86400)+25569+(-5/24)</f>
        <v>42670.394340277773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tr">
        <f t="shared" si="190"/>
        <v>food</v>
      </c>
      <c r="R2449" t="str">
        <f t="shared" si="191"/>
        <v>small batch</v>
      </c>
      <c r="S2449" s="10">
        <f t="shared" si="192"/>
        <v>42685.958333333336</v>
      </c>
      <c r="T2449" s="9" t="str">
        <f t="shared" si="193"/>
        <v>Nov</v>
      </c>
      <c r="U2449" s="9">
        <f t="shared" si="194"/>
        <v>2016</v>
      </c>
      <c r="V2449" s="10">
        <f>(J2449/86400)+25569+(-5/24)</f>
        <v>42654.26149305555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tr">
        <f t="shared" si="190"/>
        <v>food</v>
      </c>
      <c r="R2450" t="str">
        <f t="shared" si="191"/>
        <v>small batch</v>
      </c>
      <c r="S2450" s="10">
        <f t="shared" si="192"/>
        <v>42613.025000000001</v>
      </c>
      <c r="T2450" s="9" t="str">
        <f t="shared" si="193"/>
        <v>Aug</v>
      </c>
      <c r="U2450" s="9">
        <f t="shared" si="194"/>
        <v>2016</v>
      </c>
      <c r="V2450" s="10">
        <f>(J2450/86400)+25569+(-5/24)</f>
        <v>42607.107789351845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tr">
        <f t="shared" si="190"/>
        <v>food</v>
      </c>
      <c r="R2451" t="str">
        <f t="shared" si="191"/>
        <v>small batch</v>
      </c>
      <c r="S2451" s="10">
        <f t="shared" si="192"/>
        <v>41972.975868055553</v>
      </c>
      <c r="T2451" s="9" t="str">
        <f t="shared" si="193"/>
        <v>Nov</v>
      </c>
      <c r="U2451" s="9">
        <f t="shared" si="194"/>
        <v>2014</v>
      </c>
      <c r="V2451" s="10">
        <f>(J2451/86400)+25569+(-5/24)</f>
        <v>41942.934201388889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tr">
        <f t="shared" si="190"/>
        <v>food</v>
      </c>
      <c r="R2452" t="str">
        <f t="shared" si="191"/>
        <v>small batch</v>
      </c>
      <c r="S2452" s="10">
        <f t="shared" si="192"/>
        <v>41939.924305555549</v>
      </c>
      <c r="T2452" s="9" t="str">
        <f t="shared" si="193"/>
        <v>Oct</v>
      </c>
      <c r="U2452" s="9">
        <f t="shared" si="194"/>
        <v>2014</v>
      </c>
      <c r="V2452" s="10">
        <f>(J2452/86400)+25569+(-5/24)</f>
        <v>41901.864074074074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tr">
        <f t="shared" si="190"/>
        <v>food</v>
      </c>
      <c r="R2453" t="str">
        <f t="shared" si="191"/>
        <v>small batch</v>
      </c>
      <c r="S2453" s="10">
        <f t="shared" si="192"/>
        <v>42799.700115740743</v>
      </c>
      <c r="T2453" s="9" t="str">
        <f t="shared" si="193"/>
        <v>Mar</v>
      </c>
      <c r="U2453" s="9">
        <f t="shared" si="194"/>
        <v>2017</v>
      </c>
      <c r="V2453" s="10">
        <f>(J2453/86400)+25569+(-5/24)</f>
        <v>42779.700115740743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tr">
        <f t="shared" si="190"/>
        <v>food</v>
      </c>
      <c r="R2454" t="str">
        <f t="shared" si="191"/>
        <v>small batch</v>
      </c>
      <c r="S2454" s="10">
        <f t="shared" si="192"/>
        <v>42367.749999999993</v>
      </c>
      <c r="T2454" s="9" t="str">
        <f t="shared" si="193"/>
        <v>Dec</v>
      </c>
      <c r="U2454" s="9">
        <f t="shared" si="194"/>
        <v>2015</v>
      </c>
      <c r="V2454" s="10">
        <f>(J2454/86400)+25569+(-5/24)</f>
        <v>42338.635416666664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tr">
        <f t="shared" si="190"/>
        <v>food</v>
      </c>
      <c r="R2455" t="str">
        <f t="shared" si="191"/>
        <v>small batch</v>
      </c>
      <c r="S2455" s="10">
        <f t="shared" si="192"/>
        <v>42768.483900462961</v>
      </c>
      <c r="T2455" s="9" t="str">
        <f t="shared" si="193"/>
        <v>Feb</v>
      </c>
      <c r="U2455" s="9">
        <f t="shared" si="194"/>
        <v>2017</v>
      </c>
      <c r="V2455" s="10">
        <f>(J2455/86400)+25569+(-5/24)</f>
        <v>42738.483900462961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tr">
        <f t="shared" si="190"/>
        <v>food</v>
      </c>
      <c r="R2456" t="str">
        <f t="shared" si="191"/>
        <v>small batch</v>
      </c>
      <c r="S2456" s="10">
        <f t="shared" si="192"/>
        <v>42804.993148148147</v>
      </c>
      <c r="T2456" s="9" t="str">
        <f t="shared" si="193"/>
        <v>Mar</v>
      </c>
      <c r="U2456" s="9">
        <f t="shared" si="194"/>
        <v>2017</v>
      </c>
      <c r="V2456" s="10">
        <f>(J2456/86400)+25569+(-5/24)</f>
        <v>42769.993148148147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tr">
        <f t="shared" si="190"/>
        <v>food</v>
      </c>
      <c r="R2457" t="str">
        <f t="shared" si="191"/>
        <v>small batch</v>
      </c>
      <c r="S2457" s="10">
        <f t="shared" si="192"/>
        <v>42480.573495370372</v>
      </c>
      <c r="T2457" s="9" t="str">
        <f t="shared" si="193"/>
        <v>Apr</v>
      </c>
      <c r="U2457" s="9">
        <f t="shared" si="194"/>
        <v>2016</v>
      </c>
      <c r="V2457" s="10">
        <f>(J2457/86400)+25569+(-5/24)</f>
        <v>42452.573495370372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tr">
        <f t="shared" si="190"/>
        <v>food</v>
      </c>
      <c r="R2458" t="str">
        <f t="shared" si="191"/>
        <v>small batch</v>
      </c>
      <c r="S2458" s="10">
        <f t="shared" si="192"/>
        <v>42791.752766203703</v>
      </c>
      <c r="T2458" s="9" t="str">
        <f t="shared" si="193"/>
        <v>Feb</v>
      </c>
      <c r="U2458" s="9">
        <f t="shared" si="194"/>
        <v>2017</v>
      </c>
      <c r="V2458" s="10">
        <f>(J2458/86400)+25569+(-5/24)</f>
        <v>42761.752766203703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tr">
        <f t="shared" si="190"/>
        <v>food</v>
      </c>
      <c r="R2459" t="str">
        <f t="shared" si="191"/>
        <v>small batch</v>
      </c>
      <c r="S2459" s="10">
        <f t="shared" si="192"/>
        <v>42453.352500000001</v>
      </c>
      <c r="T2459" s="9" t="str">
        <f t="shared" si="193"/>
        <v>Mar</v>
      </c>
      <c r="U2459" s="9">
        <f t="shared" si="194"/>
        <v>2016</v>
      </c>
      <c r="V2459" s="10">
        <f>(J2459/86400)+25569+(-5/24)</f>
        <v>42423.394166666665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tr">
        <f t="shared" si="190"/>
        <v>food</v>
      </c>
      <c r="R2460" t="str">
        <f t="shared" si="191"/>
        <v>small batch</v>
      </c>
      <c r="S2460" s="10">
        <f t="shared" si="192"/>
        <v>42530.583333333336</v>
      </c>
      <c r="T2460" s="9" t="str">
        <f t="shared" si="193"/>
        <v>Jun</v>
      </c>
      <c r="U2460" s="9">
        <f t="shared" si="194"/>
        <v>2016</v>
      </c>
      <c r="V2460" s="10">
        <f>(J2460/86400)+25569+(-5/24)</f>
        <v>42495.663402777776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tr">
        <f t="shared" si="190"/>
        <v>food</v>
      </c>
      <c r="R2461" t="str">
        <f t="shared" si="191"/>
        <v>small batch</v>
      </c>
      <c r="S2461" s="10">
        <f t="shared" si="192"/>
        <v>42452.387557870366</v>
      </c>
      <c r="T2461" s="9" t="str">
        <f t="shared" si="193"/>
        <v>Mar</v>
      </c>
      <c r="U2461" s="9">
        <f t="shared" si="194"/>
        <v>2016</v>
      </c>
      <c r="V2461" s="10">
        <f>(J2461/86400)+25569+(-5/24)</f>
        <v>42407.429224537038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tr">
        <f t="shared" si="190"/>
        <v>food</v>
      </c>
      <c r="R2462" t="str">
        <f t="shared" si="191"/>
        <v>small batch</v>
      </c>
      <c r="S2462" s="10">
        <f t="shared" si="192"/>
        <v>42737.970138888886</v>
      </c>
      <c r="T2462" s="9" t="str">
        <f t="shared" si="193"/>
        <v>Jan</v>
      </c>
      <c r="U2462" s="9">
        <f t="shared" si="194"/>
        <v>2017</v>
      </c>
      <c r="V2462" s="10">
        <f>(J2462/86400)+25569+(-5/24)</f>
        <v>42703.978784722225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tr">
        <f t="shared" si="190"/>
        <v>music</v>
      </c>
      <c r="R2463" t="str">
        <f t="shared" si="191"/>
        <v>indie rock</v>
      </c>
      <c r="S2463" s="10">
        <f t="shared" si="192"/>
        <v>40816.916666666664</v>
      </c>
      <c r="T2463" s="9" t="str">
        <f t="shared" si="193"/>
        <v>Sep</v>
      </c>
      <c r="U2463" s="9">
        <f t="shared" si="194"/>
        <v>2011</v>
      </c>
      <c r="V2463" s="10">
        <f>(J2463/86400)+25569+(-5/24)</f>
        <v>40783.804363425923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tr">
        <f t="shared" si="190"/>
        <v>music</v>
      </c>
      <c r="R2464" t="str">
        <f t="shared" si="191"/>
        <v>indie rock</v>
      </c>
      <c r="S2464" s="10">
        <f t="shared" si="192"/>
        <v>41108.977962962963</v>
      </c>
      <c r="T2464" s="9" t="str">
        <f t="shared" si="193"/>
        <v>Jul</v>
      </c>
      <c r="U2464" s="9">
        <f t="shared" si="194"/>
        <v>2012</v>
      </c>
      <c r="V2464" s="10">
        <f>(J2464/86400)+25569+(-5/24)</f>
        <v>41088.977962962963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tr">
        <f t="shared" si="190"/>
        <v>music</v>
      </c>
      <c r="R2465" t="str">
        <f t="shared" si="191"/>
        <v>indie rock</v>
      </c>
      <c r="S2465" s="10">
        <f t="shared" si="192"/>
        <v>41380.583333333328</v>
      </c>
      <c r="T2465" s="9" t="str">
        <f t="shared" si="193"/>
        <v>Apr</v>
      </c>
      <c r="U2465" s="9">
        <f t="shared" si="194"/>
        <v>2013</v>
      </c>
      <c r="V2465" s="10">
        <f>(J2465/86400)+25569+(-5/24)</f>
        <v>41340.903067129628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tr">
        <f t="shared" si="190"/>
        <v>music</v>
      </c>
      <c r="R2466" t="str">
        <f t="shared" si="191"/>
        <v>indie rock</v>
      </c>
      <c r="S2466" s="10">
        <f t="shared" si="192"/>
        <v>42277.603472222218</v>
      </c>
      <c r="T2466" s="9" t="str">
        <f t="shared" si="193"/>
        <v>Sep</v>
      </c>
      <c r="U2466" s="9">
        <f t="shared" si="194"/>
        <v>2015</v>
      </c>
      <c r="V2466" s="10">
        <f>(J2466/86400)+25569+(-5/24)</f>
        <v>42248.692094907405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tr">
        <f t="shared" si="190"/>
        <v>music</v>
      </c>
      <c r="R2467" t="str">
        <f t="shared" si="191"/>
        <v>indie rock</v>
      </c>
      <c r="S2467" s="10">
        <f t="shared" si="192"/>
        <v>41175.510972222219</v>
      </c>
      <c r="T2467" s="9" t="str">
        <f t="shared" si="193"/>
        <v>Sep</v>
      </c>
      <c r="U2467" s="9">
        <f t="shared" si="194"/>
        <v>2012</v>
      </c>
      <c r="V2467" s="10">
        <f>(J2467/86400)+25569+(-5/24)</f>
        <v>41145.510972222219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tr">
        <f t="shared" si="190"/>
        <v>music</v>
      </c>
      <c r="R2468" t="str">
        <f t="shared" si="191"/>
        <v>indie rock</v>
      </c>
      <c r="S2468" s="10">
        <f t="shared" si="192"/>
        <v>41402.894131944442</v>
      </c>
      <c r="T2468" s="9" t="str">
        <f t="shared" si="193"/>
        <v>May</v>
      </c>
      <c r="U2468" s="9">
        <f t="shared" si="194"/>
        <v>2013</v>
      </c>
      <c r="V2468" s="10">
        <f>(J2468/86400)+25569+(-5/24)</f>
        <v>41372.894131944442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tr">
        <f t="shared" si="190"/>
        <v>music</v>
      </c>
      <c r="R2469" t="str">
        <f t="shared" si="191"/>
        <v>indie rock</v>
      </c>
      <c r="S2469" s="10">
        <f t="shared" si="192"/>
        <v>41039.5</v>
      </c>
      <c r="T2469" s="9" t="str">
        <f t="shared" si="193"/>
        <v>May</v>
      </c>
      <c r="U2469" s="9">
        <f t="shared" si="194"/>
        <v>2012</v>
      </c>
      <c r="V2469" s="10">
        <f>(J2469/86400)+25569+(-5/24)</f>
        <v>41025.665868055556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tr">
        <f t="shared" si="190"/>
        <v>music</v>
      </c>
      <c r="R2470" t="str">
        <f t="shared" si="191"/>
        <v>indie rock</v>
      </c>
      <c r="S2470" s="10">
        <f t="shared" si="192"/>
        <v>41210</v>
      </c>
      <c r="T2470" s="9" t="str">
        <f t="shared" si="193"/>
        <v>Oct</v>
      </c>
      <c r="U2470" s="9">
        <f t="shared" si="194"/>
        <v>2012</v>
      </c>
      <c r="V2470" s="10">
        <f>(J2470/86400)+25569+(-5/24)</f>
        <v>41173.945844907408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tr">
        <f t="shared" si="190"/>
        <v>music</v>
      </c>
      <c r="R2471" t="str">
        <f t="shared" si="191"/>
        <v>indie rock</v>
      </c>
      <c r="S2471" s="10">
        <f t="shared" si="192"/>
        <v>40582.221400462957</v>
      </c>
      <c r="T2471" s="9" t="str">
        <f t="shared" si="193"/>
        <v>Feb</v>
      </c>
      <c r="U2471" s="9">
        <f t="shared" si="194"/>
        <v>2011</v>
      </c>
      <c r="V2471" s="10">
        <f>(J2471/86400)+25569+(-5/24)</f>
        <v>40557.221400462957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tr">
        <f t="shared" si="190"/>
        <v>music</v>
      </c>
      <c r="R2472" t="str">
        <f t="shared" si="191"/>
        <v>indie rock</v>
      </c>
      <c r="S2472" s="10">
        <f t="shared" si="192"/>
        <v>41052.866377314815</v>
      </c>
      <c r="T2472" s="9" t="str">
        <f t="shared" si="193"/>
        <v>May</v>
      </c>
      <c r="U2472" s="9">
        <f t="shared" si="194"/>
        <v>2012</v>
      </c>
      <c r="V2472" s="10">
        <f>(J2472/86400)+25569+(-5/24)</f>
        <v>41022.866377314815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tr">
        <f t="shared" si="190"/>
        <v>music</v>
      </c>
      <c r="R2473" t="str">
        <f t="shared" si="191"/>
        <v>indie rock</v>
      </c>
      <c r="S2473" s="10">
        <f t="shared" si="192"/>
        <v>40933.784629629627</v>
      </c>
      <c r="T2473" s="9" t="str">
        <f t="shared" si="193"/>
        <v>Jan</v>
      </c>
      <c r="U2473" s="9">
        <f t="shared" si="194"/>
        <v>2012</v>
      </c>
      <c r="V2473" s="10">
        <f>(J2473/86400)+25569+(-5/24)</f>
        <v>40893.784629629627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tr">
        <f t="shared" si="190"/>
        <v>music</v>
      </c>
      <c r="R2474" t="str">
        <f t="shared" si="191"/>
        <v>indie rock</v>
      </c>
      <c r="S2474" s="10">
        <f t="shared" si="192"/>
        <v>40424.835416666661</v>
      </c>
      <c r="T2474" s="9" t="str">
        <f t="shared" si="193"/>
        <v>Sep</v>
      </c>
      <c r="U2474" s="9">
        <f t="shared" si="194"/>
        <v>2010</v>
      </c>
      <c r="V2474" s="10">
        <f>(J2474/86400)+25569+(-5/24)</f>
        <v>40353.907175925924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tr">
        <f t="shared" si="190"/>
        <v>music</v>
      </c>
      <c r="R2475" t="str">
        <f t="shared" si="191"/>
        <v>indie rock</v>
      </c>
      <c r="S2475" s="10">
        <f t="shared" si="192"/>
        <v>41223.581817129627</v>
      </c>
      <c r="T2475" s="9" t="str">
        <f t="shared" si="193"/>
        <v>Nov</v>
      </c>
      <c r="U2475" s="9">
        <f t="shared" si="194"/>
        <v>2012</v>
      </c>
      <c r="V2475" s="10">
        <f>(J2475/86400)+25569+(-5/24)</f>
        <v>41193.540150462963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tr">
        <f t="shared" si="190"/>
        <v>music</v>
      </c>
      <c r="R2476" t="str">
        <f t="shared" si="191"/>
        <v>indie rock</v>
      </c>
      <c r="S2476" s="10">
        <f t="shared" si="192"/>
        <v>40461.80296296296</v>
      </c>
      <c r="T2476" s="9" t="str">
        <f t="shared" si="193"/>
        <v>Oct</v>
      </c>
      <c r="U2476" s="9">
        <f t="shared" si="194"/>
        <v>2010</v>
      </c>
      <c r="V2476" s="10">
        <f>(J2476/86400)+25569+(-5/24)</f>
        <v>40416.80296296296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tr">
        <f t="shared" si="190"/>
        <v>music</v>
      </c>
      <c r="R2477" t="str">
        <f t="shared" si="191"/>
        <v>indie rock</v>
      </c>
      <c r="S2477" s="10">
        <f t="shared" si="192"/>
        <v>40369.708333333328</v>
      </c>
      <c r="T2477" s="9" t="str">
        <f t="shared" si="193"/>
        <v>Jul</v>
      </c>
      <c r="U2477" s="9">
        <f t="shared" si="194"/>
        <v>2010</v>
      </c>
      <c r="V2477" s="10">
        <f>(J2477/86400)+25569+(-5/24)</f>
        <v>40310.079340277771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tr">
        <f t="shared" si="190"/>
        <v>music</v>
      </c>
      <c r="R2478" t="str">
        <f t="shared" si="191"/>
        <v>indie rock</v>
      </c>
      <c r="S2478" s="10">
        <f t="shared" si="192"/>
        <v>41946.161689814813</v>
      </c>
      <c r="T2478" s="9" t="str">
        <f t="shared" si="193"/>
        <v>Nov</v>
      </c>
      <c r="U2478" s="9">
        <f t="shared" si="194"/>
        <v>2014</v>
      </c>
      <c r="V2478" s="10">
        <f>(J2478/86400)+25569+(-5/24)</f>
        <v>41913.120023148142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tr">
        <f t="shared" si="190"/>
        <v>music</v>
      </c>
      <c r="R2479" t="str">
        <f t="shared" si="191"/>
        <v>indie rock</v>
      </c>
      <c r="S2479" s="10">
        <f t="shared" si="192"/>
        <v>41133.483159722222</v>
      </c>
      <c r="T2479" s="9" t="str">
        <f t="shared" si="193"/>
        <v>Aug</v>
      </c>
      <c r="U2479" s="9">
        <f t="shared" si="194"/>
        <v>2012</v>
      </c>
      <c r="V2479" s="10">
        <f>(J2479/86400)+25569+(-5/24)</f>
        <v>41088.483159722222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tr">
        <f t="shared" si="190"/>
        <v>music</v>
      </c>
      <c r="R2480" t="str">
        <f t="shared" si="191"/>
        <v>indie rock</v>
      </c>
      <c r="S2480" s="10">
        <f t="shared" si="192"/>
        <v>41287.742048611108</v>
      </c>
      <c r="T2480" s="9" t="str">
        <f t="shared" si="193"/>
        <v>Jan</v>
      </c>
      <c r="U2480" s="9">
        <f t="shared" si="194"/>
        <v>2013</v>
      </c>
      <c r="V2480" s="10">
        <f>(J2480/86400)+25569+(-5/24)</f>
        <v>41257.742048611108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tr">
        <f t="shared" si="190"/>
        <v>music</v>
      </c>
      <c r="R2481" t="str">
        <f t="shared" si="191"/>
        <v>indie rock</v>
      </c>
      <c r="S2481" s="10">
        <f t="shared" si="192"/>
        <v>41117.875</v>
      </c>
      <c r="T2481" s="9" t="str">
        <f t="shared" si="193"/>
        <v>Jul</v>
      </c>
      <c r="U2481" s="9">
        <f t="shared" si="194"/>
        <v>2012</v>
      </c>
      <c r="V2481" s="10">
        <f>(J2481/86400)+25569+(-5/24)</f>
        <v>41107.518449074072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tr">
        <f t="shared" si="190"/>
        <v>music</v>
      </c>
      <c r="R2482" t="str">
        <f t="shared" si="191"/>
        <v>indie rock</v>
      </c>
      <c r="S2482" s="10">
        <f t="shared" si="192"/>
        <v>42287.727824074071</v>
      </c>
      <c r="T2482" s="9" t="str">
        <f t="shared" si="193"/>
        <v>Oct</v>
      </c>
      <c r="U2482" s="9">
        <f t="shared" si="194"/>
        <v>2015</v>
      </c>
      <c r="V2482" s="10">
        <f>(J2482/86400)+25569+(-5/24)</f>
        <v>42227.727824074071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tr">
        <f t="shared" si="190"/>
        <v>music</v>
      </c>
      <c r="R2483" t="str">
        <f t="shared" si="191"/>
        <v>indie rock</v>
      </c>
      <c r="S2483" s="10">
        <f t="shared" si="192"/>
        <v>41029.437592592592</v>
      </c>
      <c r="T2483" s="9" t="str">
        <f t="shared" si="193"/>
        <v>Apr</v>
      </c>
      <c r="U2483" s="9">
        <f t="shared" si="194"/>
        <v>2012</v>
      </c>
      <c r="V2483" s="10">
        <f>(J2483/86400)+25569+(-5/24)</f>
        <v>40999.437592592592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tr">
        <f t="shared" si="190"/>
        <v>music</v>
      </c>
      <c r="R2484" t="str">
        <f t="shared" si="191"/>
        <v>indie rock</v>
      </c>
      <c r="S2484" s="10">
        <f t="shared" si="192"/>
        <v>40756.573877314811</v>
      </c>
      <c r="T2484" s="9" t="str">
        <f t="shared" si="193"/>
        <v>Aug</v>
      </c>
      <c r="U2484" s="9">
        <f t="shared" si="194"/>
        <v>2011</v>
      </c>
      <c r="V2484" s="10">
        <f>(J2484/86400)+25569+(-5/24)</f>
        <v>40711.573877314811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tr">
        <f t="shared" si="190"/>
        <v>music</v>
      </c>
      <c r="R2485" t="str">
        <f t="shared" si="191"/>
        <v>indie rock</v>
      </c>
      <c r="S2485" s="10">
        <f t="shared" si="192"/>
        <v>41030.500034722216</v>
      </c>
      <c r="T2485" s="9" t="str">
        <f t="shared" si="193"/>
        <v>May</v>
      </c>
      <c r="U2485" s="9">
        <f t="shared" si="194"/>
        <v>2012</v>
      </c>
      <c r="V2485" s="10">
        <f>(J2485/86400)+25569+(-5/24)</f>
        <v>40970.541701388887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tr">
        <f t="shared" si="190"/>
        <v>music</v>
      </c>
      <c r="R2486" t="str">
        <f t="shared" si="191"/>
        <v>indie rock</v>
      </c>
      <c r="S2486" s="10">
        <f t="shared" si="192"/>
        <v>40801.708368055552</v>
      </c>
      <c r="T2486" s="9" t="str">
        <f t="shared" si="193"/>
        <v>Sep</v>
      </c>
      <c r="U2486" s="9">
        <f t="shared" si="194"/>
        <v>2011</v>
      </c>
      <c r="V2486" s="10">
        <f>(J2486/86400)+25569+(-5/24)</f>
        <v>40771.708368055552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tr">
        <f t="shared" si="190"/>
        <v>music</v>
      </c>
      <c r="R2487" t="str">
        <f t="shared" si="191"/>
        <v>indie rock</v>
      </c>
      <c r="S2487" s="10">
        <f t="shared" si="192"/>
        <v>40828.790266203701</v>
      </c>
      <c r="T2487" s="9" t="str">
        <f t="shared" si="193"/>
        <v>Oct</v>
      </c>
      <c r="U2487" s="9">
        <f t="shared" si="194"/>
        <v>2011</v>
      </c>
      <c r="V2487" s="10">
        <f>(J2487/86400)+25569+(-5/24)</f>
        <v>40793.790266203701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tr">
        <f t="shared" si="190"/>
        <v>music</v>
      </c>
      <c r="R2488" t="str">
        <f t="shared" si="191"/>
        <v>indie rock</v>
      </c>
      <c r="S2488" s="10">
        <f t="shared" si="192"/>
        <v>41021.499722222223</v>
      </c>
      <c r="T2488" s="9" t="str">
        <f t="shared" si="193"/>
        <v>Apr</v>
      </c>
      <c r="U2488" s="9">
        <f t="shared" si="194"/>
        <v>2012</v>
      </c>
      <c r="V2488" s="10">
        <f>(J2488/86400)+25569+(-5/24)</f>
        <v>40991.499722222223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tr">
        <f t="shared" si="190"/>
        <v>music</v>
      </c>
      <c r="R2489" t="str">
        <f t="shared" si="191"/>
        <v>indie rock</v>
      </c>
      <c r="S2489" s="10">
        <f t="shared" si="192"/>
        <v>41055.874965277777</v>
      </c>
      <c r="T2489" s="9" t="str">
        <f t="shared" si="193"/>
        <v>May</v>
      </c>
      <c r="U2489" s="9">
        <f t="shared" si="194"/>
        <v>2012</v>
      </c>
      <c r="V2489" s="10">
        <f>(J2489/86400)+25569+(-5/24)</f>
        <v>41025.874965277777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tr">
        <f t="shared" si="190"/>
        <v>music</v>
      </c>
      <c r="R2490" t="str">
        <f t="shared" si="191"/>
        <v>indie rock</v>
      </c>
      <c r="S2490" s="10">
        <f t="shared" si="192"/>
        <v>40863.466527777775</v>
      </c>
      <c r="T2490" s="9" t="str">
        <f t="shared" si="193"/>
        <v>Nov</v>
      </c>
      <c r="U2490" s="9">
        <f t="shared" si="194"/>
        <v>2011</v>
      </c>
      <c r="V2490" s="10">
        <f>(J2490/86400)+25569+(-5/24)</f>
        <v>40833.424861111111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tr">
        <f t="shared" si="190"/>
        <v>music</v>
      </c>
      <c r="R2491" t="str">
        <f t="shared" si="191"/>
        <v>indie rock</v>
      </c>
      <c r="S2491" s="10">
        <f t="shared" si="192"/>
        <v>41403.481932870367</v>
      </c>
      <c r="T2491" s="9" t="str">
        <f t="shared" si="193"/>
        <v>May</v>
      </c>
      <c r="U2491" s="9">
        <f t="shared" si="194"/>
        <v>2013</v>
      </c>
      <c r="V2491" s="10">
        <f>(J2491/86400)+25569+(-5/24)</f>
        <v>41373.481932870367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tr">
        <f t="shared" si="190"/>
        <v>music</v>
      </c>
      <c r="R2492" t="str">
        <f t="shared" si="191"/>
        <v>indie rock</v>
      </c>
      <c r="S2492" s="10">
        <f t="shared" si="192"/>
        <v>41083.01939814815</v>
      </c>
      <c r="T2492" s="9" t="str">
        <f t="shared" si="193"/>
        <v>Jun</v>
      </c>
      <c r="U2492" s="9">
        <f t="shared" si="194"/>
        <v>2012</v>
      </c>
      <c r="V2492" s="10">
        <f>(J2492/86400)+25569+(-5/24)</f>
        <v>41023.01939814815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tr">
        <f t="shared" si="190"/>
        <v>music</v>
      </c>
      <c r="R2493" t="str">
        <f t="shared" si="191"/>
        <v>indie rock</v>
      </c>
      <c r="S2493" s="10">
        <f t="shared" si="192"/>
        <v>40558.868750000001</v>
      </c>
      <c r="T2493" s="9" t="str">
        <f t="shared" si="193"/>
        <v>Jan</v>
      </c>
      <c r="U2493" s="9">
        <f t="shared" si="194"/>
        <v>2011</v>
      </c>
      <c r="V2493" s="10">
        <f>(J2493/86400)+25569+(-5/24)</f>
        <v>40542.630949074075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tr">
        <f t="shared" si="190"/>
        <v>music</v>
      </c>
      <c r="R2494" t="str">
        <f t="shared" si="191"/>
        <v>indie rock</v>
      </c>
      <c r="S2494" s="10">
        <f t="shared" si="192"/>
        <v>41076.207638888889</v>
      </c>
      <c r="T2494" s="9" t="str">
        <f t="shared" si="193"/>
        <v>Jun</v>
      </c>
      <c r="U2494" s="9">
        <f t="shared" si="194"/>
        <v>2012</v>
      </c>
      <c r="V2494" s="10">
        <f>(J2494/86400)+25569+(-5/24)</f>
        <v>41024.777638888889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tr">
        <f t="shared" si="190"/>
        <v>music</v>
      </c>
      <c r="R2495" t="str">
        <f t="shared" si="191"/>
        <v>indie rock</v>
      </c>
      <c r="S2495" s="10">
        <f t="shared" si="192"/>
        <v>41392.959953703699</v>
      </c>
      <c r="T2495" s="9" t="str">
        <f t="shared" si="193"/>
        <v>Apr</v>
      </c>
      <c r="U2495" s="9">
        <f t="shared" si="194"/>
        <v>2013</v>
      </c>
      <c r="V2495" s="10">
        <f>(J2495/86400)+25569+(-5/24)</f>
        <v>41347.959953703699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tr">
        <f t="shared" si="190"/>
        <v>music</v>
      </c>
      <c r="R2496" t="str">
        <f t="shared" si="191"/>
        <v>indie rock</v>
      </c>
      <c r="S2496" s="10">
        <f t="shared" si="192"/>
        <v>41052.436851851853</v>
      </c>
      <c r="T2496" s="9" t="str">
        <f t="shared" si="193"/>
        <v>May</v>
      </c>
      <c r="U2496" s="9">
        <f t="shared" si="194"/>
        <v>2012</v>
      </c>
      <c r="V2496" s="10">
        <f>(J2496/86400)+25569+(-5/24)</f>
        <v>41022.436851851853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tr">
        <f t="shared" si="190"/>
        <v>music</v>
      </c>
      <c r="R2497" t="str">
        <f t="shared" si="191"/>
        <v>indie rock</v>
      </c>
      <c r="S2497" s="10">
        <f t="shared" si="192"/>
        <v>41066.738136574073</v>
      </c>
      <c r="T2497" s="9" t="str">
        <f t="shared" si="193"/>
        <v>Jun</v>
      </c>
      <c r="U2497" s="9">
        <f t="shared" si="194"/>
        <v>2012</v>
      </c>
      <c r="V2497" s="10">
        <f>(J2497/86400)+25569+(-5/24)</f>
        <v>41036.738136574073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tr">
        <f t="shared" si="190"/>
        <v>music</v>
      </c>
      <c r="R2498" t="str">
        <f t="shared" si="191"/>
        <v>indie rock</v>
      </c>
      <c r="S2498" s="10">
        <f t="shared" si="192"/>
        <v>41362.746435185181</v>
      </c>
      <c r="T2498" s="9" t="str">
        <f t="shared" si="193"/>
        <v>Mar</v>
      </c>
      <c r="U2498" s="9">
        <f t="shared" si="194"/>
        <v>2013</v>
      </c>
      <c r="V2498" s="10">
        <f>(J2498/86400)+25569+(-5/24)</f>
        <v>41327.788101851846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tr">
        <f t="shared" ref="Q2499:Q2562" si="195">LEFT(N2499,FIND("/",N2499)-1)</f>
        <v>music</v>
      </c>
      <c r="R2499" t="str">
        <f t="shared" ref="R2499:R2562" si="196">RIGHT(N2499,LEN(N2499)-FIND("/",N2499))</f>
        <v>indie rock</v>
      </c>
      <c r="S2499" s="10">
        <f t="shared" ref="S2499:S2562" si="197">(I2499/86400)+25569+(-5/24)</f>
        <v>40760.670578703699</v>
      </c>
      <c r="T2499" s="9" t="str">
        <f t="shared" ref="T2499:T2562" si="198">IF(MONTH(S2499)=1,"Jan",IF(MONTH(S2499)=2,"Feb",IF(MONTH(S2499)=3,"Mar",IF(MONTH(S2499)=4,"Apr",IF(MONTH(S2499)=5,"May",IF(MONTH(S2499)=6,"Jun",IF(MONTH(S2499)=7,"Jul",IF(MONTH(S2499)=8,"Aug",IF(MONTH(S2499)=9,"Sep",IF(MONTH(S2499)=10,"Oct",IF(MONTH(S2499)=11,"Nov",IF(MONTH(S2499)=12,"Dec","N/A"))))))))))))</f>
        <v>Aug</v>
      </c>
      <c r="U2499" s="9">
        <f t="shared" ref="U2499:U2562" si="199">YEAR(S2499)</f>
        <v>2011</v>
      </c>
      <c r="V2499" s="10">
        <f>(J2499/86400)+25569+(-5/24)</f>
        <v>40730.670578703699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tr">
        <f t="shared" si="195"/>
        <v>music</v>
      </c>
      <c r="R2500" t="str">
        <f t="shared" si="196"/>
        <v>indie rock</v>
      </c>
      <c r="S2500" s="10">
        <f t="shared" si="197"/>
        <v>42031.759108796294</v>
      </c>
      <c r="T2500" s="9" t="str">
        <f t="shared" si="198"/>
        <v>Jan</v>
      </c>
      <c r="U2500" s="9">
        <f t="shared" si="199"/>
        <v>2015</v>
      </c>
      <c r="V2500" s="10">
        <f>(J2500/86400)+25569+(-5/24)</f>
        <v>42017.759108796294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tr">
        <f t="shared" si="195"/>
        <v>music</v>
      </c>
      <c r="R2501" t="str">
        <f t="shared" si="196"/>
        <v>indie rock</v>
      </c>
      <c r="S2501" s="10">
        <f t="shared" si="197"/>
        <v>41274.541666666664</v>
      </c>
      <c r="T2501" s="9" t="str">
        <f t="shared" si="198"/>
        <v>Dec</v>
      </c>
      <c r="U2501" s="9">
        <f t="shared" si="199"/>
        <v>2012</v>
      </c>
      <c r="V2501" s="10">
        <f>(J2501/86400)+25569+(-5/24)</f>
        <v>41226.440243055556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tr">
        <f t="shared" si="195"/>
        <v>music</v>
      </c>
      <c r="R2502" t="str">
        <f t="shared" si="196"/>
        <v>indie rock</v>
      </c>
      <c r="S2502" s="10">
        <f t="shared" si="197"/>
        <v>41083.564525462956</v>
      </c>
      <c r="T2502" s="9" t="str">
        <f t="shared" si="198"/>
        <v>Jun</v>
      </c>
      <c r="U2502" s="9">
        <f t="shared" si="199"/>
        <v>2012</v>
      </c>
      <c r="V2502" s="10">
        <f>(J2502/86400)+25569+(-5/24)</f>
        <v>41053.564525462956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tr">
        <f t="shared" si="195"/>
        <v>food</v>
      </c>
      <c r="R2503" t="str">
        <f t="shared" si="196"/>
        <v>restaurants</v>
      </c>
      <c r="S2503" s="10">
        <f t="shared" si="197"/>
        <v>42274.568333333336</v>
      </c>
      <c r="T2503" s="9" t="str">
        <f t="shared" si="198"/>
        <v>Sep</v>
      </c>
      <c r="U2503" s="9">
        <f t="shared" si="199"/>
        <v>2015</v>
      </c>
      <c r="V2503" s="10">
        <f>(J2503/86400)+25569+(-5/24)</f>
        <v>42244.568333333336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tr">
        <f t="shared" si="195"/>
        <v>food</v>
      </c>
      <c r="R2504" t="str">
        <f t="shared" si="196"/>
        <v>restaurants</v>
      </c>
      <c r="S2504" s="10">
        <f t="shared" si="197"/>
        <v>41903.617106481477</v>
      </c>
      <c r="T2504" s="9" t="str">
        <f t="shared" si="198"/>
        <v>Sep</v>
      </c>
      <c r="U2504" s="9">
        <f t="shared" si="199"/>
        <v>2014</v>
      </c>
      <c r="V2504" s="10">
        <f>(J2504/86400)+25569+(-5/24)</f>
        <v>41858.617106481477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tr">
        <f t="shared" si="195"/>
        <v>food</v>
      </c>
      <c r="R2505" t="str">
        <f t="shared" si="196"/>
        <v>restaurants</v>
      </c>
      <c r="S2505" s="10">
        <f t="shared" si="197"/>
        <v>42528.67083333333</v>
      </c>
      <c r="T2505" s="9" t="str">
        <f t="shared" si="198"/>
        <v>Jun</v>
      </c>
      <c r="U2505" s="9">
        <f t="shared" si="199"/>
        <v>2016</v>
      </c>
      <c r="V2505" s="10">
        <f>(J2505/86400)+25569+(-5/24)</f>
        <v>42498.691064814811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tr">
        <f t="shared" si="195"/>
        <v>food</v>
      </c>
      <c r="R2506" t="str">
        <f t="shared" si="196"/>
        <v>restaurants</v>
      </c>
      <c r="S2506" s="10">
        <f t="shared" si="197"/>
        <v>41957.848773148151</v>
      </c>
      <c r="T2506" s="9" t="str">
        <f t="shared" si="198"/>
        <v>Nov</v>
      </c>
      <c r="U2506" s="9">
        <f t="shared" si="199"/>
        <v>2014</v>
      </c>
      <c r="V2506" s="10">
        <f>(J2506/86400)+25569+(-5/24)</f>
        <v>41927.807106481479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tr">
        <f t="shared" si="195"/>
        <v>food</v>
      </c>
      <c r="R2507" t="str">
        <f t="shared" si="196"/>
        <v>restaurants</v>
      </c>
      <c r="S2507" s="10">
        <f t="shared" si="197"/>
        <v>42076.80574074074</v>
      </c>
      <c r="T2507" s="9" t="str">
        <f t="shared" si="198"/>
        <v>Mar</v>
      </c>
      <c r="U2507" s="9">
        <f t="shared" si="199"/>
        <v>2015</v>
      </c>
      <c r="V2507" s="10">
        <f>(J2507/86400)+25569+(-5/24)</f>
        <v>42046.847407407404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tr">
        <f t="shared" si="195"/>
        <v>food</v>
      </c>
      <c r="R2508" t="str">
        <f t="shared" si="196"/>
        <v>restaurants</v>
      </c>
      <c r="S2508" s="10">
        <f t="shared" si="197"/>
        <v>42280.666666666664</v>
      </c>
      <c r="T2508" s="9" t="str">
        <f t="shared" si="198"/>
        <v>Oct</v>
      </c>
      <c r="U2508" s="9">
        <f t="shared" si="199"/>
        <v>2015</v>
      </c>
      <c r="V2508" s="10">
        <f>(J2508/86400)+25569+(-5/24)</f>
        <v>42258.088761574072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tr">
        <f t="shared" si="195"/>
        <v>food</v>
      </c>
      <c r="R2509" t="str">
        <f t="shared" si="196"/>
        <v>restaurants</v>
      </c>
      <c r="S2509" s="10">
        <f t="shared" si="197"/>
        <v>42134.864629629628</v>
      </c>
      <c r="T2509" s="9" t="str">
        <f t="shared" si="198"/>
        <v>May</v>
      </c>
      <c r="U2509" s="9">
        <f t="shared" si="199"/>
        <v>2015</v>
      </c>
      <c r="V2509" s="10">
        <f>(J2509/86400)+25569+(-5/24)</f>
        <v>42104.864629629628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tr">
        <f t="shared" si="195"/>
        <v>food</v>
      </c>
      <c r="R2510" t="str">
        <f t="shared" si="196"/>
        <v>restaurants</v>
      </c>
      <c r="S2510" s="10">
        <f t="shared" si="197"/>
        <v>41865.743449074071</v>
      </c>
      <c r="T2510" s="9" t="str">
        <f t="shared" si="198"/>
        <v>Aug</v>
      </c>
      <c r="U2510" s="9">
        <f t="shared" si="199"/>
        <v>2014</v>
      </c>
      <c r="V2510" s="10">
        <f>(J2510/86400)+25569+(-5/24)</f>
        <v>41835.743449074071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tr">
        <f t="shared" si="195"/>
        <v>food</v>
      </c>
      <c r="R2511" t="str">
        <f t="shared" si="196"/>
        <v>restaurants</v>
      </c>
      <c r="S2511" s="10">
        <f t="shared" si="197"/>
        <v>42114.559594907405</v>
      </c>
      <c r="T2511" s="9" t="str">
        <f t="shared" si="198"/>
        <v>Apr</v>
      </c>
      <c r="U2511" s="9">
        <f t="shared" si="199"/>
        <v>2015</v>
      </c>
      <c r="V2511" s="10">
        <f>(J2511/86400)+25569+(-5/24)</f>
        <v>42058.601261574069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tr">
        <f t="shared" si="195"/>
        <v>food</v>
      </c>
      <c r="R2512" t="str">
        <f t="shared" si="196"/>
        <v>restaurants</v>
      </c>
      <c r="S2512" s="10">
        <f t="shared" si="197"/>
        <v>42138.789027777777</v>
      </c>
      <c r="T2512" s="9" t="str">
        <f t="shared" si="198"/>
        <v>May</v>
      </c>
      <c r="U2512" s="9">
        <f t="shared" si="199"/>
        <v>2015</v>
      </c>
      <c r="V2512" s="10">
        <f>(J2512/86400)+25569+(-5/24)</f>
        <v>42078.789027777777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tr">
        <f t="shared" si="195"/>
        <v>food</v>
      </c>
      <c r="R2513" t="str">
        <f t="shared" si="196"/>
        <v>restaurants</v>
      </c>
      <c r="S2513" s="10">
        <f t="shared" si="197"/>
        <v>42401.238576388881</v>
      </c>
      <c r="T2513" s="9" t="str">
        <f t="shared" si="198"/>
        <v>Feb</v>
      </c>
      <c r="U2513" s="9">
        <f t="shared" si="199"/>
        <v>2016</v>
      </c>
      <c r="V2513" s="10">
        <f>(J2513/86400)+25569+(-5/24)</f>
        <v>42371.238576388881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tr">
        <f t="shared" si="195"/>
        <v>food</v>
      </c>
      <c r="R2514" t="str">
        <f t="shared" si="196"/>
        <v>restaurants</v>
      </c>
      <c r="S2514" s="10">
        <f t="shared" si="197"/>
        <v>41986.668530092589</v>
      </c>
      <c r="T2514" s="9" t="str">
        <f t="shared" si="198"/>
        <v>Dec</v>
      </c>
      <c r="U2514" s="9">
        <f t="shared" si="199"/>
        <v>2014</v>
      </c>
      <c r="V2514" s="10">
        <f>(J2514/86400)+25569+(-5/24)</f>
        <v>41971.668530092589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tr">
        <f t="shared" si="195"/>
        <v>food</v>
      </c>
      <c r="R2515" t="str">
        <f t="shared" si="196"/>
        <v>restaurants</v>
      </c>
      <c r="S2515" s="10">
        <f t="shared" si="197"/>
        <v>42791.798483796294</v>
      </c>
      <c r="T2515" s="9" t="str">
        <f t="shared" si="198"/>
        <v>Feb</v>
      </c>
      <c r="U2515" s="9">
        <f t="shared" si="199"/>
        <v>2017</v>
      </c>
      <c r="V2515" s="10">
        <f>(J2515/86400)+25569+(-5/24)</f>
        <v>42731.798483796294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tr">
        <f t="shared" si="195"/>
        <v>food</v>
      </c>
      <c r="R2516" t="str">
        <f t="shared" si="196"/>
        <v>restaurants</v>
      </c>
      <c r="S2516" s="10">
        <f t="shared" si="197"/>
        <v>41871.181446759256</v>
      </c>
      <c r="T2516" s="9" t="str">
        <f t="shared" si="198"/>
        <v>Aug</v>
      </c>
      <c r="U2516" s="9">
        <f t="shared" si="199"/>
        <v>2014</v>
      </c>
      <c r="V2516" s="10">
        <f>(J2516/86400)+25569+(-5/24)</f>
        <v>41854.181446759256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tr">
        <f t="shared" si="195"/>
        <v>food</v>
      </c>
      <c r="R2517" t="str">
        <f t="shared" si="196"/>
        <v>restaurants</v>
      </c>
      <c r="S2517" s="10">
        <f t="shared" si="197"/>
        <v>42057.63140046296</v>
      </c>
      <c r="T2517" s="9" t="str">
        <f t="shared" si="198"/>
        <v>Feb</v>
      </c>
      <c r="U2517" s="9">
        <f t="shared" si="199"/>
        <v>2015</v>
      </c>
      <c r="V2517" s="10">
        <f>(J2517/86400)+25569+(-5/24)</f>
        <v>42027.63140046296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tr">
        <f t="shared" si="195"/>
        <v>food</v>
      </c>
      <c r="R2518" t="str">
        <f t="shared" si="196"/>
        <v>restaurants</v>
      </c>
      <c r="S2518" s="10">
        <f t="shared" si="197"/>
        <v>41972.486712962964</v>
      </c>
      <c r="T2518" s="9" t="str">
        <f t="shared" si="198"/>
        <v>Nov</v>
      </c>
      <c r="U2518" s="9">
        <f t="shared" si="199"/>
        <v>2014</v>
      </c>
      <c r="V2518" s="10">
        <f>(J2518/86400)+25569+(-5/24)</f>
        <v>41942.445046296292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tr">
        <f t="shared" si="195"/>
        <v>food</v>
      </c>
      <c r="R2519" t="str">
        <f t="shared" si="196"/>
        <v>restaurants</v>
      </c>
      <c r="S2519" s="10">
        <f t="shared" si="197"/>
        <v>42082.552430555552</v>
      </c>
      <c r="T2519" s="9" t="str">
        <f t="shared" si="198"/>
        <v>Mar</v>
      </c>
      <c r="U2519" s="9">
        <f t="shared" si="199"/>
        <v>2015</v>
      </c>
      <c r="V2519" s="10">
        <f>(J2519/86400)+25569+(-5/24)</f>
        <v>42052.594097222223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tr">
        <f t="shared" si="195"/>
        <v>food</v>
      </c>
      <c r="R2520" t="str">
        <f t="shared" si="196"/>
        <v>restaurants</v>
      </c>
      <c r="S2520" s="10">
        <f t="shared" si="197"/>
        <v>41956.51421296296</v>
      </c>
      <c r="T2520" s="9" t="str">
        <f t="shared" si="198"/>
        <v>Nov</v>
      </c>
      <c r="U2520" s="9">
        <f t="shared" si="199"/>
        <v>2014</v>
      </c>
      <c r="V2520" s="10">
        <f>(J2520/86400)+25569+(-5/24)</f>
        <v>41926.472546296296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tr">
        <f t="shared" si="195"/>
        <v>food</v>
      </c>
      <c r="R2521" t="str">
        <f t="shared" si="196"/>
        <v>restaurants</v>
      </c>
      <c r="S2521" s="10">
        <f t="shared" si="197"/>
        <v>41838.946805555555</v>
      </c>
      <c r="T2521" s="9" t="str">
        <f t="shared" si="198"/>
        <v>Jul</v>
      </c>
      <c r="U2521" s="9">
        <f t="shared" si="199"/>
        <v>2014</v>
      </c>
      <c r="V2521" s="10">
        <f>(J2521/86400)+25569+(-5/24)</f>
        <v>41808.946805555555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tr">
        <f t="shared" si="195"/>
        <v>food</v>
      </c>
      <c r="R2522" t="str">
        <f t="shared" si="196"/>
        <v>restaurants</v>
      </c>
      <c r="S2522" s="10">
        <f t="shared" si="197"/>
        <v>42658.597916666666</v>
      </c>
      <c r="T2522" s="9" t="str">
        <f t="shared" si="198"/>
        <v>Oct</v>
      </c>
      <c r="U2522" s="9">
        <f t="shared" si="199"/>
        <v>2016</v>
      </c>
      <c r="V2522" s="10">
        <f>(J2522/86400)+25569+(-5/24)</f>
        <v>42612.392187500001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tr">
        <f t="shared" si="195"/>
        <v>music</v>
      </c>
      <c r="R2523" t="str">
        <f t="shared" si="196"/>
        <v>classical music</v>
      </c>
      <c r="S2523" s="10">
        <f t="shared" si="197"/>
        <v>42290.75950231481</v>
      </c>
      <c r="T2523" s="9" t="str">
        <f t="shared" si="198"/>
        <v>Oct</v>
      </c>
      <c r="U2523" s="9">
        <f t="shared" si="199"/>
        <v>2015</v>
      </c>
      <c r="V2523" s="10">
        <f>(J2523/86400)+25569+(-5/24)</f>
        <v>42269.75950231481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tr">
        <f t="shared" si="195"/>
        <v>music</v>
      </c>
      <c r="R2524" t="str">
        <f t="shared" si="196"/>
        <v>classical music</v>
      </c>
      <c r="S2524" s="10">
        <f t="shared" si="197"/>
        <v>42482.411111111105</v>
      </c>
      <c r="T2524" s="9" t="str">
        <f t="shared" si="198"/>
        <v>Apr</v>
      </c>
      <c r="U2524" s="9">
        <f t="shared" si="199"/>
        <v>2016</v>
      </c>
      <c r="V2524" s="10">
        <f>(J2524/86400)+25569+(-5/24)</f>
        <v>42460.365277777775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tr">
        <f t="shared" si="195"/>
        <v>music</v>
      </c>
      <c r="R2525" t="str">
        <f t="shared" si="196"/>
        <v>classical music</v>
      </c>
      <c r="S2525" s="10">
        <f t="shared" si="197"/>
        <v>41960.808935185181</v>
      </c>
      <c r="T2525" s="9" t="str">
        <f t="shared" si="198"/>
        <v>Nov</v>
      </c>
      <c r="U2525" s="9">
        <f t="shared" si="199"/>
        <v>2014</v>
      </c>
      <c r="V2525" s="10">
        <f>(J2525/86400)+25569+(-5/24)</f>
        <v>41930.767268518517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tr">
        <f t="shared" si="195"/>
        <v>music</v>
      </c>
      <c r="R2526" t="str">
        <f t="shared" si="196"/>
        <v>classical music</v>
      </c>
      <c r="S2526" s="10">
        <f t="shared" si="197"/>
        <v>41993.979166666664</v>
      </c>
      <c r="T2526" s="9" t="str">
        <f t="shared" si="198"/>
        <v>Dec</v>
      </c>
      <c r="U2526" s="9">
        <f t="shared" si="199"/>
        <v>2014</v>
      </c>
      <c r="V2526" s="10">
        <f>(J2526/86400)+25569+(-5/24)</f>
        <v>41961.599039351851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tr">
        <f t="shared" si="195"/>
        <v>music</v>
      </c>
      <c r="R2527" t="str">
        <f t="shared" si="196"/>
        <v>classical music</v>
      </c>
      <c r="S2527" s="10">
        <f t="shared" si="197"/>
        <v>41088.636238425919</v>
      </c>
      <c r="T2527" s="9" t="str">
        <f t="shared" si="198"/>
        <v>Jun</v>
      </c>
      <c r="U2527" s="9">
        <f t="shared" si="199"/>
        <v>2012</v>
      </c>
      <c r="V2527" s="10">
        <f>(J2527/86400)+25569+(-5/24)</f>
        <v>41058.636238425919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tr">
        <f t="shared" si="195"/>
        <v>music</v>
      </c>
      <c r="R2528" t="str">
        <f t="shared" si="196"/>
        <v>classical music</v>
      </c>
      <c r="S2528" s="10">
        <f t="shared" si="197"/>
        <v>41980.999305555553</v>
      </c>
      <c r="T2528" s="9" t="str">
        <f t="shared" si="198"/>
        <v>Dec</v>
      </c>
      <c r="U2528" s="9">
        <f t="shared" si="199"/>
        <v>2014</v>
      </c>
      <c r="V2528" s="10">
        <f>(J2528/86400)+25569+(-5/24)</f>
        <v>41952.882800925923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tr">
        <f t="shared" si="195"/>
        <v>music</v>
      </c>
      <c r="R2529" t="str">
        <f t="shared" si="196"/>
        <v>classical music</v>
      </c>
      <c r="S2529" s="10">
        <f t="shared" si="197"/>
        <v>41564.957638888889</v>
      </c>
      <c r="T2529" s="9" t="str">
        <f t="shared" si="198"/>
        <v>Oct</v>
      </c>
      <c r="U2529" s="9">
        <f t="shared" si="199"/>
        <v>2013</v>
      </c>
      <c r="V2529" s="10">
        <f>(J2529/86400)+25569+(-5/24)</f>
        <v>41546.542719907404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tr">
        <f t="shared" si="195"/>
        <v>music</v>
      </c>
      <c r="R2530" t="str">
        <f t="shared" si="196"/>
        <v>classical music</v>
      </c>
      <c r="S2530" s="10">
        <f t="shared" si="197"/>
        <v>42236.249999999993</v>
      </c>
      <c r="T2530" s="9" t="str">
        <f t="shared" si="198"/>
        <v>Aug</v>
      </c>
      <c r="U2530" s="9">
        <f t="shared" si="199"/>
        <v>2015</v>
      </c>
      <c r="V2530" s="10">
        <f>(J2530/86400)+25569+(-5/24)</f>
        <v>42217.626192129632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tr">
        <f t="shared" si="195"/>
        <v>music</v>
      </c>
      <c r="R2531" t="str">
        <f t="shared" si="196"/>
        <v>classical music</v>
      </c>
      <c r="S2531" s="10">
        <f t="shared" si="197"/>
        <v>40992.830729166664</v>
      </c>
      <c r="T2531" s="9" t="str">
        <f t="shared" si="198"/>
        <v>Mar</v>
      </c>
      <c r="U2531" s="9">
        <f t="shared" si="199"/>
        <v>2012</v>
      </c>
      <c r="V2531" s="10">
        <f>(J2531/86400)+25569+(-5/24)</f>
        <v>40947.872395833328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tr">
        <f t="shared" si="195"/>
        <v>music</v>
      </c>
      <c r="R2532" t="str">
        <f t="shared" si="196"/>
        <v>classical music</v>
      </c>
      <c r="S2532" s="10">
        <f t="shared" si="197"/>
        <v>42113.993055555555</v>
      </c>
      <c r="T2532" s="9" t="str">
        <f t="shared" si="198"/>
        <v>Apr</v>
      </c>
      <c r="U2532" s="9">
        <f t="shared" si="199"/>
        <v>2015</v>
      </c>
      <c r="V2532" s="10">
        <f>(J2532/86400)+25569+(-5/24)</f>
        <v>42081.656307870369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tr">
        <f t="shared" si="195"/>
        <v>music</v>
      </c>
      <c r="R2533" t="str">
        <f t="shared" si="196"/>
        <v>classical music</v>
      </c>
      <c r="S2533" s="10">
        <f t="shared" si="197"/>
        <v>42230.957638888889</v>
      </c>
      <c r="T2533" s="9" t="str">
        <f t="shared" si="198"/>
        <v>Aug</v>
      </c>
      <c r="U2533" s="9">
        <f t="shared" si="199"/>
        <v>2015</v>
      </c>
      <c r="V2533" s="10">
        <f>(J2533/86400)+25569+(-5/24)</f>
        <v>42208.471689814811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tr">
        <f t="shared" si="195"/>
        <v>music</v>
      </c>
      <c r="R2534" t="str">
        <f t="shared" si="196"/>
        <v>classical music</v>
      </c>
      <c r="S2534" s="10">
        <f t="shared" si="197"/>
        <v>41137.640810185185</v>
      </c>
      <c r="T2534" s="9" t="str">
        <f t="shared" si="198"/>
        <v>Aug</v>
      </c>
      <c r="U2534" s="9">
        <f t="shared" si="199"/>
        <v>2012</v>
      </c>
      <c r="V2534" s="10">
        <f>(J2534/86400)+25569+(-5/24)</f>
        <v>41107.640810185185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tr">
        <f t="shared" si="195"/>
        <v>music</v>
      </c>
      <c r="R2535" t="str">
        <f t="shared" si="196"/>
        <v>classical music</v>
      </c>
      <c r="S2535" s="10">
        <f t="shared" si="197"/>
        <v>41334.542453703703</v>
      </c>
      <c r="T2535" s="9" t="str">
        <f t="shared" si="198"/>
        <v>Mar</v>
      </c>
      <c r="U2535" s="9">
        <f t="shared" si="199"/>
        <v>2013</v>
      </c>
      <c r="V2535" s="10">
        <f>(J2535/86400)+25569+(-5/24)</f>
        <v>41304.542951388888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tr">
        <f t="shared" si="195"/>
        <v>music</v>
      </c>
      <c r="R2536" t="str">
        <f t="shared" si="196"/>
        <v>classical music</v>
      </c>
      <c r="S2536" s="10">
        <f t="shared" si="197"/>
        <v>40179.041666666664</v>
      </c>
      <c r="T2536" s="9" t="str">
        <f t="shared" si="198"/>
        <v>Jan</v>
      </c>
      <c r="U2536" s="9">
        <f t="shared" si="199"/>
        <v>2010</v>
      </c>
      <c r="V2536" s="10">
        <f>(J2536/86400)+25569+(-5/24)</f>
        <v>40127.492037037031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tr">
        <f t="shared" si="195"/>
        <v>music</v>
      </c>
      <c r="R2537" t="str">
        <f t="shared" si="196"/>
        <v>classical music</v>
      </c>
      <c r="S2537" s="10">
        <f t="shared" si="197"/>
        <v>41974.624363425923</v>
      </c>
      <c r="T2537" s="9" t="str">
        <f t="shared" si="198"/>
        <v>Dec</v>
      </c>
      <c r="U2537" s="9">
        <f t="shared" si="199"/>
        <v>2014</v>
      </c>
      <c r="V2537" s="10">
        <f>(J2537/86400)+25569+(-5/24)</f>
        <v>41943.582696759258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tr">
        <f t="shared" si="195"/>
        <v>music</v>
      </c>
      <c r="R2538" t="str">
        <f t="shared" si="196"/>
        <v>classical music</v>
      </c>
      <c r="S2538" s="10">
        <f t="shared" si="197"/>
        <v>41484.89775462963</v>
      </c>
      <c r="T2538" s="9" t="str">
        <f t="shared" si="198"/>
        <v>Jul</v>
      </c>
      <c r="U2538" s="9">
        <f t="shared" si="199"/>
        <v>2013</v>
      </c>
      <c r="V2538" s="10">
        <f>(J2538/86400)+25569+(-5/24)</f>
        <v>41463.89775462963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tr">
        <f t="shared" si="195"/>
        <v>music</v>
      </c>
      <c r="R2539" t="str">
        <f t="shared" si="196"/>
        <v>classical music</v>
      </c>
      <c r="S2539" s="10">
        <f t="shared" si="197"/>
        <v>40756.440451388888</v>
      </c>
      <c r="T2539" s="9" t="str">
        <f t="shared" si="198"/>
        <v>Aug</v>
      </c>
      <c r="U2539" s="9">
        <f t="shared" si="199"/>
        <v>2011</v>
      </c>
      <c r="V2539" s="10">
        <f>(J2539/86400)+25569+(-5/24)</f>
        <v>40696.440451388888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tr">
        <f t="shared" si="195"/>
        <v>music</v>
      </c>
      <c r="R2540" t="str">
        <f t="shared" si="196"/>
        <v>classical music</v>
      </c>
      <c r="S2540" s="10">
        <f t="shared" si="197"/>
        <v>41328.999305555553</v>
      </c>
      <c r="T2540" s="9" t="str">
        <f t="shared" si="198"/>
        <v>Feb</v>
      </c>
      <c r="U2540" s="9">
        <f t="shared" si="199"/>
        <v>2013</v>
      </c>
      <c r="V2540" s="10">
        <f>(J2540/86400)+25569+(-5/24)</f>
        <v>41298.301631944443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tr">
        <f t="shared" si="195"/>
        <v>music</v>
      </c>
      <c r="R2541" t="str">
        <f t="shared" si="196"/>
        <v>classical music</v>
      </c>
      <c r="S2541" s="10">
        <f t="shared" si="197"/>
        <v>42037.693888888891</v>
      </c>
      <c r="T2541" s="9" t="str">
        <f t="shared" si="198"/>
        <v>Feb</v>
      </c>
      <c r="U2541" s="9">
        <f t="shared" si="199"/>
        <v>2015</v>
      </c>
      <c r="V2541" s="10">
        <f>(J2541/86400)+25569+(-5/24)</f>
        <v>41977.693888888891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tr">
        <f t="shared" si="195"/>
        <v>music</v>
      </c>
      <c r="R2542" t="str">
        <f t="shared" si="196"/>
        <v>classical music</v>
      </c>
      <c r="S2542" s="10">
        <f t="shared" si="197"/>
        <v>40845.466678240737</v>
      </c>
      <c r="T2542" s="9" t="str">
        <f t="shared" si="198"/>
        <v>Oct</v>
      </c>
      <c r="U2542" s="9">
        <f t="shared" si="199"/>
        <v>2011</v>
      </c>
      <c r="V2542" s="10">
        <f>(J2542/86400)+25569+(-5/24)</f>
        <v>40785.466678240737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tr">
        <f t="shared" si="195"/>
        <v>music</v>
      </c>
      <c r="R2543" t="str">
        <f t="shared" si="196"/>
        <v>classical music</v>
      </c>
      <c r="S2543" s="10">
        <f t="shared" si="197"/>
        <v>41543.240949074076</v>
      </c>
      <c r="T2543" s="9" t="str">
        <f t="shared" si="198"/>
        <v>Sep</v>
      </c>
      <c r="U2543" s="9">
        <f t="shared" si="199"/>
        <v>2013</v>
      </c>
      <c r="V2543" s="10">
        <f>(J2543/86400)+25569+(-5/24)</f>
        <v>41483.240949074076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tr">
        <f t="shared" si="195"/>
        <v>music</v>
      </c>
      <c r="R2544" t="str">
        <f t="shared" si="196"/>
        <v>classical music</v>
      </c>
      <c r="S2544" s="10">
        <f t="shared" si="197"/>
        <v>41547.957638888889</v>
      </c>
      <c r="T2544" s="9" t="str">
        <f t="shared" si="198"/>
        <v>Sep</v>
      </c>
      <c r="U2544" s="9">
        <f t="shared" si="199"/>
        <v>2013</v>
      </c>
      <c r="V2544" s="10">
        <f>(J2544/86400)+25569+(-5/24)</f>
        <v>41509.218252314815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tr">
        <f t="shared" si="195"/>
        <v>music</v>
      </c>
      <c r="R2545" t="str">
        <f t="shared" si="196"/>
        <v>classical music</v>
      </c>
      <c r="S2545" s="10">
        <f t="shared" si="197"/>
        <v>40544.916666666664</v>
      </c>
      <c r="T2545" s="9" t="str">
        <f t="shared" si="198"/>
        <v>Jan</v>
      </c>
      <c r="U2545" s="9">
        <f t="shared" si="199"/>
        <v>2011</v>
      </c>
      <c r="V2545" s="10">
        <f>(J2545/86400)+25569+(-5/24)</f>
        <v>40513.899282407401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tr">
        <f t="shared" si="195"/>
        <v>music</v>
      </c>
      <c r="R2546" t="str">
        <f t="shared" si="196"/>
        <v>classical music</v>
      </c>
      <c r="S2546" s="10">
        <f t="shared" si="197"/>
        <v>41098.3121412037</v>
      </c>
      <c r="T2546" s="9" t="str">
        <f t="shared" si="198"/>
        <v>Jul</v>
      </c>
      <c r="U2546" s="9">
        <f t="shared" si="199"/>
        <v>2012</v>
      </c>
      <c r="V2546" s="10">
        <f>(J2546/86400)+25569+(-5/24)</f>
        <v>41068.3121412037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tr">
        <f t="shared" si="195"/>
        <v>music</v>
      </c>
      <c r="R2547" t="str">
        <f t="shared" si="196"/>
        <v>classical music</v>
      </c>
      <c r="S2547" s="10">
        <f t="shared" si="197"/>
        <v>42061.812499999993</v>
      </c>
      <c r="T2547" s="9" t="str">
        <f t="shared" si="198"/>
        <v>Feb</v>
      </c>
      <c r="U2547" s="9">
        <f t="shared" si="199"/>
        <v>2015</v>
      </c>
      <c r="V2547" s="10">
        <f>(J2547/86400)+25569+(-5/24)</f>
        <v>42026.929837962962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tr">
        <f t="shared" si="195"/>
        <v>music</v>
      </c>
      <c r="R2548" t="str">
        <f t="shared" si="196"/>
        <v>classical music</v>
      </c>
      <c r="S2548" s="10">
        <f t="shared" si="197"/>
        <v>41552</v>
      </c>
      <c r="T2548" s="9" t="str">
        <f t="shared" si="198"/>
        <v>Oct</v>
      </c>
      <c r="U2548" s="9">
        <f t="shared" si="199"/>
        <v>2013</v>
      </c>
      <c r="V2548" s="10">
        <f>(J2548/86400)+25569+(-5/24)</f>
        <v>41524.650219907409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tr">
        <f t="shared" si="195"/>
        <v>music</v>
      </c>
      <c r="R2549" t="str">
        <f t="shared" si="196"/>
        <v>classical music</v>
      </c>
      <c r="S2549" s="10">
        <f t="shared" si="197"/>
        <v>41003.523182870369</v>
      </c>
      <c r="T2549" s="9" t="str">
        <f t="shared" si="198"/>
        <v>Apr</v>
      </c>
      <c r="U2549" s="9">
        <f t="shared" si="199"/>
        <v>2012</v>
      </c>
      <c r="V2549" s="10">
        <f>(J2549/86400)+25569+(-5/24)</f>
        <v>40973.564849537033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tr">
        <f t="shared" si="195"/>
        <v>music</v>
      </c>
      <c r="R2550" t="str">
        <f t="shared" si="196"/>
        <v>classical music</v>
      </c>
      <c r="S2550" s="10">
        <f t="shared" si="197"/>
        <v>42642.977083333331</v>
      </c>
      <c r="T2550" s="9" t="str">
        <f t="shared" si="198"/>
        <v>Sep</v>
      </c>
      <c r="U2550" s="9">
        <f t="shared" si="199"/>
        <v>2016</v>
      </c>
      <c r="V2550" s="10">
        <f>(J2550/86400)+25569+(-5/24)</f>
        <v>42618.417094907403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tr">
        <f t="shared" si="195"/>
        <v>music</v>
      </c>
      <c r="R2551" t="str">
        <f t="shared" si="196"/>
        <v>classical music</v>
      </c>
      <c r="S2551" s="10">
        <f t="shared" si="197"/>
        <v>41425.5</v>
      </c>
      <c r="T2551" s="9" t="str">
        <f t="shared" si="198"/>
        <v>May</v>
      </c>
      <c r="U2551" s="9">
        <f t="shared" si="199"/>
        <v>2013</v>
      </c>
      <c r="V2551" s="10">
        <f>(J2551/86400)+25569+(-5/24)</f>
        <v>41390.549421296295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tr">
        <f t="shared" si="195"/>
        <v>music</v>
      </c>
      <c r="R2552" t="str">
        <f t="shared" si="196"/>
        <v>classical music</v>
      </c>
      <c r="S2552" s="10">
        <f t="shared" si="197"/>
        <v>42284.957638888889</v>
      </c>
      <c r="T2552" s="9" t="str">
        <f t="shared" si="198"/>
        <v>Oct</v>
      </c>
      <c r="U2552" s="9">
        <f t="shared" si="199"/>
        <v>2015</v>
      </c>
      <c r="V2552" s="10">
        <f>(J2552/86400)+25569+(-5/24)</f>
        <v>42228.425995370366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tr">
        <f t="shared" si="195"/>
        <v>music</v>
      </c>
      <c r="R2553" t="str">
        <f t="shared" si="196"/>
        <v>classical music</v>
      </c>
      <c r="S2553" s="10">
        <f t="shared" si="197"/>
        <v>40989.658333333333</v>
      </c>
      <c r="T2553" s="9" t="str">
        <f t="shared" si="198"/>
        <v>Mar</v>
      </c>
      <c r="U2553" s="9">
        <f t="shared" si="199"/>
        <v>2012</v>
      </c>
      <c r="V2553" s="10">
        <f>(J2553/86400)+25569+(-5/24)</f>
        <v>40961.043807870366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tr">
        <f t="shared" si="195"/>
        <v>music</v>
      </c>
      <c r="R2554" t="str">
        <f t="shared" si="196"/>
        <v>classical music</v>
      </c>
      <c r="S2554" s="10">
        <f t="shared" si="197"/>
        <v>42799.601631944439</v>
      </c>
      <c r="T2554" s="9" t="str">
        <f t="shared" si="198"/>
        <v>Mar</v>
      </c>
      <c r="U2554" s="9">
        <f t="shared" si="199"/>
        <v>2017</v>
      </c>
      <c r="V2554" s="10">
        <f>(J2554/86400)+25569+(-5/24)</f>
        <v>42769.601631944439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tr">
        <f t="shared" si="195"/>
        <v>music</v>
      </c>
      <c r="R2555" t="str">
        <f t="shared" si="196"/>
        <v>classical music</v>
      </c>
      <c r="S2555" s="10">
        <f t="shared" si="197"/>
        <v>41172.990821759253</v>
      </c>
      <c r="T2555" s="9" t="str">
        <f t="shared" si="198"/>
        <v>Sep</v>
      </c>
      <c r="U2555" s="9">
        <f t="shared" si="199"/>
        <v>2012</v>
      </c>
      <c r="V2555" s="10">
        <f>(J2555/86400)+25569+(-5/24)</f>
        <v>41112.990821759253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tr">
        <f t="shared" si="195"/>
        <v>music</v>
      </c>
      <c r="R2556" t="str">
        <f t="shared" si="196"/>
        <v>classical music</v>
      </c>
      <c r="S2556" s="10">
        <f t="shared" si="197"/>
        <v>42155.957638888889</v>
      </c>
      <c r="T2556" s="9" t="str">
        <f t="shared" si="198"/>
        <v>May</v>
      </c>
      <c r="U2556" s="9">
        <f t="shared" si="199"/>
        <v>2015</v>
      </c>
      <c r="V2556" s="10">
        <f>(J2556/86400)+25569+(-5/24)</f>
        <v>42124.869942129626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tr">
        <f t="shared" si="195"/>
        <v>music</v>
      </c>
      <c r="R2557" t="str">
        <f t="shared" si="196"/>
        <v>classical music</v>
      </c>
      <c r="S2557" s="10">
        <f t="shared" si="197"/>
        <v>41057.44667824074</v>
      </c>
      <c r="T2557" s="9" t="str">
        <f t="shared" si="198"/>
        <v>May</v>
      </c>
      <c r="U2557" s="9">
        <f t="shared" si="199"/>
        <v>2012</v>
      </c>
      <c r="V2557" s="10">
        <f>(J2557/86400)+25569+(-5/24)</f>
        <v>41026.44667824074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tr">
        <f t="shared" si="195"/>
        <v>music</v>
      </c>
      <c r="R2558" t="str">
        <f t="shared" si="196"/>
        <v>classical music</v>
      </c>
      <c r="S2558" s="10">
        <f t="shared" si="197"/>
        <v>41267.783067129625</v>
      </c>
      <c r="T2558" s="9" t="str">
        <f t="shared" si="198"/>
        <v>Dec</v>
      </c>
      <c r="U2558" s="9">
        <f t="shared" si="199"/>
        <v>2012</v>
      </c>
      <c r="V2558" s="10">
        <f>(J2558/86400)+25569+(-5/24)</f>
        <v>41222.783067129625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tr">
        <f t="shared" si="195"/>
        <v>music</v>
      </c>
      <c r="R2559" t="str">
        <f t="shared" si="196"/>
        <v>classical music</v>
      </c>
      <c r="S2559" s="10">
        <f t="shared" si="197"/>
        <v>41774.536874999998</v>
      </c>
      <c r="T2559" s="9" t="str">
        <f t="shared" si="198"/>
        <v>May</v>
      </c>
      <c r="U2559" s="9">
        <f t="shared" si="199"/>
        <v>2014</v>
      </c>
      <c r="V2559" s="10">
        <f>(J2559/86400)+25569+(-5/24)</f>
        <v>41744.536874999998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tr">
        <f t="shared" si="195"/>
        <v>music</v>
      </c>
      <c r="R2560" t="str">
        <f t="shared" si="196"/>
        <v>classical music</v>
      </c>
      <c r="S2560" s="10">
        <f t="shared" si="197"/>
        <v>42125.374305555553</v>
      </c>
      <c r="T2560" s="9" t="str">
        <f t="shared" si="198"/>
        <v>May</v>
      </c>
      <c r="U2560" s="9">
        <f t="shared" si="199"/>
        <v>2015</v>
      </c>
      <c r="V2560" s="10">
        <f>(J2560/86400)+25569+(-5/24)</f>
        <v>42093.651689814811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tr">
        <f t="shared" si="195"/>
        <v>music</v>
      </c>
      <c r="R2561" t="str">
        <f t="shared" si="196"/>
        <v>classical music</v>
      </c>
      <c r="S2561" s="10">
        <f t="shared" si="197"/>
        <v>40862.609027777777</v>
      </c>
      <c r="T2561" s="9" t="str">
        <f t="shared" si="198"/>
        <v>Nov</v>
      </c>
      <c r="U2561" s="9">
        <f t="shared" si="199"/>
        <v>2011</v>
      </c>
      <c r="V2561" s="10">
        <f>(J2561/86400)+25569+(-5/24)</f>
        <v>40829.665324074071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tr">
        <f t="shared" si="195"/>
        <v>music</v>
      </c>
      <c r="R2562" t="str">
        <f t="shared" si="196"/>
        <v>classical music</v>
      </c>
      <c r="S2562" s="10">
        <f t="shared" si="197"/>
        <v>42069.742754629631</v>
      </c>
      <c r="T2562" s="9" t="str">
        <f t="shared" si="198"/>
        <v>Mar</v>
      </c>
      <c r="U2562" s="9">
        <f t="shared" si="199"/>
        <v>2015</v>
      </c>
      <c r="V2562" s="10">
        <f>(J2562/86400)+25569+(-5/24)</f>
        <v>42039.742754629631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tr">
        <f t="shared" ref="Q2563:Q2626" si="200">LEFT(N2563,FIND("/",N2563)-1)</f>
        <v>food</v>
      </c>
      <c r="R2563" t="str">
        <f t="shared" ref="R2563:R2626" si="201">RIGHT(N2563,LEN(N2563)-FIND("/",N2563))</f>
        <v>food trucks</v>
      </c>
      <c r="S2563" s="10">
        <f t="shared" ref="S2563:S2626" si="202">(I2563/86400)+25569+(-5/24)</f>
        <v>42290.320474537039</v>
      </c>
      <c r="T2563" s="9" t="str">
        <f t="shared" ref="T2563:T2626" si="203">IF(MONTH(S2563)=1,"Jan",IF(MONTH(S2563)=2,"Feb",IF(MONTH(S2563)=3,"Mar",IF(MONTH(S2563)=4,"Apr",IF(MONTH(S2563)=5,"May",IF(MONTH(S2563)=6,"Jun",IF(MONTH(S2563)=7,"Jul",IF(MONTH(S2563)=8,"Aug",IF(MONTH(S2563)=9,"Sep",IF(MONTH(S2563)=10,"Oct",IF(MONTH(S2563)=11,"Nov",IF(MONTH(S2563)=12,"Dec","N/A"))))))))))))</f>
        <v>Oct</v>
      </c>
      <c r="U2563" s="9">
        <f t="shared" ref="U2563:U2626" si="204">YEAR(S2563)</f>
        <v>2015</v>
      </c>
      <c r="V2563" s="10">
        <f>(J2563/86400)+25569+(-5/24)</f>
        <v>42260.320474537039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tr">
        <f t="shared" si="200"/>
        <v>food</v>
      </c>
      <c r="R2564" t="str">
        <f t="shared" si="201"/>
        <v>food trucks</v>
      </c>
      <c r="S2564" s="10">
        <f t="shared" si="202"/>
        <v>42654.316423611112</v>
      </c>
      <c r="T2564" s="9" t="str">
        <f t="shared" si="203"/>
        <v>Oct</v>
      </c>
      <c r="U2564" s="9">
        <f t="shared" si="204"/>
        <v>2016</v>
      </c>
      <c r="V2564" s="10">
        <f>(J2564/86400)+25569+(-5/24)</f>
        <v>42594.316423611112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tr">
        <f t="shared" si="200"/>
        <v>food</v>
      </c>
      <c r="R2565" t="str">
        <f t="shared" si="201"/>
        <v>food trucks</v>
      </c>
      <c r="S2565" s="10">
        <f t="shared" si="202"/>
        <v>42214.931145833332</v>
      </c>
      <c r="T2565" s="9" t="str">
        <f t="shared" si="203"/>
        <v>Jul</v>
      </c>
      <c r="U2565" s="9">
        <f t="shared" si="204"/>
        <v>2015</v>
      </c>
      <c r="V2565" s="10">
        <f>(J2565/86400)+25569+(-5/24)</f>
        <v>42154.931145833332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tr">
        <f t="shared" si="200"/>
        <v>food</v>
      </c>
      <c r="R2566" t="str">
        <f t="shared" si="201"/>
        <v>food trucks</v>
      </c>
      <c r="S2566" s="10">
        <f t="shared" si="202"/>
        <v>41851.83216435185</v>
      </c>
      <c r="T2566" s="9" t="str">
        <f t="shared" si="203"/>
        <v>Jul</v>
      </c>
      <c r="U2566" s="9">
        <f t="shared" si="204"/>
        <v>2014</v>
      </c>
      <c r="V2566" s="10">
        <f>(J2566/86400)+25569+(-5/24)</f>
        <v>41821.83216435185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tr">
        <f t="shared" si="200"/>
        <v>food</v>
      </c>
      <c r="R2567" t="str">
        <f t="shared" si="201"/>
        <v>food trucks</v>
      </c>
      <c r="S2567" s="10">
        <f t="shared" si="202"/>
        <v>42499.659722222219</v>
      </c>
      <c r="T2567" s="9" t="str">
        <f t="shared" si="203"/>
        <v>May</v>
      </c>
      <c r="U2567" s="9">
        <f t="shared" si="204"/>
        <v>2016</v>
      </c>
      <c r="V2567" s="10">
        <f>(J2567/86400)+25569+(-5/24)</f>
        <v>42440.442002314812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tr">
        <f t="shared" si="200"/>
        <v>food</v>
      </c>
      <c r="R2568" t="str">
        <f t="shared" si="201"/>
        <v>food trucks</v>
      </c>
      <c r="S2568" s="10">
        <f t="shared" si="202"/>
        <v>41872.772546296292</v>
      </c>
      <c r="T2568" s="9" t="str">
        <f t="shared" si="203"/>
        <v>Aug</v>
      </c>
      <c r="U2568" s="9">
        <f t="shared" si="204"/>
        <v>2014</v>
      </c>
      <c r="V2568" s="10">
        <f>(J2568/86400)+25569+(-5/24)</f>
        <v>41842.772546296292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tr">
        <f t="shared" si="200"/>
        <v>food</v>
      </c>
      <c r="R2569" t="str">
        <f t="shared" si="201"/>
        <v>food trucks</v>
      </c>
      <c r="S2569" s="10">
        <f t="shared" si="202"/>
        <v>42117.670578703699</v>
      </c>
      <c r="T2569" s="9" t="str">
        <f t="shared" si="203"/>
        <v>Apr</v>
      </c>
      <c r="U2569" s="9">
        <f t="shared" si="204"/>
        <v>2015</v>
      </c>
      <c r="V2569" s="10">
        <f>(J2569/86400)+25569+(-5/24)</f>
        <v>42087.670578703699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tr">
        <f t="shared" si="200"/>
        <v>food</v>
      </c>
      <c r="R2570" t="str">
        <f t="shared" si="201"/>
        <v>food trucks</v>
      </c>
      <c r="S2570" s="10">
        <f t="shared" si="202"/>
        <v>42614.45826388889</v>
      </c>
      <c r="T2570" s="9" t="str">
        <f t="shared" si="203"/>
        <v>Sep</v>
      </c>
      <c r="U2570" s="9">
        <f t="shared" si="204"/>
        <v>2016</v>
      </c>
      <c r="V2570" s="10">
        <f>(J2570/86400)+25569+(-5/24)</f>
        <v>42584.45826388889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tr">
        <f t="shared" si="200"/>
        <v>food</v>
      </c>
      <c r="R2571" t="str">
        <f t="shared" si="201"/>
        <v>food trucks</v>
      </c>
      <c r="S2571" s="10">
        <f t="shared" si="202"/>
        <v>42263.897129629629</v>
      </c>
      <c r="T2571" s="9" t="str">
        <f t="shared" si="203"/>
        <v>Sep</v>
      </c>
      <c r="U2571" s="9">
        <f t="shared" si="204"/>
        <v>2015</v>
      </c>
      <c r="V2571" s="10">
        <f>(J2571/86400)+25569+(-5/24)</f>
        <v>42233.897129629629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tr">
        <f t="shared" si="200"/>
        <v>food</v>
      </c>
      <c r="R2572" t="str">
        <f t="shared" si="201"/>
        <v>food trucks</v>
      </c>
      <c r="S2572" s="10">
        <f t="shared" si="202"/>
        <v>42774.694849537038</v>
      </c>
      <c r="T2572" s="9" t="str">
        <f t="shared" si="203"/>
        <v>Feb</v>
      </c>
      <c r="U2572" s="9">
        <f t="shared" si="204"/>
        <v>2017</v>
      </c>
      <c r="V2572" s="10">
        <f>(J2572/86400)+25569+(-5/24)</f>
        <v>42744.694849537038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tr">
        <f t="shared" si="200"/>
        <v>food</v>
      </c>
      <c r="R2573" t="str">
        <f t="shared" si="201"/>
        <v>food trucks</v>
      </c>
      <c r="S2573" s="10">
        <f t="shared" si="202"/>
        <v>42509.133344907408</v>
      </c>
      <c r="T2573" s="9" t="str">
        <f t="shared" si="203"/>
        <v>May</v>
      </c>
      <c r="U2573" s="9">
        <f t="shared" si="204"/>
        <v>2016</v>
      </c>
      <c r="V2573" s="10">
        <f>(J2573/86400)+25569+(-5/24)</f>
        <v>42449.133344907408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tr">
        <f t="shared" si="200"/>
        <v>food</v>
      </c>
      <c r="R2574" t="str">
        <f t="shared" si="201"/>
        <v>food trucks</v>
      </c>
      <c r="S2574" s="10">
        <f t="shared" si="202"/>
        <v>42106.911076388882</v>
      </c>
      <c r="T2574" s="9" t="str">
        <f t="shared" si="203"/>
        <v>Apr</v>
      </c>
      <c r="U2574" s="9">
        <f t="shared" si="204"/>
        <v>2015</v>
      </c>
      <c r="V2574" s="10">
        <f>(J2574/86400)+25569+(-5/24)</f>
        <v>42076.911076388882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tr">
        <f t="shared" si="200"/>
        <v>food</v>
      </c>
      <c r="R2575" t="str">
        <f t="shared" si="201"/>
        <v>food trucks</v>
      </c>
      <c r="S2575" s="10">
        <f t="shared" si="202"/>
        <v>41874.383668981478</v>
      </c>
      <c r="T2575" s="9" t="str">
        <f t="shared" si="203"/>
        <v>Aug</v>
      </c>
      <c r="U2575" s="9">
        <f t="shared" si="204"/>
        <v>2014</v>
      </c>
      <c r="V2575" s="10">
        <f>(J2575/86400)+25569+(-5/24)</f>
        <v>41829.383668981478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tr">
        <f t="shared" si="200"/>
        <v>food</v>
      </c>
      <c r="R2576" t="str">
        <f t="shared" si="201"/>
        <v>food trucks</v>
      </c>
      <c r="S2576" s="10">
        <f t="shared" si="202"/>
        <v>42508.617418981477</v>
      </c>
      <c r="T2576" s="9" t="str">
        <f t="shared" si="203"/>
        <v>May</v>
      </c>
      <c r="U2576" s="9">
        <f t="shared" si="204"/>
        <v>2016</v>
      </c>
      <c r="V2576" s="10">
        <f>(J2576/86400)+25569+(-5/24)</f>
        <v>42487.617418981477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tr">
        <f t="shared" si="200"/>
        <v>food</v>
      </c>
      <c r="R2577" t="str">
        <f t="shared" si="201"/>
        <v>food trucks</v>
      </c>
      <c r="S2577" s="10">
        <f t="shared" si="202"/>
        <v>42015.900393518517</v>
      </c>
      <c r="T2577" s="9" t="str">
        <f t="shared" si="203"/>
        <v>Jan</v>
      </c>
      <c r="U2577" s="9">
        <f t="shared" si="204"/>
        <v>2015</v>
      </c>
      <c r="V2577" s="10">
        <f>(J2577/86400)+25569+(-5/24)</f>
        <v>41985.900393518517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tr">
        <f t="shared" si="200"/>
        <v>food</v>
      </c>
      <c r="R2578" t="str">
        <f t="shared" si="201"/>
        <v>food trucks</v>
      </c>
      <c r="S2578" s="10">
        <f t="shared" si="202"/>
        <v>42104.759803240733</v>
      </c>
      <c r="T2578" s="9" t="str">
        <f t="shared" si="203"/>
        <v>Apr</v>
      </c>
      <c r="U2578" s="9">
        <f t="shared" si="204"/>
        <v>2015</v>
      </c>
      <c r="V2578" s="10">
        <f>(J2578/86400)+25569+(-5/24)</f>
        <v>42059.801469907405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tr">
        <f t="shared" si="200"/>
        <v>food</v>
      </c>
      <c r="R2579" t="str">
        <f t="shared" si="201"/>
        <v>food trucks</v>
      </c>
      <c r="S2579" s="10">
        <f t="shared" si="202"/>
        <v>41855.612233796295</v>
      </c>
      <c r="T2579" s="9" t="str">
        <f t="shared" si="203"/>
        <v>Aug</v>
      </c>
      <c r="U2579" s="9">
        <f t="shared" si="204"/>
        <v>2014</v>
      </c>
      <c r="V2579" s="10">
        <f>(J2579/86400)+25569+(-5/24)</f>
        <v>41830.612233796295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tr">
        <f t="shared" si="200"/>
        <v>food</v>
      </c>
      <c r="R2580" t="str">
        <f t="shared" si="201"/>
        <v>food trucks</v>
      </c>
      <c r="S2580" s="10">
        <f t="shared" si="202"/>
        <v>42286.499999999993</v>
      </c>
      <c r="T2580" s="9" t="str">
        <f t="shared" si="203"/>
        <v>Oct</v>
      </c>
      <c r="U2580" s="9">
        <f t="shared" si="204"/>
        <v>2015</v>
      </c>
      <c r="V2580" s="10">
        <f>(J2580/86400)+25569+(-5/24)</f>
        <v>42237.814571759256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tr">
        <f t="shared" si="200"/>
        <v>food</v>
      </c>
      <c r="R2581" t="str">
        <f t="shared" si="201"/>
        <v>food trucks</v>
      </c>
      <c r="S2581" s="10">
        <f t="shared" si="202"/>
        <v>41897.621562499997</v>
      </c>
      <c r="T2581" s="9" t="str">
        <f t="shared" si="203"/>
        <v>Sep</v>
      </c>
      <c r="U2581" s="9">
        <f t="shared" si="204"/>
        <v>2014</v>
      </c>
      <c r="V2581" s="10">
        <f>(J2581/86400)+25569+(-5/24)</f>
        <v>41837.621562499997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tr">
        <f t="shared" si="200"/>
        <v>food</v>
      </c>
      <c r="R2582" t="str">
        <f t="shared" si="201"/>
        <v>food trucks</v>
      </c>
      <c r="S2582" s="10">
        <f t="shared" si="202"/>
        <v>42139.916666666664</v>
      </c>
      <c r="T2582" s="9" t="str">
        <f t="shared" si="203"/>
        <v>May</v>
      </c>
      <c r="U2582" s="9">
        <f t="shared" si="204"/>
        <v>2015</v>
      </c>
      <c r="V2582" s="10">
        <f>(J2582/86400)+25569+(-5/24)</f>
        <v>42110.118090277778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tr">
        <f t="shared" si="200"/>
        <v>food</v>
      </c>
      <c r="R2583" t="str">
        <f t="shared" si="201"/>
        <v>food trucks</v>
      </c>
      <c r="S2583" s="10">
        <f t="shared" si="202"/>
        <v>42324.461782407401</v>
      </c>
      <c r="T2583" s="9" t="str">
        <f t="shared" si="203"/>
        <v>Nov</v>
      </c>
      <c r="U2583" s="9">
        <f t="shared" si="204"/>
        <v>2015</v>
      </c>
      <c r="V2583" s="10">
        <f>(J2583/86400)+25569+(-5/24)</f>
        <v>42294.420115740737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tr">
        <f t="shared" si="200"/>
        <v>food</v>
      </c>
      <c r="R2584" t="str">
        <f t="shared" si="201"/>
        <v>food trucks</v>
      </c>
      <c r="S2584" s="10">
        <f t="shared" si="202"/>
        <v>42672.780486111107</v>
      </c>
      <c r="T2584" s="9" t="str">
        <f t="shared" si="203"/>
        <v>Oct</v>
      </c>
      <c r="U2584" s="9">
        <f t="shared" si="204"/>
        <v>2016</v>
      </c>
      <c r="V2584" s="10">
        <f>(J2584/86400)+25569+(-5/24)</f>
        <v>42642.780486111107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tr">
        <f t="shared" si="200"/>
        <v>food</v>
      </c>
      <c r="R2585" t="str">
        <f t="shared" si="201"/>
        <v>food trucks</v>
      </c>
      <c r="S2585" s="10">
        <f t="shared" si="202"/>
        <v>42079.519444444442</v>
      </c>
      <c r="T2585" s="9" t="str">
        <f t="shared" si="203"/>
        <v>Mar</v>
      </c>
      <c r="U2585" s="9">
        <f t="shared" si="204"/>
        <v>2015</v>
      </c>
      <c r="V2585" s="10">
        <f>(J2585/86400)+25569+(-5/24)</f>
        <v>42019.561111111114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tr">
        <f t="shared" si="200"/>
        <v>food</v>
      </c>
      <c r="R2586" t="str">
        <f t="shared" si="201"/>
        <v>food trucks</v>
      </c>
      <c r="S2586" s="10">
        <f t="shared" si="202"/>
        <v>42169.964918981474</v>
      </c>
      <c r="T2586" s="9" t="str">
        <f t="shared" si="203"/>
        <v>Jun</v>
      </c>
      <c r="U2586" s="9">
        <f t="shared" si="204"/>
        <v>2015</v>
      </c>
      <c r="V2586" s="10">
        <f>(J2586/86400)+25569+(-5/24)</f>
        <v>42139.964918981474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tr">
        <f t="shared" si="200"/>
        <v>food</v>
      </c>
      <c r="R2587" t="str">
        <f t="shared" si="201"/>
        <v>food trucks</v>
      </c>
      <c r="S2587" s="10">
        <f t="shared" si="202"/>
        <v>41825.754999999997</v>
      </c>
      <c r="T2587" s="9" t="str">
        <f t="shared" si="203"/>
        <v>Jul</v>
      </c>
      <c r="U2587" s="9">
        <f t="shared" si="204"/>
        <v>2014</v>
      </c>
      <c r="V2587" s="10">
        <f>(J2587/86400)+25569+(-5/24)</f>
        <v>41795.754999999997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tr">
        <f t="shared" si="200"/>
        <v>food</v>
      </c>
      <c r="R2588" t="str">
        <f t="shared" si="201"/>
        <v>food trucks</v>
      </c>
      <c r="S2588" s="10">
        <f t="shared" si="202"/>
        <v>42363.121944444443</v>
      </c>
      <c r="T2588" s="9" t="str">
        <f t="shared" si="203"/>
        <v>Dec</v>
      </c>
      <c r="U2588" s="9">
        <f t="shared" si="204"/>
        <v>2015</v>
      </c>
      <c r="V2588" s="10">
        <f>(J2588/86400)+25569+(-5/24)</f>
        <v>42333.121944444443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tr">
        <f t="shared" si="200"/>
        <v>food</v>
      </c>
      <c r="R2589" t="str">
        <f t="shared" si="201"/>
        <v>food trucks</v>
      </c>
      <c r="S2589" s="10">
        <f t="shared" si="202"/>
        <v>42368.467048611106</v>
      </c>
      <c r="T2589" s="9" t="str">
        <f t="shared" si="203"/>
        <v>Dec</v>
      </c>
      <c r="U2589" s="9">
        <f t="shared" si="204"/>
        <v>2015</v>
      </c>
      <c r="V2589" s="10">
        <f>(J2589/86400)+25569+(-5/24)</f>
        <v>42338.467048611106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tr">
        <f t="shared" si="200"/>
        <v>food</v>
      </c>
      <c r="R2590" t="str">
        <f t="shared" si="201"/>
        <v>food trucks</v>
      </c>
      <c r="S2590" s="10">
        <f t="shared" si="202"/>
        <v>42094.343055555553</v>
      </c>
      <c r="T2590" s="9" t="str">
        <f t="shared" si="203"/>
        <v>Mar</v>
      </c>
      <c r="U2590" s="9">
        <f t="shared" si="204"/>
        <v>2015</v>
      </c>
      <c r="V2590" s="10">
        <f>(J2590/86400)+25569+(-5/24)</f>
        <v>42042.467893518515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tr">
        <f t="shared" si="200"/>
        <v>food</v>
      </c>
      <c r="R2591" t="str">
        <f t="shared" si="201"/>
        <v>food trucks</v>
      </c>
      <c r="S2591" s="10">
        <f t="shared" si="202"/>
        <v>42452.286192129628</v>
      </c>
      <c r="T2591" s="9" t="str">
        <f t="shared" si="203"/>
        <v>Mar</v>
      </c>
      <c r="U2591" s="9">
        <f t="shared" si="204"/>
        <v>2016</v>
      </c>
      <c r="V2591" s="10">
        <f>(J2591/86400)+25569+(-5/24)</f>
        <v>42422.327858796292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tr">
        <f t="shared" si="200"/>
        <v>food</v>
      </c>
      <c r="R2592" t="str">
        <f t="shared" si="201"/>
        <v>food trucks</v>
      </c>
      <c r="S2592" s="10">
        <f t="shared" si="202"/>
        <v>42395.380752314813</v>
      </c>
      <c r="T2592" s="9" t="str">
        <f t="shared" si="203"/>
        <v>Jan</v>
      </c>
      <c r="U2592" s="9">
        <f t="shared" si="204"/>
        <v>2016</v>
      </c>
      <c r="V2592" s="10">
        <f>(J2592/86400)+25569+(-5/24)</f>
        <v>42388.380752314813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tr">
        <f t="shared" si="200"/>
        <v>food</v>
      </c>
      <c r="R2593" t="str">
        <f t="shared" si="201"/>
        <v>food trucks</v>
      </c>
      <c r="S2593" s="10">
        <f t="shared" si="202"/>
        <v>42442.656527777777</v>
      </c>
      <c r="T2593" s="9" t="str">
        <f t="shared" si="203"/>
        <v>Mar</v>
      </c>
      <c r="U2593" s="9">
        <f t="shared" si="204"/>
        <v>2016</v>
      </c>
      <c r="V2593" s="10">
        <f>(J2593/86400)+25569+(-5/24)</f>
        <v>42382.698194444441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tr">
        <f t="shared" si="200"/>
        <v>food</v>
      </c>
      <c r="R2594" t="str">
        <f t="shared" si="201"/>
        <v>food trucks</v>
      </c>
      <c r="S2594" s="10">
        <f t="shared" si="202"/>
        <v>41917.592835648145</v>
      </c>
      <c r="T2594" s="9" t="str">
        <f t="shared" si="203"/>
        <v>Oct</v>
      </c>
      <c r="U2594" s="9">
        <f t="shared" si="204"/>
        <v>2014</v>
      </c>
      <c r="V2594" s="10">
        <f>(J2594/86400)+25569+(-5/24)</f>
        <v>41887.592835648145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tr">
        <f t="shared" si="200"/>
        <v>food</v>
      </c>
      <c r="R2595" t="str">
        <f t="shared" si="201"/>
        <v>food trucks</v>
      </c>
      <c r="S2595" s="10">
        <f t="shared" si="202"/>
        <v>42119.636874999997</v>
      </c>
      <c r="T2595" s="9" t="str">
        <f t="shared" si="203"/>
        <v>Apr</v>
      </c>
      <c r="U2595" s="9">
        <f t="shared" si="204"/>
        <v>2015</v>
      </c>
      <c r="V2595" s="10">
        <f>(J2595/86400)+25569+(-5/24)</f>
        <v>42089.636874999997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tr">
        <f t="shared" si="200"/>
        <v>food</v>
      </c>
      <c r="R2596" t="str">
        <f t="shared" si="201"/>
        <v>food trucks</v>
      </c>
      <c r="S2596" s="10">
        <f t="shared" si="202"/>
        <v>41858.759583333333</v>
      </c>
      <c r="T2596" s="9" t="str">
        <f t="shared" si="203"/>
        <v>Aug</v>
      </c>
      <c r="U2596" s="9">
        <f t="shared" si="204"/>
        <v>2014</v>
      </c>
      <c r="V2596" s="10">
        <f>(J2596/86400)+25569+(-5/24)</f>
        <v>41828.759583333333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tr">
        <f t="shared" si="200"/>
        <v>food</v>
      </c>
      <c r="R2597" t="str">
        <f t="shared" si="201"/>
        <v>food trucks</v>
      </c>
      <c r="S2597" s="10">
        <f t="shared" si="202"/>
        <v>42790.035879629628</v>
      </c>
      <c r="T2597" s="9" t="str">
        <f t="shared" si="203"/>
        <v>Feb</v>
      </c>
      <c r="U2597" s="9">
        <f t="shared" si="204"/>
        <v>2017</v>
      </c>
      <c r="V2597" s="10">
        <f>(J2597/86400)+25569+(-5/24)</f>
        <v>42760.035879629628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tr">
        <f t="shared" si="200"/>
        <v>food</v>
      </c>
      <c r="R2598" t="str">
        <f t="shared" si="201"/>
        <v>food trucks</v>
      </c>
      <c r="S2598" s="10">
        <f t="shared" si="202"/>
        <v>41858.45612268518</v>
      </c>
      <c r="T2598" s="9" t="str">
        <f t="shared" si="203"/>
        <v>Aug</v>
      </c>
      <c r="U2598" s="9">
        <f t="shared" si="204"/>
        <v>2014</v>
      </c>
      <c r="V2598" s="10">
        <f>(J2598/86400)+25569+(-5/24)</f>
        <v>41828.45612268518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tr">
        <f t="shared" si="200"/>
        <v>food</v>
      </c>
      <c r="R2599" t="str">
        <f t="shared" si="201"/>
        <v>food trucks</v>
      </c>
      <c r="S2599" s="10">
        <f t="shared" si="202"/>
        <v>42540.133298611108</v>
      </c>
      <c r="T2599" s="9" t="str">
        <f t="shared" si="203"/>
        <v>Jun</v>
      </c>
      <c r="U2599" s="9">
        <f t="shared" si="204"/>
        <v>2016</v>
      </c>
      <c r="V2599" s="10">
        <f>(J2599/86400)+25569+(-5/24)</f>
        <v>42510.133298611108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tr">
        <f t="shared" si="200"/>
        <v>food</v>
      </c>
      <c r="R2600" t="str">
        <f t="shared" si="201"/>
        <v>food trucks</v>
      </c>
      <c r="S2600" s="10">
        <f t="shared" si="202"/>
        <v>42270.631956018515</v>
      </c>
      <c r="T2600" s="9" t="str">
        <f t="shared" si="203"/>
        <v>Sep</v>
      </c>
      <c r="U2600" s="9">
        <f t="shared" si="204"/>
        <v>2015</v>
      </c>
      <c r="V2600" s="10">
        <f>(J2600/86400)+25569+(-5/24)</f>
        <v>42240.631956018515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tr">
        <f t="shared" si="200"/>
        <v>food</v>
      </c>
      <c r="R2601" t="str">
        <f t="shared" si="201"/>
        <v>food trucks</v>
      </c>
      <c r="S2601" s="10">
        <f t="shared" si="202"/>
        <v>41854.545682870368</v>
      </c>
      <c r="T2601" s="9" t="str">
        <f t="shared" si="203"/>
        <v>Aug</v>
      </c>
      <c r="U2601" s="9">
        <f t="shared" si="204"/>
        <v>2014</v>
      </c>
      <c r="V2601" s="10">
        <f>(J2601/86400)+25569+(-5/24)</f>
        <v>41809.545682870368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tr">
        <f t="shared" si="200"/>
        <v>food</v>
      </c>
      <c r="R2602" t="str">
        <f t="shared" si="201"/>
        <v>food trucks</v>
      </c>
      <c r="S2602" s="10">
        <f t="shared" si="202"/>
        <v>42454.650462962956</v>
      </c>
      <c r="T2602" s="9" t="str">
        <f t="shared" si="203"/>
        <v>Mar</v>
      </c>
      <c r="U2602" s="9">
        <f t="shared" si="204"/>
        <v>2016</v>
      </c>
      <c r="V2602" s="10">
        <f>(J2602/86400)+25569+(-5/24)</f>
        <v>42394.692129629628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tr">
        <f t="shared" si="200"/>
        <v>technology</v>
      </c>
      <c r="R2603" t="str">
        <f t="shared" si="201"/>
        <v>space exploration</v>
      </c>
      <c r="S2603" s="10">
        <f t="shared" si="202"/>
        <v>41164.957638888889</v>
      </c>
      <c r="T2603" s="9" t="str">
        <f t="shared" si="203"/>
        <v>Sep</v>
      </c>
      <c r="U2603" s="9">
        <f t="shared" si="204"/>
        <v>2012</v>
      </c>
      <c r="V2603" s="10">
        <f>(J2603/86400)+25569+(-5/24)</f>
        <v>41150.693854166668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tr">
        <f t="shared" si="200"/>
        <v>technology</v>
      </c>
      <c r="R2604" t="str">
        <f t="shared" si="201"/>
        <v>space exploration</v>
      </c>
      <c r="S2604" s="10">
        <f t="shared" si="202"/>
        <v>41955.680555555555</v>
      </c>
      <c r="T2604" s="9" t="str">
        <f t="shared" si="203"/>
        <v>Nov</v>
      </c>
      <c r="U2604" s="9">
        <f t="shared" si="204"/>
        <v>2014</v>
      </c>
      <c r="V2604" s="10">
        <f>(J2604/86400)+25569+(-5/24)</f>
        <v>41915.538981481477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tr">
        <f t="shared" si="200"/>
        <v>technology</v>
      </c>
      <c r="R2605" t="str">
        <f t="shared" si="201"/>
        <v>space exploration</v>
      </c>
      <c r="S2605" s="10">
        <f t="shared" si="202"/>
        <v>41631.704328703701</v>
      </c>
      <c r="T2605" s="9" t="str">
        <f t="shared" si="203"/>
        <v>Dec</v>
      </c>
      <c r="U2605" s="9">
        <f t="shared" si="204"/>
        <v>2013</v>
      </c>
      <c r="V2605" s="10">
        <f>(J2605/86400)+25569+(-5/24)</f>
        <v>41617.704328703701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tr">
        <f t="shared" si="200"/>
        <v>technology</v>
      </c>
      <c r="R2606" t="str">
        <f t="shared" si="201"/>
        <v>space exploration</v>
      </c>
      <c r="S2606" s="10">
        <f t="shared" si="202"/>
        <v>41027.842858796292</v>
      </c>
      <c r="T2606" s="9" t="str">
        <f t="shared" si="203"/>
        <v>Apr</v>
      </c>
      <c r="U2606" s="9">
        <f t="shared" si="204"/>
        <v>2012</v>
      </c>
      <c r="V2606" s="10">
        <f>(J2606/86400)+25569+(-5/24)</f>
        <v>40997.842858796292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tr">
        <f t="shared" si="200"/>
        <v>technology</v>
      </c>
      <c r="R2607" t="str">
        <f t="shared" si="201"/>
        <v>space exploration</v>
      </c>
      <c r="S2607" s="10">
        <f t="shared" si="202"/>
        <v>42538.33321759259</v>
      </c>
      <c r="T2607" s="9" t="str">
        <f t="shared" si="203"/>
        <v>Jun</v>
      </c>
      <c r="U2607" s="9">
        <f t="shared" si="204"/>
        <v>2016</v>
      </c>
      <c r="V2607" s="10">
        <f>(J2607/86400)+25569+(-5/24)</f>
        <v>42508.33321759259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tr">
        <f t="shared" si="200"/>
        <v>technology</v>
      </c>
      <c r="R2608" t="str">
        <f t="shared" si="201"/>
        <v>space exploration</v>
      </c>
      <c r="S2608" s="10">
        <f t="shared" si="202"/>
        <v>41758.504421296289</v>
      </c>
      <c r="T2608" s="9" t="str">
        <f t="shared" si="203"/>
        <v>Apr</v>
      </c>
      <c r="U2608" s="9">
        <f t="shared" si="204"/>
        <v>2014</v>
      </c>
      <c r="V2608" s="10">
        <f>(J2608/86400)+25569+(-5/24)</f>
        <v>41726.504421296289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tr">
        <f t="shared" si="200"/>
        <v>technology</v>
      </c>
      <c r="R2609" t="str">
        <f t="shared" si="201"/>
        <v>space exploration</v>
      </c>
      <c r="S2609" s="10">
        <f t="shared" si="202"/>
        <v>42227.874999999993</v>
      </c>
      <c r="T2609" s="9" t="str">
        <f t="shared" si="203"/>
        <v>Aug</v>
      </c>
      <c r="U2609" s="9">
        <f t="shared" si="204"/>
        <v>2015</v>
      </c>
      <c r="V2609" s="10">
        <f>(J2609/86400)+25569+(-5/24)</f>
        <v>42184.666342592587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tr">
        <f t="shared" si="200"/>
        <v>technology</v>
      </c>
      <c r="R2610" t="str">
        <f t="shared" si="201"/>
        <v>space exploration</v>
      </c>
      <c r="S2610" s="10">
        <f t="shared" si="202"/>
        <v>42808.791666666664</v>
      </c>
      <c r="T2610" s="9" t="str">
        <f t="shared" si="203"/>
        <v>Mar</v>
      </c>
      <c r="U2610" s="9">
        <f t="shared" si="204"/>
        <v>2017</v>
      </c>
      <c r="V2610" s="10">
        <f>(J2610/86400)+25569+(-5/24)</f>
        <v>42767.593379629623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tr">
        <f t="shared" si="200"/>
        <v>technology</v>
      </c>
      <c r="R2611" t="str">
        <f t="shared" si="201"/>
        <v>space exploration</v>
      </c>
      <c r="S2611" s="10">
        <f t="shared" si="202"/>
        <v>41105.02952546296</v>
      </c>
      <c r="T2611" s="9" t="str">
        <f t="shared" si="203"/>
        <v>Jul</v>
      </c>
      <c r="U2611" s="9">
        <f t="shared" si="204"/>
        <v>2012</v>
      </c>
      <c r="V2611" s="10">
        <f>(J2611/86400)+25569+(-5/24)</f>
        <v>41075.02952546296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tr">
        <f t="shared" si="200"/>
        <v>technology</v>
      </c>
      <c r="R2612" t="str">
        <f t="shared" si="201"/>
        <v>space exploration</v>
      </c>
      <c r="S2612" s="10">
        <f t="shared" si="202"/>
        <v>42604.082638888889</v>
      </c>
      <c r="T2612" s="9" t="str">
        <f t="shared" si="203"/>
        <v>Aug</v>
      </c>
      <c r="U2612" s="9">
        <f t="shared" si="204"/>
        <v>2016</v>
      </c>
      <c r="V2612" s="10">
        <f>(J2612/86400)+25569+(-5/24)</f>
        <v>42564.672743055555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tr">
        <f t="shared" si="200"/>
        <v>technology</v>
      </c>
      <c r="R2613" t="str">
        <f t="shared" si="201"/>
        <v>space exploration</v>
      </c>
      <c r="S2613" s="10">
        <f t="shared" si="202"/>
        <v>42737.749305555553</v>
      </c>
      <c r="T2613" s="9" t="str">
        <f t="shared" si="203"/>
        <v>Jan</v>
      </c>
      <c r="U2613" s="9">
        <f t="shared" si="204"/>
        <v>2017</v>
      </c>
      <c r="V2613" s="10">
        <f>(J2613/86400)+25569+(-5/24)</f>
        <v>42704.127476851849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tr">
        <f t="shared" si="200"/>
        <v>technology</v>
      </c>
      <c r="R2614" t="str">
        <f t="shared" si="201"/>
        <v>space exploration</v>
      </c>
      <c r="S2614" s="10">
        <f t="shared" si="202"/>
        <v>42012.934837962959</v>
      </c>
      <c r="T2614" s="9" t="str">
        <f t="shared" si="203"/>
        <v>Jan</v>
      </c>
      <c r="U2614" s="9">
        <f t="shared" si="204"/>
        <v>2015</v>
      </c>
      <c r="V2614" s="10">
        <f>(J2614/86400)+25569+(-5/24)</f>
        <v>41981.934837962959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tr">
        <f t="shared" si="200"/>
        <v>technology</v>
      </c>
      <c r="R2615" t="str">
        <f t="shared" si="201"/>
        <v>space exploration</v>
      </c>
      <c r="S2615" s="10">
        <f t="shared" si="202"/>
        <v>41173.609884259255</v>
      </c>
      <c r="T2615" s="9" t="str">
        <f t="shared" si="203"/>
        <v>Sep</v>
      </c>
      <c r="U2615" s="9">
        <f t="shared" si="204"/>
        <v>2012</v>
      </c>
      <c r="V2615" s="10">
        <f>(J2615/86400)+25569+(-5/24)</f>
        <v>41143.609884259255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tr">
        <f t="shared" si="200"/>
        <v>technology</v>
      </c>
      <c r="R2616" t="str">
        <f t="shared" si="201"/>
        <v>space exploration</v>
      </c>
      <c r="S2616" s="10">
        <f t="shared" si="202"/>
        <v>41759</v>
      </c>
      <c r="T2616" s="9" t="str">
        <f t="shared" si="203"/>
        <v>Apr</v>
      </c>
      <c r="U2616" s="9">
        <f t="shared" si="204"/>
        <v>2014</v>
      </c>
      <c r="V2616" s="10">
        <f>(J2616/86400)+25569+(-5/24)</f>
        <v>41730.500138888885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tr">
        <f t="shared" si="200"/>
        <v>technology</v>
      </c>
      <c r="R2617" t="str">
        <f t="shared" si="201"/>
        <v>space exploration</v>
      </c>
      <c r="S2617" s="10">
        <f t="shared" si="202"/>
        <v>42490.291666666664</v>
      </c>
      <c r="T2617" s="9" t="str">
        <f t="shared" si="203"/>
        <v>Apr</v>
      </c>
      <c r="U2617" s="9">
        <f t="shared" si="204"/>
        <v>2016</v>
      </c>
      <c r="V2617" s="10">
        <f>(J2617/86400)+25569+(-5/24)</f>
        <v>42453.288935185185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tr">
        <f t="shared" si="200"/>
        <v>technology</v>
      </c>
      <c r="R2618" t="str">
        <f t="shared" si="201"/>
        <v>space exploration</v>
      </c>
      <c r="S2618" s="10">
        <f t="shared" si="202"/>
        <v>42241.786215277774</v>
      </c>
      <c r="T2618" s="9" t="str">
        <f t="shared" si="203"/>
        <v>Aug</v>
      </c>
      <c r="U2618" s="9">
        <f t="shared" si="204"/>
        <v>2015</v>
      </c>
      <c r="V2618" s="10">
        <f>(J2618/86400)+25569+(-5/24)</f>
        <v>42211.786215277774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tr">
        <f t="shared" si="200"/>
        <v>technology</v>
      </c>
      <c r="R2619" t="str">
        <f t="shared" si="201"/>
        <v>space exploration</v>
      </c>
      <c r="S2619" s="10">
        <f t="shared" si="202"/>
        <v>41932.666099537033</v>
      </c>
      <c r="T2619" s="9" t="str">
        <f t="shared" si="203"/>
        <v>Oct</v>
      </c>
      <c r="U2619" s="9">
        <f t="shared" si="204"/>
        <v>2014</v>
      </c>
      <c r="V2619" s="10">
        <f>(J2619/86400)+25569+(-5/24)</f>
        <v>41902.666099537033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tr">
        <f t="shared" si="200"/>
        <v>technology</v>
      </c>
      <c r="R2620" t="str">
        <f t="shared" si="201"/>
        <v>space exploration</v>
      </c>
      <c r="S2620" s="10">
        <f t="shared" si="202"/>
        <v>42339.625706018516</v>
      </c>
      <c r="T2620" s="9" t="str">
        <f t="shared" si="203"/>
        <v>Dec</v>
      </c>
      <c r="U2620" s="9">
        <f t="shared" si="204"/>
        <v>2015</v>
      </c>
      <c r="V2620" s="10">
        <f>(J2620/86400)+25569+(-5/24)</f>
        <v>42279.584039351852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tr">
        <f t="shared" si="200"/>
        <v>technology</v>
      </c>
      <c r="R2621" t="str">
        <f t="shared" si="201"/>
        <v>space exploration</v>
      </c>
      <c r="S2621" s="10">
        <f t="shared" si="202"/>
        <v>42300.249999999993</v>
      </c>
      <c r="T2621" s="9" t="str">
        <f t="shared" si="203"/>
        <v>Oct</v>
      </c>
      <c r="U2621" s="9">
        <f t="shared" si="204"/>
        <v>2015</v>
      </c>
      <c r="V2621" s="10">
        <f>(J2621/86400)+25569+(-5/24)</f>
        <v>42273.67597222222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tr">
        <f t="shared" si="200"/>
        <v>technology</v>
      </c>
      <c r="R2622" t="str">
        <f t="shared" si="201"/>
        <v>space exploration</v>
      </c>
      <c r="S2622" s="10">
        <f t="shared" si="202"/>
        <v>42287.833333333336</v>
      </c>
      <c r="T2622" s="9" t="str">
        <f t="shared" si="203"/>
        <v>Oct</v>
      </c>
      <c r="U2622" s="9">
        <f t="shared" si="204"/>
        <v>2015</v>
      </c>
      <c r="V2622" s="10">
        <f>(J2622/86400)+25569+(-5/24)</f>
        <v>42250.958819444444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tr">
        <f t="shared" si="200"/>
        <v>technology</v>
      </c>
      <c r="R2623" t="str">
        <f t="shared" si="201"/>
        <v>space exploration</v>
      </c>
      <c r="S2623" s="10">
        <f t="shared" si="202"/>
        <v>42145.539212962962</v>
      </c>
      <c r="T2623" s="9" t="str">
        <f t="shared" si="203"/>
        <v>May</v>
      </c>
      <c r="U2623" s="9">
        <f t="shared" si="204"/>
        <v>2015</v>
      </c>
      <c r="V2623" s="10">
        <f>(J2623/86400)+25569+(-5/24)</f>
        <v>42115.539212962962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tr">
        <f t="shared" si="200"/>
        <v>technology</v>
      </c>
      <c r="R2624" t="str">
        <f t="shared" si="201"/>
        <v>space exploration</v>
      </c>
      <c r="S2624" s="10">
        <f t="shared" si="202"/>
        <v>42734.534907407404</v>
      </c>
      <c r="T2624" s="9" t="str">
        <f t="shared" si="203"/>
        <v>Dec</v>
      </c>
      <c r="U2624" s="9">
        <f t="shared" si="204"/>
        <v>2016</v>
      </c>
      <c r="V2624" s="10">
        <f>(J2624/86400)+25569+(-5/24)</f>
        <v>42689.534907407404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tr">
        <f t="shared" si="200"/>
        <v>technology</v>
      </c>
      <c r="R2625" t="str">
        <f t="shared" si="201"/>
        <v>space exploration</v>
      </c>
      <c r="S2625" s="10">
        <f t="shared" si="202"/>
        <v>42706.048217592594</v>
      </c>
      <c r="T2625" s="9" t="str">
        <f t="shared" si="203"/>
        <v>Dec</v>
      </c>
      <c r="U2625" s="9">
        <f t="shared" si="204"/>
        <v>2016</v>
      </c>
      <c r="V2625" s="10">
        <f>(J2625/86400)+25569+(-5/24)</f>
        <v>42692.048217592594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tr">
        <f t="shared" si="200"/>
        <v>technology</v>
      </c>
      <c r="R2626" t="str">
        <f t="shared" si="201"/>
        <v>space exploration</v>
      </c>
      <c r="S2626" s="10">
        <f t="shared" si="202"/>
        <v>41165.213217592587</v>
      </c>
      <c r="T2626" s="9" t="str">
        <f t="shared" si="203"/>
        <v>Sep</v>
      </c>
      <c r="U2626" s="9">
        <f t="shared" si="204"/>
        <v>2012</v>
      </c>
      <c r="V2626" s="10">
        <f>(J2626/86400)+25569+(-5/24)</f>
        <v>41144.213217592587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tr">
        <f t="shared" ref="Q2627:Q2690" si="205">LEFT(N2627,FIND("/",N2627)-1)</f>
        <v>technology</v>
      </c>
      <c r="R2627" t="str">
        <f t="shared" ref="R2627:R2690" si="206">RIGHT(N2627,LEN(N2627)-FIND("/",N2627))</f>
        <v>space exploration</v>
      </c>
      <c r="S2627" s="10">
        <f t="shared" ref="S2627:S2690" si="207">(I2627/86400)+25569+(-5/24)</f>
        <v>42683.643611111103</v>
      </c>
      <c r="T2627" s="9" t="str">
        <f t="shared" ref="T2627:T2690" si="208">IF(MONTH(S2627)=1,"Jan",IF(MONTH(S2627)=2,"Feb",IF(MONTH(S2627)=3,"Mar",IF(MONTH(S2627)=4,"Apr",IF(MONTH(S2627)=5,"May",IF(MONTH(S2627)=6,"Jun",IF(MONTH(S2627)=7,"Jul",IF(MONTH(S2627)=8,"Aug",IF(MONTH(S2627)=9,"Sep",IF(MONTH(S2627)=10,"Oct",IF(MONTH(S2627)=11,"Nov",IF(MONTH(S2627)=12,"Dec","N/A"))))))))))))</f>
        <v>Nov</v>
      </c>
      <c r="U2627" s="9">
        <f t="shared" ref="U2627:U2690" si="209">YEAR(S2627)</f>
        <v>2016</v>
      </c>
      <c r="V2627" s="10">
        <f>(J2627/86400)+25569+(-5/24)</f>
        <v>42658.601944444446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tr">
        <f t="shared" si="205"/>
        <v>technology</v>
      </c>
      <c r="R2628" t="str">
        <f t="shared" si="206"/>
        <v>space exploration</v>
      </c>
      <c r="S2628" s="10">
        <f t="shared" si="207"/>
        <v>42158.41978009259</v>
      </c>
      <c r="T2628" s="9" t="str">
        <f t="shared" si="208"/>
        <v>Jun</v>
      </c>
      <c r="U2628" s="9">
        <f t="shared" si="209"/>
        <v>2015</v>
      </c>
      <c r="V2628" s="10">
        <f>(J2628/86400)+25569+(-5/24)</f>
        <v>42128.41978009259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tr">
        <f t="shared" si="205"/>
        <v>technology</v>
      </c>
      <c r="R2629" t="str">
        <f t="shared" si="206"/>
        <v>space exploration</v>
      </c>
      <c r="S2629" s="10">
        <f t="shared" si="207"/>
        <v>42334.662743055553</v>
      </c>
      <c r="T2629" s="9" t="str">
        <f t="shared" si="208"/>
        <v>Nov</v>
      </c>
      <c r="U2629" s="9">
        <f t="shared" si="209"/>
        <v>2015</v>
      </c>
      <c r="V2629" s="10">
        <f>(J2629/86400)+25569+(-5/24)</f>
        <v>42304.621076388888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tr">
        <f t="shared" si="205"/>
        <v>technology</v>
      </c>
      <c r="R2630" t="str">
        <f t="shared" si="206"/>
        <v>space exploration</v>
      </c>
      <c r="S2630" s="10">
        <f t="shared" si="207"/>
        <v>41973.757719907408</v>
      </c>
      <c r="T2630" s="9" t="str">
        <f t="shared" si="208"/>
        <v>Nov</v>
      </c>
      <c r="U2630" s="9">
        <f t="shared" si="209"/>
        <v>2014</v>
      </c>
      <c r="V2630" s="10">
        <f>(J2630/86400)+25569+(-5/24)</f>
        <v>41953.757719907408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tr">
        <f t="shared" si="205"/>
        <v>technology</v>
      </c>
      <c r="R2631" t="str">
        <f t="shared" si="206"/>
        <v>space exploration</v>
      </c>
      <c r="S2631" s="10">
        <f t="shared" si="207"/>
        <v>42138.330115740733</v>
      </c>
      <c r="T2631" s="9" t="str">
        <f t="shared" si="208"/>
        <v>May</v>
      </c>
      <c r="U2631" s="9">
        <f t="shared" si="209"/>
        <v>2015</v>
      </c>
      <c r="V2631" s="10">
        <f>(J2631/86400)+25569+(-5/24)</f>
        <v>42108.330115740733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tr">
        <f t="shared" si="205"/>
        <v>technology</v>
      </c>
      <c r="R2632" t="str">
        <f t="shared" si="206"/>
        <v>space exploration</v>
      </c>
      <c r="S2632" s="10">
        <f t="shared" si="207"/>
        <v>42551.208333333336</v>
      </c>
      <c r="T2632" s="9" t="str">
        <f t="shared" si="208"/>
        <v>Jun</v>
      </c>
      <c r="U2632" s="9">
        <f t="shared" si="209"/>
        <v>2016</v>
      </c>
      <c r="V2632" s="10">
        <f>(J2632/86400)+25569+(-5/24)</f>
        <v>42523.897129629629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tr">
        <f t="shared" si="205"/>
        <v>technology</v>
      </c>
      <c r="R2633" t="str">
        <f t="shared" si="206"/>
        <v>space exploration</v>
      </c>
      <c r="S2633" s="10">
        <f t="shared" si="207"/>
        <v>42245.960960648146</v>
      </c>
      <c r="T2633" s="9" t="str">
        <f t="shared" si="208"/>
        <v>Aug</v>
      </c>
      <c r="U2633" s="9">
        <f t="shared" si="209"/>
        <v>2015</v>
      </c>
      <c r="V2633" s="10">
        <f>(J2633/86400)+25569+(-5/24)</f>
        <v>42217.960960648146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tr">
        <f t="shared" si="205"/>
        <v>technology</v>
      </c>
      <c r="R2634" t="str">
        <f t="shared" si="206"/>
        <v>space exploration</v>
      </c>
      <c r="S2634" s="10">
        <f t="shared" si="207"/>
        <v>42518.853460648148</v>
      </c>
      <c r="T2634" s="9" t="str">
        <f t="shared" si="208"/>
        <v>May</v>
      </c>
      <c r="U2634" s="9">
        <f t="shared" si="209"/>
        <v>2016</v>
      </c>
      <c r="V2634" s="10">
        <f>(J2634/86400)+25569+(-5/24)</f>
        <v>42493.853460648148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tr">
        <f t="shared" si="205"/>
        <v>technology</v>
      </c>
      <c r="R2635" t="str">
        <f t="shared" si="206"/>
        <v>space exploration</v>
      </c>
      <c r="S2635" s="10">
        <f t="shared" si="207"/>
        <v>41697.75</v>
      </c>
      <c r="T2635" s="9" t="str">
        <f t="shared" si="208"/>
        <v>Feb</v>
      </c>
      <c r="U2635" s="9">
        <f t="shared" si="209"/>
        <v>2014</v>
      </c>
      <c r="V2635" s="10">
        <f>(J2635/86400)+25569+(-5/24)</f>
        <v>41667.614953703705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tr">
        <f t="shared" si="205"/>
        <v>technology</v>
      </c>
      <c r="R2636" t="str">
        <f t="shared" si="206"/>
        <v>space exploration</v>
      </c>
      <c r="S2636" s="10">
        <f t="shared" si="207"/>
        <v>42642.448159722218</v>
      </c>
      <c r="T2636" s="9" t="str">
        <f t="shared" si="208"/>
        <v>Sep</v>
      </c>
      <c r="U2636" s="9">
        <f t="shared" si="209"/>
        <v>2016</v>
      </c>
      <c r="V2636" s="10">
        <f>(J2636/86400)+25569+(-5/24)</f>
        <v>42612.448159722218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tr">
        <f t="shared" si="205"/>
        <v>technology</v>
      </c>
      <c r="R2637" t="str">
        <f t="shared" si="206"/>
        <v>space exploration</v>
      </c>
      <c r="S2637" s="10">
        <f t="shared" si="207"/>
        <v>42072.700937499998</v>
      </c>
      <c r="T2637" s="9" t="str">
        <f t="shared" si="208"/>
        <v>Mar</v>
      </c>
      <c r="U2637" s="9">
        <f t="shared" si="209"/>
        <v>2015</v>
      </c>
      <c r="V2637" s="10">
        <f>(J2637/86400)+25569+(-5/24)</f>
        <v>42037.742604166669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tr">
        <f t="shared" si="205"/>
        <v>technology</v>
      </c>
      <c r="R2638" t="str">
        <f t="shared" si="206"/>
        <v>space exploration</v>
      </c>
      <c r="S2638" s="10">
        <f t="shared" si="207"/>
        <v>42658.833333333336</v>
      </c>
      <c r="T2638" s="9" t="str">
        <f t="shared" si="208"/>
        <v>Oct</v>
      </c>
      <c r="U2638" s="9">
        <f t="shared" si="209"/>
        <v>2016</v>
      </c>
      <c r="V2638" s="10">
        <f>(J2638/86400)+25569+(-5/24)</f>
        <v>42636.406412037039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tr">
        <f t="shared" si="205"/>
        <v>technology</v>
      </c>
      <c r="R2639" t="str">
        <f t="shared" si="206"/>
        <v>space exploration</v>
      </c>
      <c r="S2639" s="10">
        <f t="shared" si="207"/>
        <v>42655.341145833336</v>
      </c>
      <c r="T2639" s="9" t="str">
        <f t="shared" si="208"/>
        <v>Oct</v>
      </c>
      <c r="U2639" s="9">
        <f t="shared" si="209"/>
        <v>2016</v>
      </c>
      <c r="V2639" s="10">
        <f>(J2639/86400)+25569+(-5/24)</f>
        <v>42639.341145833336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tr">
        <f t="shared" si="205"/>
        <v>technology</v>
      </c>
      <c r="R2640" t="str">
        <f t="shared" si="206"/>
        <v>space exploration</v>
      </c>
      <c r="S2640" s="10">
        <f t="shared" si="207"/>
        <v>42019.70480324074</v>
      </c>
      <c r="T2640" s="9" t="str">
        <f t="shared" si="208"/>
        <v>Jan</v>
      </c>
      <c r="U2640" s="9">
        <f t="shared" si="209"/>
        <v>2015</v>
      </c>
      <c r="V2640" s="10">
        <f>(J2640/86400)+25569+(-5/24)</f>
        <v>41989.70480324074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tr">
        <f t="shared" si="205"/>
        <v>technology</v>
      </c>
      <c r="R2641" t="str">
        <f t="shared" si="206"/>
        <v>space exploration</v>
      </c>
      <c r="S2641" s="10">
        <f t="shared" si="207"/>
        <v>42054.656805555554</v>
      </c>
      <c r="T2641" s="9" t="str">
        <f t="shared" si="208"/>
        <v>Feb</v>
      </c>
      <c r="U2641" s="9">
        <f t="shared" si="209"/>
        <v>2015</v>
      </c>
      <c r="V2641" s="10">
        <f>(J2641/86400)+25569+(-5/24)</f>
        <v>42024.656805555554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tr">
        <f t="shared" si="205"/>
        <v>technology</v>
      </c>
      <c r="R2642" t="str">
        <f t="shared" si="206"/>
        <v>space exploration</v>
      </c>
      <c r="S2642" s="10">
        <f t="shared" si="207"/>
        <v>42162.952245370368</v>
      </c>
      <c r="T2642" s="9" t="str">
        <f t="shared" si="208"/>
        <v>Jun</v>
      </c>
      <c r="U2642" s="9">
        <f t="shared" si="209"/>
        <v>2015</v>
      </c>
      <c r="V2642" s="10">
        <f>(J2642/86400)+25569+(-5/24)</f>
        <v>42102.952245370368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tr">
        <f t="shared" si="205"/>
        <v>technology</v>
      </c>
      <c r="R2643" t="str">
        <f t="shared" si="206"/>
        <v>space exploration</v>
      </c>
      <c r="S2643" s="10">
        <f t="shared" si="207"/>
        <v>41897.631249999999</v>
      </c>
      <c r="T2643" s="9" t="str">
        <f t="shared" si="208"/>
        <v>Sep</v>
      </c>
      <c r="U2643" s="9">
        <f t="shared" si="209"/>
        <v>2014</v>
      </c>
      <c r="V2643" s="10">
        <f>(J2643/86400)+25569+(-5/24)</f>
        <v>41880.618784722217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tr">
        <f t="shared" si="205"/>
        <v>technology</v>
      </c>
      <c r="R2644" t="str">
        <f t="shared" si="206"/>
        <v>space exploration</v>
      </c>
      <c r="S2644" s="10">
        <f t="shared" si="207"/>
        <v>42566.081249999996</v>
      </c>
      <c r="T2644" s="9" t="str">
        <f t="shared" si="208"/>
        <v>Jul</v>
      </c>
      <c r="U2644" s="9">
        <f t="shared" si="209"/>
        <v>2016</v>
      </c>
      <c r="V2644" s="10">
        <f>(J2644/86400)+25569+(-5/24)</f>
        <v>42536.03828703703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tr">
        <f t="shared" si="205"/>
        <v>technology</v>
      </c>
      <c r="R2645" t="str">
        <f t="shared" si="206"/>
        <v>space exploration</v>
      </c>
      <c r="S2645" s="10">
        <f t="shared" si="207"/>
        <v>42725.124305555553</v>
      </c>
      <c r="T2645" s="9" t="str">
        <f t="shared" si="208"/>
        <v>Dec</v>
      </c>
      <c r="U2645" s="9">
        <f t="shared" si="209"/>
        <v>2016</v>
      </c>
      <c r="V2645" s="10">
        <f>(J2645/86400)+25569+(-5/24)</f>
        <v>42689.374016203707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tr">
        <f t="shared" si="205"/>
        <v>technology</v>
      </c>
      <c r="R2646" t="str">
        <f t="shared" si="206"/>
        <v>space exploration</v>
      </c>
      <c r="S2646" s="10">
        <f t="shared" si="207"/>
        <v>42804.583738425928</v>
      </c>
      <c r="T2646" s="9" t="str">
        <f t="shared" si="208"/>
        <v>Mar</v>
      </c>
      <c r="U2646" s="9">
        <f t="shared" si="209"/>
        <v>2017</v>
      </c>
      <c r="V2646" s="10">
        <f>(J2646/86400)+25569+(-5/24)</f>
        <v>42774.583738425928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tr">
        <f t="shared" si="205"/>
        <v>technology</v>
      </c>
      <c r="R2647" t="str">
        <f t="shared" si="206"/>
        <v>space exploration</v>
      </c>
      <c r="S2647" s="10">
        <f t="shared" si="207"/>
        <v>41951.675960648143</v>
      </c>
      <c r="T2647" s="9" t="str">
        <f t="shared" si="208"/>
        <v>Nov</v>
      </c>
      <c r="U2647" s="9">
        <f t="shared" si="209"/>
        <v>2014</v>
      </c>
      <c r="V2647" s="10">
        <f>(J2647/86400)+25569+(-5/24)</f>
        <v>41921.634293981479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tr">
        <f t="shared" si="205"/>
        <v>technology</v>
      </c>
      <c r="R2648" t="str">
        <f t="shared" si="206"/>
        <v>space exploration</v>
      </c>
      <c r="S2648" s="10">
        <f t="shared" si="207"/>
        <v>42256.10496527778</v>
      </c>
      <c r="T2648" s="9" t="str">
        <f t="shared" si="208"/>
        <v>Sep</v>
      </c>
      <c r="U2648" s="9">
        <f t="shared" si="209"/>
        <v>2015</v>
      </c>
      <c r="V2648" s="10">
        <f>(J2648/86400)+25569+(-5/24)</f>
        <v>42226.10496527778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tr">
        <f t="shared" si="205"/>
        <v>technology</v>
      </c>
      <c r="R2649" t="str">
        <f t="shared" si="206"/>
        <v>space exploration</v>
      </c>
      <c r="S2649" s="10">
        <f t="shared" si="207"/>
        <v>42230.053460648145</v>
      </c>
      <c r="T2649" s="9" t="str">
        <f t="shared" si="208"/>
        <v>Aug</v>
      </c>
      <c r="U2649" s="9">
        <f t="shared" si="209"/>
        <v>2015</v>
      </c>
      <c r="V2649" s="10">
        <f>(J2649/86400)+25569+(-5/24)</f>
        <v>42200.053460648145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tr">
        <f t="shared" si="205"/>
        <v>technology</v>
      </c>
      <c r="R2650" t="str">
        <f t="shared" si="206"/>
        <v>space exploration</v>
      </c>
      <c r="S2650" s="10">
        <f t="shared" si="207"/>
        <v>42438.506481481476</v>
      </c>
      <c r="T2650" s="9" t="str">
        <f t="shared" si="208"/>
        <v>Mar</v>
      </c>
      <c r="U2650" s="9">
        <f t="shared" si="209"/>
        <v>2016</v>
      </c>
      <c r="V2650" s="10">
        <f>(J2650/86400)+25569+(-5/24)</f>
        <v>42408.506481481476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tr">
        <f t="shared" si="205"/>
        <v>technology</v>
      </c>
      <c r="R2651" t="str">
        <f t="shared" si="206"/>
        <v>space exploration</v>
      </c>
      <c r="S2651" s="10">
        <f t="shared" si="207"/>
        <v>42401.788668981484</v>
      </c>
      <c r="T2651" s="9" t="str">
        <f t="shared" si="208"/>
        <v>Feb</v>
      </c>
      <c r="U2651" s="9">
        <f t="shared" si="209"/>
        <v>2016</v>
      </c>
      <c r="V2651" s="10">
        <f>(J2651/86400)+25569+(-5/24)</f>
        <v>42341.788668981484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tr">
        <f t="shared" si="205"/>
        <v>technology</v>
      </c>
      <c r="R2652" t="str">
        <f t="shared" si="206"/>
        <v>space exploration</v>
      </c>
      <c r="S2652" s="10">
        <f t="shared" si="207"/>
        <v>42725.416006944441</v>
      </c>
      <c r="T2652" s="9" t="str">
        <f t="shared" si="208"/>
        <v>Dec</v>
      </c>
      <c r="U2652" s="9">
        <f t="shared" si="209"/>
        <v>2016</v>
      </c>
      <c r="V2652" s="10">
        <f>(J2652/86400)+25569+(-5/24)</f>
        <v>42695.416006944441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tr">
        <f t="shared" si="205"/>
        <v>technology</v>
      </c>
      <c r="R2653" t="str">
        <f t="shared" si="206"/>
        <v>space exploration</v>
      </c>
      <c r="S2653" s="10">
        <f t="shared" si="207"/>
        <v>42355.597326388888</v>
      </c>
      <c r="T2653" s="9" t="str">
        <f t="shared" si="208"/>
        <v>Dec</v>
      </c>
      <c r="U2653" s="9">
        <f t="shared" si="209"/>
        <v>2015</v>
      </c>
      <c r="V2653" s="10">
        <f>(J2653/86400)+25569+(-5/24)</f>
        <v>42327.597326388888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tr">
        <f t="shared" si="205"/>
        <v>technology</v>
      </c>
      <c r="R2654" t="str">
        <f t="shared" si="206"/>
        <v>space exploration</v>
      </c>
      <c r="S2654" s="10">
        <f t="shared" si="207"/>
        <v>41982.950520833336</v>
      </c>
      <c r="T2654" s="9" t="str">
        <f t="shared" si="208"/>
        <v>Dec</v>
      </c>
      <c r="U2654" s="9">
        <f t="shared" si="209"/>
        <v>2014</v>
      </c>
      <c r="V2654" s="10">
        <f>(J2654/86400)+25569+(-5/24)</f>
        <v>41952.950520833336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tr">
        <f t="shared" si="205"/>
        <v>technology</v>
      </c>
      <c r="R2655" t="str">
        <f t="shared" si="206"/>
        <v>space exploration</v>
      </c>
      <c r="S2655" s="10">
        <f t="shared" si="207"/>
        <v>41802.958333333328</v>
      </c>
      <c r="T2655" s="9" t="str">
        <f t="shared" si="208"/>
        <v>Jun</v>
      </c>
      <c r="U2655" s="9">
        <f t="shared" si="209"/>
        <v>2014</v>
      </c>
      <c r="V2655" s="10">
        <f>(J2655/86400)+25569+(-5/24)</f>
        <v>41771.443599537037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tr">
        <f t="shared" si="205"/>
        <v>technology</v>
      </c>
      <c r="R2656" t="str">
        <f t="shared" si="206"/>
        <v>space exploration</v>
      </c>
      <c r="S2656" s="10">
        <f t="shared" si="207"/>
        <v>42115.350995370369</v>
      </c>
      <c r="T2656" s="9" t="str">
        <f t="shared" si="208"/>
        <v>Apr</v>
      </c>
      <c r="U2656" s="9">
        <f t="shared" si="209"/>
        <v>2015</v>
      </c>
      <c r="V2656" s="10">
        <f>(J2656/86400)+25569+(-5/24)</f>
        <v>42055.392662037033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tr">
        <f t="shared" si="205"/>
        <v>technology</v>
      </c>
      <c r="R2657" t="str">
        <f t="shared" si="206"/>
        <v>space exploration</v>
      </c>
      <c r="S2657" s="10">
        <f t="shared" si="207"/>
        <v>42409.624999999993</v>
      </c>
      <c r="T2657" s="9" t="str">
        <f t="shared" si="208"/>
        <v>Feb</v>
      </c>
      <c r="U2657" s="9">
        <f t="shared" si="209"/>
        <v>2016</v>
      </c>
      <c r="V2657" s="10">
        <f>(J2657/86400)+25569+(-5/24)</f>
        <v>42381.657951388886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tr">
        <f t="shared" si="205"/>
        <v>technology</v>
      </c>
      <c r="R2658" t="str">
        <f t="shared" si="206"/>
        <v>space exploration</v>
      </c>
      <c r="S2658" s="10">
        <f t="shared" si="207"/>
        <v>42806.583333333336</v>
      </c>
      <c r="T2658" s="9" t="str">
        <f t="shared" si="208"/>
        <v>Mar</v>
      </c>
      <c r="U2658" s="9">
        <f t="shared" si="209"/>
        <v>2017</v>
      </c>
      <c r="V2658" s="10">
        <f>(J2658/86400)+25569+(-5/24)</f>
        <v>42767.480185185188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tr">
        <f t="shared" si="205"/>
        <v>technology</v>
      </c>
      <c r="R2659" t="str">
        <f t="shared" si="206"/>
        <v>space exploration</v>
      </c>
      <c r="S2659" s="10">
        <f t="shared" si="207"/>
        <v>42584.854166666664</v>
      </c>
      <c r="T2659" s="9" t="str">
        <f t="shared" si="208"/>
        <v>Aug</v>
      </c>
      <c r="U2659" s="9">
        <f t="shared" si="209"/>
        <v>2016</v>
      </c>
      <c r="V2659" s="10">
        <f>(J2659/86400)+25569+(-5/24)</f>
        <v>42551.720520833333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tr">
        <f t="shared" si="205"/>
        <v>technology</v>
      </c>
      <c r="R2660" t="str">
        <f t="shared" si="206"/>
        <v>space exploration</v>
      </c>
      <c r="S2660" s="10">
        <f t="shared" si="207"/>
        <v>42581.675856481474</v>
      </c>
      <c r="T2660" s="9" t="str">
        <f t="shared" si="208"/>
        <v>Jul</v>
      </c>
      <c r="U2660" s="9">
        <f t="shared" si="209"/>
        <v>2016</v>
      </c>
      <c r="V2660" s="10">
        <f>(J2660/86400)+25569+(-5/24)</f>
        <v>42551.675856481474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tr">
        <f t="shared" si="205"/>
        <v>technology</v>
      </c>
      <c r="R2661" t="str">
        <f t="shared" si="206"/>
        <v>space exploration</v>
      </c>
      <c r="S2661" s="10">
        <f t="shared" si="207"/>
        <v>42111.861226851848</v>
      </c>
      <c r="T2661" s="9" t="str">
        <f t="shared" si="208"/>
        <v>Apr</v>
      </c>
      <c r="U2661" s="9">
        <f t="shared" si="209"/>
        <v>2015</v>
      </c>
      <c r="V2661" s="10">
        <f>(J2661/86400)+25569+(-5/24)</f>
        <v>42081.861226851848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tr">
        <f t="shared" si="205"/>
        <v>technology</v>
      </c>
      <c r="R2662" t="str">
        <f t="shared" si="206"/>
        <v>space exploration</v>
      </c>
      <c r="S2662" s="10">
        <f t="shared" si="207"/>
        <v>42332.546504629623</v>
      </c>
      <c r="T2662" s="9" t="str">
        <f t="shared" si="208"/>
        <v>Nov</v>
      </c>
      <c r="U2662" s="9">
        <f t="shared" si="209"/>
        <v>2015</v>
      </c>
      <c r="V2662" s="10">
        <f>(J2662/86400)+25569+(-5/24)</f>
        <v>42272.504837962959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tr">
        <f t="shared" si="205"/>
        <v>technology</v>
      </c>
      <c r="R2663" t="str">
        <f t="shared" si="206"/>
        <v>makerspaces</v>
      </c>
      <c r="S2663" s="10">
        <f t="shared" si="207"/>
        <v>41572.750115740739</v>
      </c>
      <c r="T2663" s="9" t="str">
        <f t="shared" si="208"/>
        <v>Oct</v>
      </c>
      <c r="U2663" s="9">
        <f t="shared" si="209"/>
        <v>2013</v>
      </c>
      <c r="V2663" s="10">
        <f>(J2663/86400)+25569+(-5/24)</f>
        <v>41542.750115740739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tr">
        <f t="shared" si="205"/>
        <v>technology</v>
      </c>
      <c r="R2664" t="str">
        <f t="shared" si="206"/>
        <v>makerspaces</v>
      </c>
      <c r="S2664" s="10">
        <f t="shared" si="207"/>
        <v>42237.538344907407</v>
      </c>
      <c r="T2664" s="9" t="str">
        <f t="shared" si="208"/>
        <v>Aug</v>
      </c>
      <c r="U2664" s="9">
        <f t="shared" si="209"/>
        <v>2015</v>
      </c>
      <c r="V2664" s="10">
        <f>(J2664/86400)+25569+(-5/24)</f>
        <v>42207.538344907407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tr">
        <f t="shared" si="205"/>
        <v>technology</v>
      </c>
      <c r="R2665" t="str">
        <f t="shared" si="206"/>
        <v>makerspaces</v>
      </c>
      <c r="S2665" s="10">
        <f t="shared" si="207"/>
        <v>42251.416666666664</v>
      </c>
      <c r="T2665" s="9" t="str">
        <f t="shared" si="208"/>
        <v>Sep</v>
      </c>
      <c r="U2665" s="9">
        <f t="shared" si="209"/>
        <v>2015</v>
      </c>
      <c r="V2665" s="10">
        <f>(J2665/86400)+25569+(-5/24)</f>
        <v>42222.41443287037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tr">
        <f t="shared" si="205"/>
        <v>technology</v>
      </c>
      <c r="R2666" t="str">
        <f t="shared" si="206"/>
        <v>makerspaces</v>
      </c>
      <c r="S2666" s="10">
        <f t="shared" si="207"/>
        <v>42347.082638888889</v>
      </c>
      <c r="T2666" s="9" t="str">
        <f t="shared" si="208"/>
        <v>Dec</v>
      </c>
      <c r="U2666" s="9">
        <f t="shared" si="209"/>
        <v>2015</v>
      </c>
      <c r="V2666" s="10">
        <f>(J2666/86400)+25569+(-5/24)</f>
        <v>42312.817094907405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tr">
        <f t="shared" si="205"/>
        <v>technology</v>
      </c>
      <c r="R2667" t="str">
        <f t="shared" si="206"/>
        <v>makerspaces</v>
      </c>
      <c r="S2667" s="10">
        <f t="shared" si="207"/>
        <v>42128.687199074069</v>
      </c>
      <c r="T2667" s="9" t="str">
        <f t="shared" si="208"/>
        <v>May</v>
      </c>
      <c r="U2667" s="9">
        <f t="shared" si="209"/>
        <v>2015</v>
      </c>
      <c r="V2667" s="10">
        <f>(J2667/86400)+25569+(-5/24)</f>
        <v>42083.687199074069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tr">
        <f t="shared" si="205"/>
        <v>technology</v>
      </c>
      <c r="R2668" t="str">
        <f t="shared" si="206"/>
        <v>makerspaces</v>
      </c>
      <c r="S2668" s="10">
        <f t="shared" si="207"/>
        <v>42272.666666666664</v>
      </c>
      <c r="T2668" s="9" t="str">
        <f t="shared" si="208"/>
        <v>Sep</v>
      </c>
      <c r="U2668" s="9">
        <f t="shared" si="209"/>
        <v>2015</v>
      </c>
      <c r="V2668" s="10">
        <f>(J2668/86400)+25569+(-5/24)</f>
        <v>42235.55600694444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tr">
        <f t="shared" si="205"/>
        <v>technology</v>
      </c>
      <c r="R2669" t="str">
        <f t="shared" si="206"/>
        <v>makerspaces</v>
      </c>
      <c r="S2669" s="10">
        <f t="shared" si="207"/>
        <v>42410.717777777776</v>
      </c>
      <c r="T2669" s="9" t="str">
        <f t="shared" si="208"/>
        <v>Feb</v>
      </c>
      <c r="U2669" s="9">
        <f t="shared" si="209"/>
        <v>2016</v>
      </c>
      <c r="V2669" s="10">
        <f>(J2669/86400)+25569+(-5/24)</f>
        <v>42380.717777777776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tr">
        <f t="shared" si="205"/>
        <v>technology</v>
      </c>
      <c r="R2670" t="str">
        <f t="shared" si="206"/>
        <v>makerspaces</v>
      </c>
      <c r="S2670" s="10">
        <f t="shared" si="207"/>
        <v>42317.397222222215</v>
      </c>
      <c r="T2670" s="9" t="str">
        <f t="shared" si="208"/>
        <v>Nov</v>
      </c>
      <c r="U2670" s="9">
        <f t="shared" si="209"/>
        <v>2015</v>
      </c>
      <c r="V2670" s="10">
        <f>(J2670/86400)+25569+(-5/24)</f>
        <v>42275.380381944444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tr">
        <f t="shared" si="205"/>
        <v>technology</v>
      </c>
      <c r="R2671" t="str">
        <f t="shared" si="206"/>
        <v>makerspaces</v>
      </c>
      <c r="S2671" s="10">
        <f t="shared" si="207"/>
        <v>42378.827499999992</v>
      </c>
      <c r="T2671" s="9" t="str">
        <f t="shared" si="208"/>
        <v>Jan</v>
      </c>
      <c r="U2671" s="9">
        <f t="shared" si="209"/>
        <v>2016</v>
      </c>
      <c r="V2671" s="10">
        <f>(J2671/86400)+25569+(-5/24)</f>
        <v>42318.827499999992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tr">
        <f t="shared" si="205"/>
        <v>technology</v>
      </c>
      <c r="R2672" t="str">
        <f t="shared" si="206"/>
        <v>makerspaces</v>
      </c>
      <c r="S2672" s="10">
        <f t="shared" si="207"/>
        <v>41848.812268518515</v>
      </c>
      <c r="T2672" s="9" t="str">
        <f t="shared" si="208"/>
        <v>Jul</v>
      </c>
      <c r="U2672" s="9">
        <f t="shared" si="209"/>
        <v>2014</v>
      </c>
      <c r="V2672" s="10">
        <f>(J2672/86400)+25569+(-5/24)</f>
        <v>41820.812268518515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tr">
        <f t="shared" si="205"/>
        <v>technology</v>
      </c>
      <c r="R2673" t="str">
        <f t="shared" si="206"/>
        <v>makerspaces</v>
      </c>
      <c r="S2673" s="10">
        <f t="shared" si="207"/>
        <v>41992.609722222223</v>
      </c>
      <c r="T2673" s="9" t="str">
        <f t="shared" si="208"/>
        <v>Dec</v>
      </c>
      <c r="U2673" s="9">
        <f t="shared" si="209"/>
        <v>2014</v>
      </c>
      <c r="V2673" s="10">
        <f>(J2673/86400)+25569+(-5/24)</f>
        <v>41962.54069444444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tr">
        <f t="shared" si="205"/>
        <v>technology</v>
      </c>
      <c r="R2674" t="str">
        <f t="shared" si="206"/>
        <v>makerspaces</v>
      </c>
      <c r="S2674" s="10">
        <f t="shared" si="207"/>
        <v>42366.041666666664</v>
      </c>
      <c r="T2674" s="9" t="str">
        <f t="shared" si="208"/>
        <v>Dec</v>
      </c>
      <c r="U2674" s="9">
        <f t="shared" si="209"/>
        <v>2015</v>
      </c>
      <c r="V2674" s="10">
        <f>(J2674/86400)+25569+(-5/24)</f>
        <v>42344.675810185181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tr">
        <f t="shared" si="205"/>
        <v>technology</v>
      </c>
      <c r="R2675" t="str">
        <f t="shared" si="206"/>
        <v>makerspaces</v>
      </c>
      <c r="S2675" s="10">
        <f t="shared" si="207"/>
        <v>41941.739583333328</v>
      </c>
      <c r="T2675" s="9" t="str">
        <f t="shared" si="208"/>
        <v>Oct</v>
      </c>
      <c r="U2675" s="9">
        <f t="shared" si="209"/>
        <v>2014</v>
      </c>
      <c r="V2675" s="10">
        <f>(J2675/86400)+25569+(-5/24)</f>
        <v>41912.333321759259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tr">
        <f t="shared" si="205"/>
        <v>technology</v>
      </c>
      <c r="R2676" t="str">
        <f t="shared" si="206"/>
        <v>makerspaces</v>
      </c>
      <c r="S2676" s="10">
        <f t="shared" si="207"/>
        <v>42555.999305555553</v>
      </c>
      <c r="T2676" s="9" t="str">
        <f t="shared" si="208"/>
        <v>Jul</v>
      </c>
      <c r="U2676" s="9">
        <f t="shared" si="209"/>
        <v>2016</v>
      </c>
      <c r="V2676" s="10">
        <f>(J2676/86400)+25569+(-5/24)</f>
        <v>42529.424421296295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tr">
        <f t="shared" si="205"/>
        <v>technology</v>
      </c>
      <c r="R2677" t="str">
        <f t="shared" si="206"/>
        <v>makerspaces</v>
      </c>
      <c r="S2677" s="10">
        <f t="shared" si="207"/>
        <v>41953.690844907404</v>
      </c>
      <c r="T2677" s="9" t="str">
        <f t="shared" si="208"/>
        <v>Nov</v>
      </c>
      <c r="U2677" s="9">
        <f t="shared" si="209"/>
        <v>2014</v>
      </c>
      <c r="V2677" s="10">
        <f>(J2677/86400)+25569+(-5/24)</f>
        <v>41923.649178240739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tr">
        <f t="shared" si="205"/>
        <v>technology</v>
      </c>
      <c r="R2678" t="str">
        <f t="shared" si="206"/>
        <v>makerspaces</v>
      </c>
      <c r="S2678" s="10">
        <f t="shared" si="207"/>
        <v>42512.416365740741</v>
      </c>
      <c r="T2678" s="9" t="str">
        <f t="shared" si="208"/>
        <v>May</v>
      </c>
      <c r="U2678" s="9">
        <f t="shared" si="209"/>
        <v>2016</v>
      </c>
      <c r="V2678" s="10">
        <f>(J2678/86400)+25569+(-5/24)</f>
        <v>42482.416365740741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tr">
        <f t="shared" si="205"/>
        <v>technology</v>
      </c>
      <c r="R2679" t="str">
        <f t="shared" si="206"/>
        <v>makerspaces</v>
      </c>
      <c r="S2679" s="10">
        <f t="shared" si="207"/>
        <v>41822.821099537039</v>
      </c>
      <c r="T2679" s="9" t="str">
        <f t="shared" si="208"/>
        <v>Jul</v>
      </c>
      <c r="U2679" s="9">
        <f t="shared" si="209"/>
        <v>2014</v>
      </c>
      <c r="V2679" s="10">
        <f>(J2679/86400)+25569+(-5/24)</f>
        <v>41792.821099537039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tr">
        <f t="shared" si="205"/>
        <v>technology</v>
      </c>
      <c r="R2680" t="str">
        <f t="shared" si="206"/>
        <v>makerspaces</v>
      </c>
      <c r="S2680" s="10">
        <f t="shared" si="207"/>
        <v>42271.589872685181</v>
      </c>
      <c r="T2680" s="9" t="str">
        <f t="shared" si="208"/>
        <v>Sep</v>
      </c>
      <c r="U2680" s="9">
        <f t="shared" si="209"/>
        <v>2015</v>
      </c>
      <c r="V2680" s="10">
        <f>(J2680/86400)+25569+(-5/24)</f>
        <v>42241.589872685181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tr">
        <f t="shared" si="205"/>
        <v>technology</v>
      </c>
      <c r="R2681" t="str">
        <f t="shared" si="206"/>
        <v>makerspaces</v>
      </c>
      <c r="S2681" s="10">
        <f t="shared" si="207"/>
        <v>42062.792754629627</v>
      </c>
      <c r="T2681" s="9" t="str">
        <f t="shared" si="208"/>
        <v>Feb</v>
      </c>
      <c r="U2681" s="9">
        <f t="shared" si="209"/>
        <v>2015</v>
      </c>
      <c r="V2681" s="10">
        <f>(J2681/86400)+25569+(-5/24)</f>
        <v>42032.792754629627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tr">
        <f t="shared" si="205"/>
        <v>technology</v>
      </c>
      <c r="R2682" t="str">
        <f t="shared" si="206"/>
        <v>makerspaces</v>
      </c>
      <c r="S2682" s="10">
        <f t="shared" si="207"/>
        <v>42465.961701388886</v>
      </c>
      <c r="T2682" s="9" t="str">
        <f t="shared" si="208"/>
        <v>Apr</v>
      </c>
      <c r="U2682" s="9">
        <f t="shared" si="209"/>
        <v>2016</v>
      </c>
      <c r="V2682" s="10">
        <f>(J2682/86400)+25569+(-5/24)</f>
        <v>42436.003368055557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tr">
        <f t="shared" si="205"/>
        <v>food</v>
      </c>
      <c r="R2683" t="str">
        <f t="shared" si="206"/>
        <v>food trucks</v>
      </c>
      <c r="S2683" s="10">
        <f t="shared" si="207"/>
        <v>41830.686921296292</v>
      </c>
      <c r="T2683" s="9" t="str">
        <f t="shared" si="208"/>
        <v>Jul</v>
      </c>
      <c r="U2683" s="9">
        <f t="shared" si="209"/>
        <v>2014</v>
      </c>
      <c r="V2683" s="10">
        <f>(J2683/86400)+25569+(-5/24)</f>
        <v>41805.686921296292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tr">
        <f t="shared" si="205"/>
        <v>food</v>
      </c>
      <c r="R2684" t="str">
        <f t="shared" si="206"/>
        <v>food trucks</v>
      </c>
      <c r="S2684" s="10">
        <f t="shared" si="207"/>
        <v>41965.040972222218</v>
      </c>
      <c r="T2684" s="9" t="str">
        <f t="shared" si="208"/>
        <v>Nov</v>
      </c>
      <c r="U2684" s="9">
        <f t="shared" si="209"/>
        <v>2014</v>
      </c>
      <c r="V2684" s="10">
        <f>(J2684/86400)+25569+(-5/24)</f>
        <v>41932.663657407407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tr">
        <f t="shared" si="205"/>
        <v>food</v>
      </c>
      <c r="R2685" t="str">
        <f t="shared" si="206"/>
        <v>food trucks</v>
      </c>
      <c r="S2685" s="10">
        <f t="shared" si="207"/>
        <v>42064.546759259254</v>
      </c>
      <c r="T2685" s="9" t="str">
        <f t="shared" si="208"/>
        <v>Mar</v>
      </c>
      <c r="U2685" s="9">
        <f t="shared" si="209"/>
        <v>2015</v>
      </c>
      <c r="V2685" s="10">
        <f>(J2685/86400)+25569+(-5/24)</f>
        <v>42034.546759259254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tr">
        <f t="shared" si="205"/>
        <v>food</v>
      </c>
      <c r="R2686" t="str">
        <f t="shared" si="206"/>
        <v>food trucks</v>
      </c>
      <c r="S2686" s="10">
        <f t="shared" si="207"/>
        <v>41860.706307870372</v>
      </c>
      <c r="T2686" s="9" t="str">
        <f t="shared" si="208"/>
        <v>Aug</v>
      </c>
      <c r="U2686" s="9">
        <f t="shared" si="209"/>
        <v>2014</v>
      </c>
      <c r="V2686" s="10">
        <f>(J2686/86400)+25569+(-5/24)</f>
        <v>41820.706307870372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tr">
        <f t="shared" si="205"/>
        <v>food</v>
      </c>
      <c r="R2687" t="str">
        <f t="shared" si="206"/>
        <v>food trucks</v>
      </c>
      <c r="S2687" s="10">
        <f t="shared" si="207"/>
        <v>42121.44594907407</v>
      </c>
      <c r="T2687" s="9" t="str">
        <f t="shared" si="208"/>
        <v>Apr</v>
      </c>
      <c r="U2687" s="9">
        <f t="shared" si="209"/>
        <v>2015</v>
      </c>
      <c r="V2687" s="10">
        <f>(J2687/86400)+25569+(-5/24)</f>
        <v>42061.487615740734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tr">
        <f t="shared" si="205"/>
        <v>food</v>
      </c>
      <c r="R2688" t="str">
        <f t="shared" si="206"/>
        <v>food trucks</v>
      </c>
      <c r="S2688" s="10">
        <f t="shared" si="207"/>
        <v>41912.766469907401</v>
      </c>
      <c r="T2688" s="9" t="str">
        <f t="shared" si="208"/>
        <v>Sep</v>
      </c>
      <c r="U2688" s="9">
        <f t="shared" si="209"/>
        <v>2014</v>
      </c>
      <c r="V2688" s="10">
        <f>(J2688/86400)+25569+(-5/24)</f>
        <v>41892.766469907401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tr">
        <f t="shared" si="205"/>
        <v>food</v>
      </c>
      <c r="R2689" t="str">
        <f t="shared" si="206"/>
        <v>food trucks</v>
      </c>
      <c r="S2689" s="10">
        <f t="shared" si="207"/>
        <v>42184.431921296295</v>
      </c>
      <c r="T2689" s="9" t="str">
        <f t="shared" si="208"/>
        <v>Jun</v>
      </c>
      <c r="U2689" s="9">
        <f t="shared" si="209"/>
        <v>2015</v>
      </c>
      <c r="V2689" s="10">
        <f>(J2689/86400)+25569+(-5/24)</f>
        <v>42154.431921296295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tr">
        <f t="shared" si="205"/>
        <v>food</v>
      </c>
      <c r="R2690" t="str">
        <f t="shared" si="206"/>
        <v>food trucks</v>
      </c>
      <c r="S2690" s="10">
        <f t="shared" si="207"/>
        <v>42058.916666666664</v>
      </c>
      <c r="T2690" s="9" t="str">
        <f t="shared" si="208"/>
        <v>Feb</v>
      </c>
      <c r="U2690" s="9">
        <f t="shared" si="209"/>
        <v>2015</v>
      </c>
      <c r="V2690" s="10">
        <f>(J2690/86400)+25569+(-5/24)</f>
        <v>42027.910532407404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tr">
        <f t="shared" ref="Q2691:Q2754" si="210">LEFT(N2691,FIND("/",N2691)-1)</f>
        <v>food</v>
      </c>
      <c r="R2691" t="str">
        <f t="shared" ref="R2691:R2754" si="211">RIGHT(N2691,LEN(N2691)-FIND("/",N2691))</f>
        <v>food trucks</v>
      </c>
      <c r="S2691" s="10">
        <f t="shared" ref="S2691:S2754" si="212">(I2691/86400)+25569+(-5/24)</f>
        <v>42581.75335648148</v>
      </c>
      <c r="T2691" s="9" t="str">
        <f t="shared" ref="T2691:T2754" si="213">IF(MONTH(S2691)=1,"Jan",IF(MONTH(S2691)=2,"Feb",IF(MONTH(S2691)=3,"Mar",IF(MONTH(S2691)=4,"Apr",IF(MONTH(S2691)=5,"May",IF(MONTH(S2691)=6,"Jun",IF(MONTH(S2691)=7,"Jul",IF(MONTH(S2691)=8,"Aug",IF(MONTH(S2691)=9,"Sep",IF(MONTH(S2691)=10,"Oct",IF(MONTH(S2691)=11,"Nov",IF(MONTH(S2691)=12,"Dec","N/A"))))))))))))</f>
        <v>Jul</v>
      </c>
      <c r="U2691" s="9">
        <f t="shared" ref="U2691:U2754" si="214">YEAR(S2691)</f>
        <v>2016</v>
      </c>
      <c r="V2691" s="10">
        <f>(J2691/86400)+25569+(-5/24)</f>
        <v>42551.75335648148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tr">
        <f t="shared" si="210"/>
        <v>food</v>
      </c>
      <c r="R2692" t="str">
        <f t="shared" si="211"/>
        <v>food trucks</v>
      </c>
      <c r="S2692" s="10">
        <f t="shared" si="212"/>
        <v>42157.89671296296</v>
      </c>
      <c r="T2692" s="9" t="str">
        <f t="shared" si="213"/>
        <v>Jun</v>
      </c>
      <c r="U2692" s="9">
        <f t="shared" si="214"/>
        <v>2015</v>
      </c>
      <c r="V2692" s="10">
        <f>(J2692/86400)+25569+(-5/24)</f>
        <v>42112.89671296296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tr">
        <f t="shared" si="210"/>
        <v>food</v>
      </c>
      <c r="R2693" t="str">
        <f t="shared" si="211"/>
        <v>food trucks</v>
      </c>
      <c r="S2693" s="10">
        <f t="shared" si="212"/>
        <v>42134.515706018516</v>
      </c>
      <c r="T2693" s="9" t="str">
        <f t="shared" si="213"/>
        <v>May</v>
      </c>
      <c r="U2693" s="9">
        <f t="shared" si="214"/>
        <v>2015</v>
      </c>
      <c r="V2693" s="10">
        <f>(J2693/86400)+25569+(-5/24)</f>
        <v>42089.515706018516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tr">
        <f t="shared" si="210"/>
        <v>food</v>
      </c>
      <c r="R2694" t="str">
        <f t="shared" si="211"/>
        <v>food trucks</v>
      </c>
      <c r="S2694" s="10">
        <f t="shared" si="212"/>
        <v>42088.084027777775</v>
      </c>
      <c r="T2694" s="9" t="str">
        <f t="shared" si="213"/>
        <v>Mar</v>
      </c>
      <c r="U2694" s="9">
        <f t="shared" si="214"/>
        <v>2015</v>
      </c>
      <c r="V2694" s="10">
        <f>(J2694/86400)+25569+(-5/24)</f>
        <v>42058.125694444439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tr">
        <f t="shared" si="210"/>
        <v>food</v>
      </c>
      <c r="R2695" t="str">
        <f t="shared" si="211"/>
        <v>food trucks</v>
      </c>
      <c r="S2695" s="10">
        <f t="shared" si="212"/>
        <v>41863.930162037032</v>
      </c>
      <c r="T2695" s="9" t="str">
        <f t="shared" si="213"/>
        <v>Aug</v>
      </c>
      <c r="U2695" s="9">
        <f t="shared" si="214"/>
        <v>2014</v>
      </c>
      <c r="V2695" s="10">
        <f>(J2695/86400)+25569+(-5/24)</f>
        <v>41833.930162037032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tr">
        <f t="shared" si="210"/>
        <v>food</v>
      </c>
      <c r="R2696" t="str">
        <f t="shared" si="211"/>
        <v>food trucks</v>
      </c>
      <c r="S2696" s="10">
        <f t="shared" si="212"/>
        <v>41907.932164351849</v>
      </c>
      <c r="T2696" s="9" t="str">
        <f t="shared" si="213"/>
        <v>Sep</v>
      </c>
      <c r="U2696" s="9">
        <f t="shared" si="214"/>
        <v>2014</v>
      </c>
      <c r="V2696" s="10">
        <f>(J2696/86400)+25569+(-5/24)</f>
        <v>41877.932164351849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tr">
        <f t="shared" si="210"/>
        <v>food</v>
      </c>
      <c r="R2697" t="str">
        <f t="shared" si="211"/>
        <v>food trucks</v>
      </c>
      <c r="S2697" s="10">
        <f t="shared" si="212"/>
        <v>42107.931921296295</v>
      </c>
      <c r="T2697" s="9" t="str">
        <f t="shared" si="213"/>
        <v>Apr</v>
      </c>
      <c r="U2697" s="9">
        <f t="shared" si="214"/>
        <v>2015</v>
      </c>
      <c r="V2697" s="10">
        <f>(J2697/86400)+25569+(-5/24)</f>
        <v>42047.973587962959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tr">
        <f t="shared" si="210"/>
        <v>food</v>
      </c>
      <c r="R2698" t="str">
        <f t="shared" si="211"/>
        <v>food trucks</v>
      </c>
      <c r="S2698" s="10">
        <f t="shared" si="212"/>
        <v>41998.636111111111</v>
      </c>
      <c r="T2698" s="9" t="str">
        <f t="shared" si="213"/>
        <v>Dec</v>
      </c>
      <c r="U2698" s="9">
        <f t="shared" si="214"/>
        <v>2014</v>
      </c>
      <c r="V2698" s="10">
        <f>(J2698/86400)+25569+(-5/24)</f>
        <v>41964.636111111111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tr">
        <f t="shared" si="210"/>
        <v>food</v>
      </c>
      <c r="R2699" t="str">
        <f t="shared" si="211"/>
        <v>food trucks</v>
      </c>
      <c r="S2699" s="10">
        <f t="shared" si="212"/>
        <v>42218.708333333336</v>
      </c>
      <c r="T2699" s="9" t="str">
        <f t="shared" si="213"/>
        <v>Aug</v>
      </c>
      <c r="U2699" s="9">
        <f t="shared" si="214"/>
        <v>2015</v>
      </c>
      <c r="V2699" s="10">
        <f>(J2699/86400)+25569+(-5/24)</f>
        <v>42187.731747685182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tr">
        <f t="shared" si="210"/>
        <v>food</v>
      </c>
      <c r="R2700" t="str">
        <f t="shared" si="211"/>
        <v>food trucks</v>
      </c>
      <c r="S2700" s="10">
        <f t="shared" si="212"/>
        <v>41817.689907407403</v>
      </c>
      <c r="T2700" s="9" t="str">
        <f t="shared" si="213"/>
        <v>Jun</v>
      </c>
      <c r="U2700" s="9">
        <f t="shared" si="214"/>
        <v>2014</v>
      </c>
      <c r="V2700" s="10">
        <f>(J2700/86400)+25569+(-5/24)</f>
        <v>41787.689907407403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tr">
        <f t="shared" si="210"/>
        <v>food</v>
      </c>
      <c r="R2701" t="str">
        <f t="shared" si="211"/>
        <v>food trucks</v>
      </c>
      <c r="S2701" s="10">
        <f t="shared" si="212"/>
        <v>41859.688229166662</v>
      </c>
      <c r="T2701" s="9" t="str">
        <f t="shared" si="213"/>
        <v>Aug</v>
      </c>
      <c r="U2701" s="9">
        <f t="shared" si="214"/>
        <v>2014</v>
      </c>
      <c r="V2701" s="10">
        <f>(J2701/86400)+25569+(-5/24)</f>
        <v>41829.688229166662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tr">
        <f t="shared" si="210"/>
        <v>food</v>
      </c>
      <c r="R2702" t="str">
        <f t="shared" si="211"/>
        <v>food trucks</v>
      </c>
      <c r="S2702" s="10">
        <f t="shared" si="212"/>
        <v>41900.666342592587</v>
      </c>
      <c r="T2702" s="9" t="str">
        <f t="shared" si="213"/>
        <v>Sep</v>
      </c>
      <c r="U2702" s="9">
        <f t="shared" si="214"/>
        <v>2014</v>
      </c>
      <c r="V2702" s="10">
        <f>(J2702/86400)+25569+(-5/24)</f>
        <v>41870.666342592587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tr">
        <f t="shared" si="210"/>
        <v>theater</v>
      </c>
      <c r="R2703" t="str">
        <f t="shared" si="211"/>
        <v>spaces</v>
      </c>
      <c r="S2703" s="10">
        <f t="shared" si="212"/>
        <v>42832.524699074071</v>
      </c>
      <c r="T2703" s="9" t="str">
        <f t="shared" si="213"/>
        <v>Apr</v>
      </c>
      <c r="U2703" s="9">
        <f t="shared" si="214"/>
        <v>2017</v>
      </c>
      <c r="V2703" s="10">
        <f>(J2703/86400)+25569+(-5/24)</f>
        <v>42801.566365740735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tr">
        <f t="shared" si="210"/>
        <v>theater</v>
      </c>
      <c r="R2704" t="str">
        <f t="shared" si="211"/>
        <v>spaces</v>
      </c>
      <c r="S2704" s="10">
        <f t="shared" si="212"/>
        <v>42830.551817129628</v>
      </c>
      <c r="T2704" s="9" t="str">
        <f t="shared" si="213"/>
        <v>Apr</v>
      </c>
      <c r="U2704" s="9">
        <f t="shared" si="214"/>
        <v>2017</v>
      </c>
      <c r="V2704" s="10">
        <f>(J2704/86400)+25569+(-5/24)</f>
        <v>42800.593483796292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tr">
        <f t="shared" si="210"/>
        <v>theater</v>
      </c>
      <c r="R2705" t="str">
        <f t="shared" si="211"/>
        <v>spaces</v>
      </c>
      <c r="S2705" s="10">
        <f t="shared" si="212"/>
        <v>42816.440162037034</v>
      </c>
      <c r="T2705" s="9" t="str">
        <f t="shared" si="213"/>
        <v>Mar</v>
      </c>
      <c r="U2705" s="9">
        <f t="shared" si="214"/>
        <v>2017</v>
      </c>
      <c r="V2705" s="10">
        <f>(J2705/86400)+25569+(-5/24)</f>
        <v>42756.481828703698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tr">
        <f t="shared" si="210"/>
        <v>theater</v>
      </c>
      <c r="R2706" t="str">
        <f t="shared" si="211"/>
        <v>spaces</v>
      </c>
      <c r="S2706" s="10">
        <f t="shared" si="212"/>
        <v>42830.61243055555</v>
      </c>
      <c r="T2706" s="9" t="str">
        <f t="shared" si="213"/>
        <v>Apr</v>
      </c>
      <c r="U2706" s="9">
        <f t="shared" si="214"/>
        <v>2017</v>
      </c>
      <c r="V2706" s="10">
        <f>(J2706/86400)+25569+(-5/24)</f>
        <v>42787.654097222221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tr">
        <f t="shared" si="210"/>
        <v>theater</v>
      </c>
      <c r="R2707" t="str">
        <f t="shared" si="211"/>
        <v>spaces</v>
      </c>
      <c r="S2707" s="10">
        <f t="shared" si="212"/>
        <v>42818.666180555556</v>
      </c>
      <c r="T2707" s="9" t="str">
        <f t="shared" si="213"/>
        <v>Mar</v>
      </c>
      <c r="U2707" s="9">
        <f t="shared" si="214"/>
        <v>2017</v>
      </c>
      <c r="V2707" s="10">
        <f>(J2707/86400)+25569+(-5/24)</f>
        <v>42773.70784722222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tr">
        <f t="shared" si="210"/>
        <v>theater</v>
      </c>
      <c r="R2708" t="str">
        <f t="shared" si="211"/>
        <v>spaces</v>
      </c>
      <c r="S2708" s="10">
        <f t="shared" si="212"/>
        <v>41928.082638888889</v>
      </c>
      <c r="T2708" s="9" t="str">
        <f t="shared" si="213"/>
        <v>Oct</v>
      </c>
      <c r="U2708" s="9">
        <f t="shared" si="214"/>
        <v>2014</v>
      </c>
      <c r="V2708" s="10">
        <f>(J2708/86400)+25569+(-5/24)</f>
        <v>41899.086608796293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tr">
        <f t="shared" si="210"/>
        <v>theater</v>
      </c>
      <c r="R2709" t="str">
        <f t="shared" si="211"/>
        <v>spaces</v>
      </c>
      <c r="S2709" s="10">
        <f t="shared" si="212"/>
        <v>41421.082638888889</v>
      </c>
      <c r="T2709" s="9" t="str">
        <f t="shared" si="213"/>
        <v>May</v>
      </c>
      <c r="U2709" s="9">
        <f t="shared" si="214"/>
        <v>2013</v>
      </c>
      <c r="V2709" s="10">
        <f>(J2709/86400)+25569+(-5/24)</f>
        <v>41391.574571759258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tr">
        <f t="shared" si="210"/>
        <v>theater</v>
      </c>
      <c r="R2710" t="str">
        <f t="shared" si="211"/>
        <v>spaces</v>
      </c>
      <c r="S2710" s="10">
        <f t="shared" si="212"/>
        <v>42572.489884259259</v>
      </c>
      <c r="T2710" s="9" t="str">
        <f t="shared" si="213"/>
        <v>Jul</v>
      </c>
      <c r="U2710" s="9">
        <f t="shared" si="214"/>
        <v>2016</v>
      </c>
      <c r="V2710" s="10">
        <f>(J2710/86400)+25569+(-5/24)</f>
        <v>42512.489884259259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tr">
        <f t="shared" si="210"/>
        <v>theater</v>
      </c>
      <c r="R2711" t="str">
        <f t="shared" si="211"/>
        <v>spaces</v>
      </c>
      <c r="S2711" s="10">
        <f t="shared" si="212"/>
        <v>42646.957638888889</v>
      </c>
      <c r="T2711" s="9" t="str">
        <f t="shared" si="213"/>
        <v>Oct</v>
      </c>
      <c r="U2711" s="9">
        <f t="shared" si="214"/>
        <v>2016</v>
      </c>
      <c r="V2711" s="10">
        <f>(J2711/86400)+25569+(-5/24)</f>
        <v>42611.941446759258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tr">
        <f t="shared" si="210"/>
        <v>theater</v>
      </c>
      <c r="R2712" t="str">
        <f t="shared" si="211"/>
        <v>spaces</v>
      </c>
      <c r="S2712" s="10">
        <f t="shared" si="212"/>
        <v>41859.875</v>
      </c>
      <c r="T2712" s="9" t="str">
        <f t="shared" si="213"/>
        <v>Aug</v>
      </c>
      <c r="U2712" s="9">
        <f t="shared" si="214"/>
        <v>2014</v>
      </c>
      <c r="V2712" s="10">
        <f>(J2712/86400)+25569+(-5/24)</f>
        <v>41828.021157407406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tr">
        <f t="shared" si="210"/>
        <v>theater</v>
      </c>
      <c r="R2713" t="str">
        <f t="shared" si="211"/>
        <v>spaces</v>
      </c>
      <c r="S2713" s="10">
        <f t="shared" si="212"/>
        <v>41810.709027777775</v>
      </c>
      <c r="T2713" s="9" t="str">
        <f t="shared" si="213"/>
        <v>Jun</v>
      </c>
      <c r="U2713" s="9">
        <f t="shared" si="214"/>
        <v>2014</v>
      </c>
      <c r="V2713" s="10">
        <f>(J2713/86400)+25569+(-5/24)</f>
        <v>41780.536921296291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tr">
        <f t="shared" si="210"/>
        <v>theater</v>
      </c>
      <c r="R2714" t="str">
        <f t="shared" si="211"/>
        <v>spaces</v>
      </c>
      <c r="S2714" s="10">
        <f t="shared" si="212"/>
        <v>41468.541666666664</v>
      </c>
      <c r="T2714" s="9" t="str">
        <f t="shared" si="213"/>
        <v>Jul</v>
      </c>
      <c r="U2714" s="9">
        <f t="shared" si="214"/>
        <v>2013</v>
      </c>
      <c r="V2714" s="10">
        <f>(J2714/86400)+25569+(-5/24)</f>
        <v>41431.853703703702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tr">
        <f t="shared" si="210"/>
        <v>theater</v>
      </c>
      <c r="R2715" t="str">
        <f t="shared" si="211"/>
        <v>spaces</v>
      </c>
      <c r="S2715" s="10">
        <f t="shared" si="212"/>
        <v>42362.445416666662</v>
      </c>
      <c r="T2715" s="9" t="str">
        <f t="shared" si="213"/>
        <v>Dec</v>
      </c>
      <c r="U2715" s="9">
        <f t="shared" si="214"/>
        <v>2015</v>
      </c>
      <c r="V2715" s="10">
        <f>(J2715/86400)+25569+(-5/24)</f>
        <v>42322.445416666662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tr">
        <f t="shared" si="210"/>
        <v>theater</v>
      </c>
      <c r="R2716" t="str">
        <f t="shared" si="211"/>
        <v>spaces</v>
      </c>
      <c r="S2716" s="10">
        <f t="shared" si="212"/>
        <v>42657.749999999993</v>
      </c>
      <c r="T2716" s="9" t="str">
        <f t="shared" si="213"/>
        <v>Oct</v>
      </c>
      <c r="U2716" s="9">
        <f t="shared" si="214"/>
        <v>2016</v>
      </c>
      <c r="V2716" s="10">
        <f>(J2716/86400)+25569+(-5/24)</f>
        <v>42629.446712962956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tr">
        <f t="shared" si="210"/>
        <v>theater</v>
      </c>
      <c r="R2717" t="str">
        <f t="shared" si="211"/>
        <v>spaces</v>
      </c>
      <c r="S2717" s="10">
        <f t="shared" si="212"/>
        <v>42421.190138888887</v>
      </c>
      <c r="T2717" s="9" t="str">
        <f t="shared" si="213"/>
        <v>Feb</v>
      </c>
      <c r="U2717" s="9">
        <f t="shared" si="214"/>
        <v>2016</v>
      </c>
      <c r="V2717" s="10">
        <f>(J2717/86400)+25569+(-5/24)</f>
        <v>42387.190138888887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tr">
        <f t="shared" si="210"/>
        <v>theater</v>
      </c>
      <c r="R2718" t="str">
        <f t="shared" si="211"/>
        <v>spaces</v>
      </c>
      <c r="S2718" s="10">
        <f t="shared" si="212"/>
        <v>42285.124918981477</v>
      </c>
      <c r="T2718" s="9" t="str">
        <f t="shared" si="213"/>
        <v>Oct</v>
      </c>
      <c r="U2718" s="9">
        <f t="shared" si="214"/>
        <v>2015</v>
      </c>
      <c r="V2718" s="10">
        <f>(J2718/86400)+25569+(-5/24)</f>
        <v>42255.124918981477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tr">
        <f t="shared" si="210"/>
        <v>theater</v>
      </c>
      <c r="R2719" t="str">
        <f t="shared" si="211"/>
        <v>spaces</v>
      </c>
      <c r="S2719" s="10">
        <f t="shared" si="212"/>
        <v>41979.748252314814</v>
      </c>
      <c r="T2719" s="9" t="str">
        <f t="shared" si="213"/>
        <v>Dec</v>
      </c>
      <c r="U2719" s="9">
        <f t="shared" si="214"/>
        <v>2014</v>
      </c>
      <c r="V2719" s="10">
        <f>(J2719/86400)+25569+(-5/24)</f>
        <v>41934.706585648142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tr">
        <f t="shared" si="210"/>
        <v>theater</v>
      </c>
      <c r="R2720" t="str">
        <f t="shared" si="211"/>
        <v>spaces</v>
      </c>
      <c r="S2720" s="10">
        <f t="shared" si="212"/>
        <v>42493.749999999993</v>
      </c>
      <c r="T2720" s="9" t="str">
        <f t="shared" si="213"/>
        <v>May</v>
      </c>
      <c r="U2720" s="9">
        <f t="shared" si="214"/>
        <v>2016</v>
      </c>
      <c r="V2720" s="10">
        <f>(J2720/86400)+25569+(-5/24)</f>
        <v>42465.388252314813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tr">
        <f t="shared" si="210"/>
        <v>theater</v>
      </c>
      <c r="R2721" t="str">
        <f t="shared" si="211"/>
        <v>spaces</v>
      </c>
      <c r="S2721" s="10">
        <f t="shared" si="212"/>
        <v>42477.781180555554</v>
      </c>
      <c r="T2721" s="9" t="str">
        <f t="shared" si="213"/>
        <v>Apr</v>
      </c>
      <c r="U2721" s="9">
        <f t="shared" si="214"/>
        <v>2016</v>
      </c>
      <c r="V2721" s="10">
        <f>(J2721/86400)+25569+(-5/24)</f>
        <v>42417.822847222218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tr">
        <f t="shared" si="210"/>
        <v>theater</v>
      </c>
      <c r="R2722" t="str">
        <f t="shared" si="211"/>
        <v>spaces</v>
      </c>
      <c r="S2722" s="10">
        <f t="shared" si="212"/>
        <v>42685.299224537033</v>
      </c>
      <c r="T2722" s="9" t="str">
        <f t="shared" si="213"/>
        <v>Nov</v>
      </c>
      <c r="U2722" s="9">
        <f t="shared" si="214"/>
        <v>2016</v>
      </c>
      <c r="V2722" s="10">
        <f>(J2722/86400)+25569+(-5/24)</f>
        <v>42655.257557870369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tr">
        <f t="shared" si="210"/>
        <v>technology</v>
      </c>
      <c r="R2723" t="str">
        <f t="shared" si="211"/>
        <v>hardware</v>
      </c>
      <c r="S2723" s="10">
        <f t="shared" si="212"/>
        <v>41523.583333333328</v>
      </c>
      <c r="T2723" s="9" t="str">
        <f t="shared" si="213"/>
        <v>Sep</v>
      </c>
      <c r="U2723" s="9">
        <f t="shared" si="214"/>
        <v>2013</v>
      </c>
      <c r="V2723" s="10">
        <f>(J2723/86400)+25569+(-5/24)</f>
        <v>41493.335625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tr">
        <f t="shared" si="210"/>
        <v>technology</v>
      </c>
      <c r="R2724" t="str">
        <f t="shared" si="211"/>
        <v>hardware</v>
      </c>
      <c r="S2724" s="10">
        <f t="shared" si="212"/>
        <v>42764.64876157407</v>
      </c>
      <c r="T2724" s="9" t="str">
        <f t="shared" si="213"/>
        <v>Jan</v>
      </c>
      <c r="U2724" s="9">
        <f t="shared" si="214"/>
        <v>2017</v>
      </c>
      <c r="V2724" s="10">
        <f>(J2724/86400)+25569+(-5/24)</f>
        <v>42704.64876157407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tr">
        <f t="shared" si="210"/>
        <v>technology</v>
      </c>
      <c r="R2725" t="str">
        <f t="shared" si="211"/>
        <v>hardware</v>
      </c>
      <c r="S2725" s="10">
        <f t="shared" si="212"/>
        <v>42004.672314814808</v>
      </c>
      <c r="T2725" s="9" t="str">
        <f t="shared" si="213"/>
        <v>Dec</v>
      </c>
      <c r="U2725" s="9">
        <f t="shared" si="214"/>
        <v>2014</v>
      </c>
      <c r="V2725" s="10">
        <f>(J2725/86400)+25569+(-5/24)</f>
        <v>41944.630648148144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tr">
        <f t="shared" si="210"/>
        <v>technology</v>
      </c>
      <c r="R2726" t="str">
        <f t="shared" si="211"/>
        <v>hardware</v>
      </c>
      <c r="S2726" s="10">
        <f t="shared" si="212"/>
        <v>42231.118738425925</v>
      </c>
      <c r="T2726" s="9" t="str">
        <f t="shared" si="213"/>
        <v>Aug</v>
      </c>
      <c r="U2726" s="9">
        <f t="shared" si="214"/>
        <v>2015</v>
      </c>
      <c r="V2726" s="10">
        <f>(J2726/86400)+25569+(-5/24)</f>
        <v>42199.118738425925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tr">
        <f t="shared" si="210"/>
        <v>technology</v>
      </c>
      <c r="R2727" t="str">
        <f t="shared" si="211"/>
        <v>hardware</v>
      </c>
      <c r="S2727" s="10">
        <f t="shared" si="212"/>
        <v>42795.53628472222</v>
      </c>
      <c r="T2727" s="9" t="str">
        <f t="shared" si="213"/>
        <v>Mar</v>
      </c>
      <c r="U2727" s="9">
        <f t="shared" si="214"/>
        <v>2017</v>
      </c>
      <c r="V2727" s="10">
        <f>(J2727/86400)+25569+(-5/24)</f>
        <v>42745.53628472222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tr">
        <f t="shared" si="210"/>
        <v>technology</v>
      </c>
      <c r="R2728" t="str">
        <f t="shared" si="211"/>
        <v>hardware</v>
      </c>
      <c r="S2728" s="10">
        <f t="shared" si="212"/>
        <v>42482.371655092589</v>
      </c>
      <c r="T2728" s="9" t="str">
        <f t="shared" si="213"/>
        <v>Apr</v>
      </c>
      <c r="U2728" s="9">
        <f t="shared" si="214"/>
        <v>2016</v>
      </c>
      <c r="V2728" s="10">
        <f>(J2728/86400)+25569+(-5/24)</f>
        <v>42452.371655092589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tr">
        <f t="shared" si="210"/>
        <v>technology</v>
      </c>
      <c r="R2729" t="str">
        <f t="shared" si="211"/>
        <v>hardware</v>
      </c>
      <c r="S2729" s="10">
        <f t="shared" si="212"/>
        <v>42223.468321759261</v>
      </c>
      <c r="T2729" s="9" t="str">
        <f t="shared" si="213"/>
        <v>Aug</v>
      </c>
      <c r="U2729" s="9">
        <f t="shared" si="214"/>
        <v>2015</v>
      </c>
      <c r="V2729" s="10">
        <f>(J2729/86400)+25569+(-5/24)</f>
        <v>42198.468321759261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tr">
        <f t="shared" si="210"/>
        <v>technology</v>
      </c>
      <c r="R2730" t="str">
        <f t="shared" si="211"/>
        <v>hardware</v>
      </c>
      <c r="S2730" s="10">
        <f t="shared" si="212"/>
        <v>42368.391597222224</v>
      </c>
      <c r="T2730" s="9" t="str">
        <f t="shared" si="213"/>
        <v>Dec</v>
      </c>
      <c r="U2730" s="9">
        <f t="shared" si="214"/>
        <v>2015</v>
      </c>
      <c r="V2730" s="10">
        <f>(J2730/86400)+25569+(-5/24)</f>
        <v>42333.391597222224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tr">
        <f t="shared" si="210"/>
        <v>technology</v>
      </c>
      <c r="R2731" t="str">
        <f t="shared" si="211"/>
        <v>hardware</v>
      </c>
      <c r="S2731" s="10">
        <f t="shared" si="212"/>
        <v>42125.032372685186</v>
      </c>
      <c r="T2731" s="9" t="str">
        <f t="shared" si="213"/>
        <v>May</v>
      </c>
      <c r="U2731" s="9">
        <f t="shared" si="214"/>
        <v>2015</v>
      </c>
      <c r="V2731" s="10">
        <f>(J2731/86400)+25569+(-5/24)</f>
        <v>42095.032372685186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tr">
        <f t="shared" si="210"/>
        <v>technology</v>
      </c>
      <c r="R2732" t="str">
        <f t="shared" si="211"/>
        <v>hardware</v>
      </c>
      <c r="S2732" s="10">
        <f t="shared" si="212"/>
        <v>41386.333043981482</v>
      </c>
      <c r="T2732" s="9" t="str">
        <f t="shared" si="213"/>
        <v>Apr</v>
      </c>
      <c r="U2732" s="9">
        <f t="shared" si="214"/>
        <v>2013</v>
      </c>
      <c r="V2732" s="10">
        <f>(J2732/86400)+25569+(-5/24)</f>
        <v>41351.333043981482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tr">
        <f t="shared" si="210"/>
        <v>technology</v>
      </c>
      <c r="R2733" t="str">
        <f t="shared" si="211"/>
        <v>hardware</v>
      </c>
      <c r="S2733" s="10">
        <f t="shared" si="212"/>
        <v>41929.958333333328</v>
      </c>
      <c r="T2733" s="9" t="str">
        <f t="shared" si="213"/>
        <v>Oct</v>
      </c>
      <c r="U2733" s="9">
        <f t="shared" si="214"/>
        <v>2014</v>
      </c>
      <c r="V2733" s="10">
        <f>(J2733/86400)+25569+(-5/24)</f>
        <v>41872.317384259259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tr">
        <f t="shared" si="210"/>
        <v>technology</v>
      </c>
      <c r="R2734" t="str">
        <f t="shared" si="211"/>
        <v>hardware</v>
      </c>
      <c r="S2734" s="10">
        <f t="shared" si="212"/>
        <v>41421.791666666664</v>
      </c>
      <c r="T2734" s="9" t="str">
        <f t="shared" si="213"/>
        <v>May</v>
      </c>
      <c r="U2734" s="9">
        <f t="shared" si="214"/>
        <v>2013</v>
      </c>
      <c r="V2734" s="10">
        <f>(J2734/86400)+25569+(-5/24)</f>
        <v>41389.599861111106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tr">
        <f t="shared" si="210"/>
        <v>technology</v>
      </c>
      <c r="R2735" t="str">
        <f t="shared" si="211"/>
        <v>hardware</v>
      </c>
      <c r="S2735" s="10">
        <f t="shared" si="212"/>
        <v>42104.022847222215</v>
      </c>
      <c r="T2735" s="9" t="str">
        <f t="shared" si="213"/>
        <v>Apr</v>
      </c>
      <c r="U2735" s="9">
        <f t="shared" si="214"/>
        <v>2015</v>
      </c>
      <c r="V2735" s="10">
        <f>(J2735/86400)+25569+(-5/24)</f>
        <v>42044.064513888887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tr">
        <f t="shared" si="210"/>
        <v>technology</v>
      </c>
      <c r="R2736" t="str">
        <f t="shared" si="211"/>
        <v>hardware</v>
      </c>
      <c r="S2736" s="10">
        <f t="shared" si="212"/>
        <v>42656.707638888889</v>
      </c>
      <c r="T2736" s="9" t="str">
        <f t="shared" si="213"/>
        <v>Oct</v>
      </c>
      <c r="U2736" s="9">
        <f t="shared" si="214"/>
        <v>2016</v>
      </c>
      <c r="V2736" s="10">
        <f>(J2736/86400)+25569+(-5/24)</f>
        <v>42626.460555555554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tr">
        <f t="shared" si="210"/>
        <v>technology</v>
      </c>
      <c r="R2737" t="str">
        <f t="shared" si="211"/>
        <v>hardware</v>
      </c>
      <c r="S2737" s="10">
        <f t="shared" si="212"/>
        <v>41346.625</v>
      </c>
      <c r="T2737" s="9" t="str">
        <f t="shared" si="213"/>
        <v>Mar</v>
      </c>
      <c r="U2737" s="9">
        <f t="shared" si="214"/>
        <v>2013</v>
      </c>
      <c r="V2737" s="10">
        <f>(J2737/86400)+25569+(-5/24)</f>
        <v>41315.912615740737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tr">
        <f t="shared" si="210"/>
        <v>technology</v>
      </c>
      <c r="R2738" t="str">
        <f t="shared" si="211"/>
        <v>hardware</v>
      </c>
      <c r="S2738" s="10">
        <f t="shared" si="212"/>
        <v>41752.458020833328</v>
      </c>
      <c r="T2738" s="9" t="str">
        <f t="shared" si="213"/>
        <v>Apr</v>
      </c>
      <c r="U2738" s="9">
        <f t="shared" si="214"/>
        <v>2014</v>
      </c>
      <c r="V2738" s="10">
        <f>(J2738/86400)+25569+(-5/24)</f>
        <v>41722.458020833328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tr">
        <f t="shared" si="210"/>
        <v>technology</v>
      </c>
      <c r="R2739" t="str">
        <f t="shared" si="211"/>
        <v>hardware</v>
      </c>
      <c r="S2739" s="10">
        <f t="shared" si="212"/>
        <v>41654.583333333328</v>
      </c>
      <c r="T2739" s="9" t="str">
        <f t="shared" si="213"/>
        <v>Jan</v>
      </c>
      <c r="U2739" s="9">
        <f t="shared" si="214"/>
        <v>2014</v>
      </c>
      <c r="V2739" s="10">
        <f>(J2739/86400)+25569+(-5/24)</f>
        <v>41611.709340277775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tr">
        <f t="shared" si="210"/>
        <v>technology</v>
      </c>
      <c r="R2740" t="str">
        <f t="shared" si="211"/>
        <v>hardware</v>
      </c>
      <c r="S2740" s="10">
        <f t="shared" si="212"/>
        <v>42679.935231481482</v>
      </c>
      <c r="T2740" s="9" t="str">
        <f t="shared" si="213"/>
        <v>Nov</v>
      </c>
      <c r="U2740" s="9">
        <f t="shared" si="214"/>
        <v>2016</v>
      </c>
      <c r="V2740" s="10">
        <f>(J2740/86400)+25569+(-5/24)</f>
        <v>42619.935231481482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tr">
        <f t="shared" si="210"/>
        <v>technology</v>
      </c>
      <c r="R2741" t="str">
        <f t="shared" si="211"/>
        <v>hardware</v>
      </c>
      <c r="S2741" s="10">
        <f t="shared" si="212"/>
        <v>41764.679594907408</v>
      </c>
      <c r="T2741" s="9" t="str">
        <f t="shared" si="213"/>
        <v>May</v>
      </c>
      <c r="U2741" s="9">
        <f t="shared" si="214"/>
        <v>2014</v>
      </c>
      <c r="V2741" s="10">
        <f>(J2741/86400)+25569+(-5/24)</f>
        <v>41719.679594907408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tr">
        <f t="shared" si="210"/>
        <v>technology</v>
      </c>
      <c r="R2742" t="str">
        <f t="shared" si="211"/>
        <v>hardware</v>
      </c>
      <c r="S2742" s="10">
        <f t="shared" si="212"/>
        <v>42074.781851851854</v>
      </c>
      <c r="T2742" s="9" t="str">
        <f t="shared" si="213"/>
        <v>Mar</v>
      </c>
      <c r="U2742" s="9">
        <f t="shared" si="214"/>
        <v>2015</v>
      </c>
      <c r="V2742" s="10">
        <f>(J2742/86400)+25569+(-5/24)</f>
        <v>42044.823518518511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tr">
        <f t="shared" si="210"/>
        <v>publishing</v>
      </c>
      <c r="R2743" t="str">
        <f t="shared" si="211"/>
        <v>children's books</v>
      </c>
      <c r="S2743" s="10">
        <f t="shared" si="212"/>
        <v>41931.879861111105</v>
      </c>
      <c r="T2743" s="9" t="str">
        <f t="shared" si="213"/>
        <v>Oct</v>
      </c>
      <c r="U2743" s="9">
        <f t="shared" si="214"/>
        <v>2014</v>
      </c>
      <c r="V2743" s="10">
        <f>(J2743/86400)+25569+(-5/24)</f>
        <v>41911.449097222219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tr">
        <f t="shared" si="210"/>
        <v>publishing</v>
      </c>
      <c r="R2744" t="str">
        <f t="shared" si="211"/>
        <v>children's books</v>
      </c>
      <c r="S2744" s="10">
        <f t="shared" si="212"/>
        <v>41044.511423611111</v>
      </c>
      <c r="T2744" s="9" t="str">
        <f t="shared" si="213"/>
        <v>May</v>
      </c>
      <c r="U2744" s="9">
        <f t="shared" si="214"/>
        <v>2012</v>
      </c>
      <c r="V2744" s="10">
        <f>(J2744/86400)+25569+(-5/24)</f>
        <v>41030.511423611111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tr">
        <f t="shared" si="210"/>
        <v>publishing</v>
      </c>
      <c r="R2745" t="str">
        <f t="shared" si="211"/>
        <v>children's books</v>
      </c>
      <c r="S2745" s="10">
        <f t="shared" si="212"/>
        <v>42662.120451388888</v>
      </c>
      <c r="T2745" s="9" t="str">
        <f t="shared" si="213"/>
        <v>Oct</v>
      </c>
      <c r="U2745" s="9">
        <f t="shared" si="214"/>
        <v>2016</v>
      </c>
      <c r="V2745" s="10">
        <f>(J2745/86400)+25569+(-5/24)</f>
        <v>42632.120451388888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tr">
        <f t="shared" si="210"/>
        <v>publishing</v>
      </c>
      <c r="R2746" t="str">
        <f t="shared" si="211"/>
        <v>children's books</v>
      </c>
      <c r="S2746" s="10">
        <f t="shared" si="212"/>
        <v>40967.854143518518</v>
      </c>
      <c r="T2746" s="9" t="str">
        <f t="shared" si="213"/>
        <v>Feb</v>
      </c>
      <c r="U2746" s="9">
        <f t="shared" si="214"/>
        <v>2012</v>
      </c>
      <c r="V2746" s="10">
        <f>(J2746/86400)+25569+(-5/24)</f>
        <v>40937.854143518518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tr">
        <f t="shared" si="210"/>
        <v>publishing</v>
      </c>
      <c r="R2747" t="str">
        <f t="shared" si="211"/>
        <v>children's books</v>
      </c>
      <c r="S2747" s="10">
        <f t="shared" si="212"/>
        <v>41104.779722222222</v>
      </c>
      <c r="T2747" s="9" t="str">
        <f t="shared" si="213"/>
        <v>Jul</v>
      </c>
      <c r="U2747" s="9">
        <f t="shared" si="214"/>
        <v>2012</v>
      </c>
      <c r="V2747" s="10">
        <f>(J2747/86400)+25569+(-5/24)</f>
        <v>41044.779722222222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tr">
        <f t="shared" si="210"/>
        <v>publishing</v>
      </c>
      <c r="R2748" t="str">
        <f t="shared" si="211"/>
        <v>children's books</v>
      </c>
      <c r="S2748" s="10">
        <f t="shared" si="212"/>
        <v>41880.57304398148</v>
      </c>
      <c r="T2748" s="9" t="str">
        <f t="shared" si="213"/>
        <v>Aug</v>
      </c>
      <c r="U2748" s="9">
        <f t="shared" si="214"/>
        <v>2014</v>
      </c>
      <c r="V2748" s="10">
        <f>(J2748/86400)+25569+(-5/24)</f>
        <v>41850.57304398148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tr">
        <f t="shared" si="210"/>
        <v>publishing</v>
      </c>
      <c r="R2749" t="str">
        <f t="shared" si="211"/>
        <v>children's books</v>
      </c>
      <c r="S2749" s="10">
        <f t="shared" si="212"/>
        <v>41075.923611111109</v>
      </c>
      <c r="T2749" s="9" t="str">
        <f t="shared" si="213"/>
        <v>Jun</v>
      </c>
      <c r="U2749" s="9">
        <f t="shared" si="214"/>
        <v>2012</v>
      </c>
      <c r="V2749" s="10">
        <f>(J2749/86400)+25569+(-5/24)</f>
        <v>41044.439780092587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tr">
        <f t="shared" si="210"/>
        <v>publishing</v>
      </c>
      <c r="R2750" t="str">
        <f t="shared" si="211"/>
        <v>children's books</v>
      </c>
      <c r="S2750" s="10">
        <f t="shared" si="212"/>
        <v>42615.502337962964</v>
      </c>
      <c r="T2750" s="9" t="str">
        <f t="shared" si="213"/>
        <v>Sep</v>
      </c>
      <c r="U2750" s="9">
        <f t="shared" si="214"/>
        <v>2016</v>
      </c>
      <c r="V2750" s="10">
        <f>(J2750/86400)+25569+(-5/24)</f>
        <v>42585.502337962964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tr">
        <f t="shared" si="210"/>
        <v>publishing</v>
      </c>
      <c r="R2751" t="str">
        <f t="shared" si="211"/>
        <v>children's books</v>
      </c>
      <c r="S2751" s="10">
        <f t="shared" si="212"/>
        <v>42098.549039351848</v>
      </c>
      <c r="T2751" s="9" t="str">
        <f t="shared" si="213"/>
        <v>Apr</v>
      </c>
      <c r="U2751" s="9">
        <f t="shared" si="214"/>
        <v>2015</v>
      </c>
      <c r="V2751" s="10">
        <f>(J2751/86400)+25569+(-5/24)</f>
        <v>42068.59070601852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tr">
        <f t="shared" si="210"/>
        <v>publishing</v>
      </c>
      <c r="R2752" t="str">
        <f t="shared" si="211"/>
        <v>children's books</v>
      </c>
      <c r="S2752" s="10">
        <f t="shared" si="212"/>
        <v>41090.625</v>
      </c>
      <c r="T2752" s="9" t="str">
        <f t="shared" si="213"/>
        <v>Jun</v>
      </c>
      <c r="U2752" s="9">
        <f t="shared" si="214"/>
        <v>2012</v>
      </c>
      <c r="V2752" s="10">
        <f>(J2752/86400)+25569+(-5/24)</f>
        <v>41078.691493055558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tr">
        <f t="shared" si="210"/>
        <v>publishing</v>
      </c>
      <c r="R2753" t="str">
        <f t="shared" si="211"/>
        <v>children's books</v>
      </c>
      <c r="S2753" s="10">
        <f t="shared" si="212"/>
        <v>41807.678726851846</v>
      </c>
      <c r="T2753" s="9" t="str">
        <f t="shared" si="213"/>
        <v>Jun</v>
      </c>
      <c r="U2753" s="9">
        <f t="shared" si="214"/>
        <v>2014</v>
      </c>
      <c r="V2753" s="10">
        <f>(J2753/86400)+25569+(-5/24)</f>
        <v>41747.678726851846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tr">
        <f t="shared" si="210"/>
        <v>publishing</v>
      </c>
      <c r="R2754" t="str">
        <f t="shared" si="211"/>
        <v>children's books</v>
      </c>
      <c r="S2754" s="10">
        <f t="shared" si="212"/>
        <v>40895.556759259256</v>
      </c>
      <c r="T2754" s="9" t="str">
        <f t="shared" si="213"/>
        <v>Dec</v>
      </c>
      <c r="U2754" s="9">
        <f t="shared" si="214"/>
        <v>2011</v>
      </c>
      <c r="V2754" s="10">
        <f>(J2754/86400)+25569+(-5/24)</f>
        <v>40855.556759259256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tr">
        <f t="shared" ref="Q2755:Q2818" si="215">LEFT(N2755,FIND("/",N2755)-1)</f>
        <v>publishing</v>
      </c>
      <c r="R2755" t="str">
        <f t="shared" ref="R2755:R2818" si="216">RIGHT(N2755,LEN(N2755)-FIND("/",N2755))</f>
        <v>children's books</v>
      </c>
      <c r="S2755" s="10">
        <f t="shared" ref="S2755:S2818" si="217">(I2755/86400)+25569+(-5/24)</f>
        <v>41147.692395833328</v>
      </c>
      <c r="T2755" s="9" t="str">
        <f t="shared" ref="T2755:T2818" si="218">IF(MONTH(S2755)=1,"Jan",IF(MONTH(S2755)=2,"Feb",IF(MONTH(S2755)=3,"Mar",IF(MONTH(S2755)=4,"Apr",IF(MONTH(S2755)=5,"May",IF(MONTH(S2755)=6,"Jun",IF(MONTH(S2755)=7,"Jul",IF(MONTH(S2755)=8,"Aug",IF(MONTH(S2755)=9,"Sep",IF(MONTH(S2755)=10,"Oct",IF(MONTH(S2755)=11,"Nov",IF(MONTH(S2755)=12,"Dec","N/A"))))))))))))</f>
        <v>Aug</v>
      </c>
      <c r="U2755" s="9">
        <f t="shared" ref="U2755:U2818" si="219">YEAR(S2755)</f>
        <v>2012</v>
      </c>
      <c r="V2755" s="10">
        <f>(J2755/86400)+25569+(-5/24)</f>
        <v>41117.692395833328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tr">
        <f t="shared" si="215"/>
        <v>publishing</v>
      </c>
      <c r="R2756" t="str">
        <f t="shared" si="216"/>
        <v>children's books</v>
      </c>
      <c r="S2756" s="10">
        <f t="shared" si="217"/>
        <v>41893.427673611106</v>
      </c>
      <c r="T2756" s="9" t="str">
        <f t="shared" si="218"/>
        <v>Sep</v>
      </c>
      <c r="U2756" s="9">
        <f t="shared" si="219"/>
        <v>2014</v>
      </c>
      <c r="V2756" s="10">
        <f>(J2756/86400)+25569+(-5/24)</f>
        <v>41863.427673611106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tr">
        <f t="shared" si="215"/>
        <v>publishing</v>
      </c>
      <c r="R2757" t="str">
        <f t="shared" si="216"/>
        <v>children's books</v>
      </c>
      <c r="S2757" s="10">
        <f t="shared" si="217"/>
        <v>42102.582488425927</v>
      </c>
      <c r="T2757" s="9" t="str">
        <f t="shared" si="218"/>
        <v>Apr</v>
      </c>
      <c r="U2757" s="9">
        <f t="shared" si="219"/>
        <v>2015</v>
      </c>
      <c r="V2757" s="10">
        <f>(J2757/86400)+25569+(-5/24)</f>
        <v>42072.582488425927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tr">
        <f t="shared" si="215"/>
        <v>publishing</v>
      </c>
      <c r="R2758" t="str">
        <f t="shared" si="216"/>
        <v>children's books</v>
      </c>
      <c r="S2758" s="10">
        <f t="shared" si="217"/>
        <v>41650.692141203697</v>
      </c>
      <c r="T2758" s="9" t="str">
        <f t="shared" si="218"/>
        <v>Jan</v>
      </c>
      <c r="U2758" s="9">
        <f t="shared" si="219"/>
        <v>2014</v>
      </c>
      <c r="V2758" s="10">
        <f>(J2758/86400)+25569+(-5/24)</f>
        <v>41620.692141203697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tr">
        <f t="shared" si="215"/>
        <v>publishing</v>
      </c>
      <c r="R2759" t="str">
        <f t="shared" si="216"/>
        <v>children's books</v>
      </c>
      <c r="S2759" s="10">
        <f t="shared" si="217"/>
        <v>42588.448287037034</v>
      </c>
      <c r="T2759" s="9" t="str">
        <f t="shared" si="218"/>
        <v>Aug</v>
      </c>
      <c r="U2759" s="9">
        <f t="shared" si="219"/>
        <v>2016</v>
      </c>
      <c r="V2759" s="10">
        <f>(J2759/86400)+25569+(-5/24)</f>
        <v>42573.448287037034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tr">
        <f t="shared" si="215"/>
        <v>publishing</v>
      </c>
      <c r="R2760" t="str">
        <f t="shared" si="216"/>
        <v>children's books</v>
      </c>
      <c r="S2760" s="10">
        <f t="shared" si="217"/>
        <v>42653.23359953703</v>
      </c>
      <c r="T2760" s="9" t="str">
        <f t="shared" si="218"/>
        <v>Oct</v>
      </c>
      <c r="U2760" s="9">
        <f t="shared" si="219"/>
        <v>2016</v>
      </c>
      <c r="V2760" s="10">
        <f>(J2760/86400)+25569+(-5/24)</f>
        <v>42639.23359953703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tr">
        <f t="shared" si="215"/>
        <v>publishing</v>
      </c>
      <c r="R2761" t="str">
        <f t="shared" si="216"/>
        <v>children's books</v>
      </c>
      <c r="S2761" s="10">
        <f t="shared" si="217"/>
        <v>42567.158171296294</v>
      </c>
      <c r="T2761" s="9" t="str">
        <f t="shared" si="218"/>
        <v>Jul</v>
      </c>
      <c r="U2761" s="9">
        <f t="shared" si="219"/>
        <v>2016</v>
      </c>
      <c r="V2761" s="10">
        <f>(J2761/86400)+25569+(-5/24)</f>
        <v>42524.158171296294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tr">
        <f t="shared" si="215"/>
        <v>publishing</v>
      </c>
      <c r="R2762" t="str">
        <f t="shared" si="216"/>
        <v>children's books</v>
      </c>
      <c r="S2762" s="10">
        <f t="shared" si="217"/>
        <v>41445.252986111111</v>
      </c>
      <c r="T2762" s="9" t="str">
        <f t="shared" si="218"/>
        <v>Jun</v>
      </c>
      <c r="U2762" s="9">
        <f t="shared" si="219"/>
        <v>2013</v>
      </c>
      <c r="V2762" s="10">
        <f>(J2762/86400)+25569+(-5/24)</f>
        <v>41415.252986111111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tr">
        <f t="shared" si="215"/>
        <v>publishing</v>
      </c>
      <c r="R2763" t="str">
        <f t="shared" si="216"/>
        <v>children's books</v>
      </c>
      <c r="S2763" s="10">
        <f t="shared" si="217"/>
        <v>41276.85524305555</v>
      </c>
      <c r="T2763" s="9" t="str">
        <f t="shared" si="218"/>
        <v>Jan</v>
      </c>
      <c r="U2763" s="9">
        <f t="shared" si="219"/>
        <v>2013</v>
      </c>
      <c r="V2763" s="10">
        <f>(J2763/86400)+25569+(-5/24)</f>
        <v>41246.85524305555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tr">
        <f t="shared" si="215"/>
        <v>publishing</v>
      </c>
      <c r="R2764" t="str">
        <f t="shared" si="216"/>
        <v>children's books</v>
      </c>
      <c r="S2764" s="10">
        <f t="shared" si="217"/>
        <v>40986.786979166667</v>
      </c>
      <c r="T2764" s="9" t="str">
        <f t="shared" si="218"/>
        <v>Mar</v>
      </c>
      <c r="U2764" s="9">
        <f t="shared" si="219"/>
        <v>2012</v>
      </c>
      <c r="V2764" s="10">
        <f>(J2764/86400)+25569+(-5/24)</f>
        <v>40926.828645833331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tr">
        <f t="shared" si="215"/>
        <v>publishing</v>
      </c>
      <c r="R2765" t="str">
        <f t="shared" si="216"/>
        <v>children's books</v>
      </c>
      <c r="S2765" s="10">
        <f t="shared" si="217"/>
        <v>41418.371342592589</v>
      </c>
      <c r="T2765" s="9" t="str">
        <f t="shared" si="218"/>
        <v>May</v>
      </c>
      <c r="U2765" s="9">
        <f t="shared" si="219"/>
        <v>2013</v>
      </c>
      <c r="V2765" s="10">
        <f>(J2765/86400)+25569+(-5/24)</f>
        <v>41373.371342592589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tr">
        <f t="shared" si="215"/>
        <v>publishing</v>
      </c>
      <c r="R2766" t="str">
        <f t="shared" si="216"/>
        <v>children's books</v>
      </c>
      <c r="S2766" s="10">
        <f t="shared" si="217"/>
        <v>41059.583333333328</v>
      </c>
      <c r="T2766" s="9" t="str">
        <f t="shared" si="218"/>
        <v>May</v>
      </c>
      <c r="U2766" s="9">
        <f t="shared" si="219"/>
        <v>2012</v>
      </c>
      <c r="V2766" s="10">
        <f>(J2766/86400)+25569+(-5/24)</f>
        <v>41030.083692129629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tr">
        <f t="shared" si="215"/>
        <v>publishing</v>
      </c>
      <c r="R2767" t="str">
        <f t="shared" si="216"/>
        <v>children's books</v>
      </c>
      <c r="S2767" s="10">
        <f t="shared" si="217"/>
        <v>41210.370694444442</v>
      </c>
      <c r="T2767" s="9" t="str">
        <f t="shared" si="218"/>
        <v>Oct</v>
      </c>
      <c r="U2767" s="9">
        <f t="shared" si="219"/>
        <v>2012</v>
      </c>
      <c r="V2767" s="10">
        <f>(J2767/86400)+25569+(-5/24)</f>
        <v>41194.370694444442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tr">
        <f t="shared" si="215"/>
        <v>publishing</v>
      </c>
      <c r="R2768" t="str">
        <f t="shared" si="216"/>
        <v>children's books</v>
      </c>
      <c r="S2768" s="10">
        <f t="shared" si="217"/>
        <v>40766.459699074076</v>
      </c>
      <c r="T2768" s="9" t="str">
        <f t="shared" si="218"/>
        <v>Aug</v>
      </c>
      <c r="U2768" s="9">
        <f t="shared" si="219"/>
        <v>2011</v>
      </c>
      <c r="V2768" s="10">
        <f>(J2768/86400)+25569+(-5/24)</f>
        <v>40736.459699074076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tr">
        <f t="shared" si="215"/>
        <v>publishing</v>
      </c>
      <c r="R2769" t="str">
        <f t="shared" si="216"/>
        <v>children's books</v>
      </c>
      <c r="S2769" s="10">
        <f t="shared" si="217"/>
        <v>42232.750578703701</v>
      </c>
      <c r="T2769" s="9" t="str">
        <f t="shared" si="218"/>
        <v>Aug</v>
      </c>
      <c r="U2769" s="9">
        <f t="shared" si="219"/>
        <v>2015</v>
      </c>
      <c r="V2769" s="10">
        <f>(J2769/86400)+25569+(-5/24)</f>
        <v>42172.750578703701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tr">
        <f t="shared" si="215"/>
        <v>publishing</v>
      </c>
      <c r="R2770" t="str">
        <f t="shared" si="216"/>
        <v>children's books</v>
      </c>
      <c r="S2770" s="10">
        <f t="shared" si="217"/>
        <v>40997.364849537036</v>
      </c>
      <c r="T2770" s="9" t="str">
        <f t="shared" si="218"/>
        <v>Mar</v>
      </c>
      <c r="U2770" s="9">
        <f t="shared" si="219"/>
        <v>2012</v>
      </c>
      <c r="V2770" s="10">
        <f>(J2770/86400)+25569+(-5/24)</f>
        <v>40967.4065162037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tr">
        <f t="shared" si="215"/>
        <v>publishing</v>
      </c>
      <c r="R2771" t="str">
        <f t="shared" si="216"/>
        <v>children's books</v>
      </c>
      <c r="S2771" s="10">
        <f t="shared" si="217"/>
        <v>41795.617939814816</v>
      </c>
      <c r="T2771" s="9" t="str">
        <f t="shared" si="218"/>
        <v>Jun</v>
      </c>
      <c r="U2771" s="9">
        <f t="shared" si="219"/>
        <v>2014</v>
      </c>
      <c r="V2771" s="10">
        <f>(J2771/86400)+25569+(-5/24)</f>
        <v>41745.617939814816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tr">
        <f t="shared" si="215"/>
        <v>publishing</v>
      </c>
      <c r="R2772" t="str">
        <f t="shared" si="216"/>
        <v>children's books</v>
      </c>
      <c r="S2772" s="10">
        <f t="shared" si="217"/>
        <v>41716.455208333333</v>
      </c>
      <c r="T2772" s="9" t="str">
        <f t="shared" si="218"/>
        <v>Mar</v>
      </c>
      <c r="U2772" s="9">
        <f t="shared" si="219"/>
        <v>2014</v>
      </c>
      <c r="V2772" s="10">
        <f>(J2772/86400)+25569+(-5/24)</f>
        <v>41686.496874999997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tr">
        <f t="shared" si="215"/>
        <v>publishing</v>
      </c>
      <c r="R2773" t="str">
        <f t="shared" si="216"/>
        <v>children's books</v>
      </c>
      <c r="S2773" s="10">
        <f t="shared" si="217"/>
        <v>41306.5</v>
      </c>
      <c r="T2773" s="9" t="str">
        <f t="shared" si="218"/>
        <v>Feb</v>
      </c>
      <c r="U2773" s="9">
        <f t="shared" si="219"/>
        <v>2013</v>
      </c>
      <c r="V2773" s="10">
        <f>(J2773/86400)+25569+(-5/24)</f>
        <v>41257.323379629626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tr">
        <f t="shared" si="215"/>
        <v>publishing</v>
      </c>
      <c r="R2774" t="str">
        <f t="shared" si="216"/>
        <v>children's books</v>
      </c>
      <c r="S2774" s="10">
        <f t="shared" si="217"/>
        <v>41552.660810185182</v>
      </c>
      <c r="T2774" s="9" t="str">
        <f t="shared" si="218"/>
        <v>Oct</v>
      </c>
      <c r="U2774" s="9">
        <f t="shared" si="219"/>
        <v>2013</v>
      </c>
      <c r="V2774" s="10">
        <f>(J2774/86400)+25569+(-5/24)</f>
        <v>41537.660810185182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tr">
        <f t="shared" si="215"/>
        <v>publishing</v>
      </c>
      <c r="R2775" t="str">
        <f t="shared" si="216"/>
        <v>children's books</v>
      </c>
      <c r="S2775" s="10">
        <f t="shared" si="217"/>
        <v>42484.656493055554</v>
      </c>
      <c r="T2775" s="9" t="str">
        <f t="shared" si="218"/>
        <v>Apr</v>
      </c>
      <c r="U2775" s="9">
        <f t="shared" si="219"/>
        <v>2016</v>
      </c>
      <c r="V2775" s="10">
        <f>(J2775/86400)+25569+(-5/24)</f>
        <v>42474.656493055554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tr">
        <f t="shared" si="215"/>
        <v>publishing</v>
      </c>
      <c r="R2776" t="str">
        <f t="shared" si="216"/>
        <v>children's books</v>
      </c>
      <c r="S2776" s="10">
        <f t="shared" si="217"/>
        <v>41340.918148148143</v>
      </c>
      <c r="T2776" s="9" t="str">
        <f t="shared" si="218"/>
        <v>Mar</v>
      </c>
      <c r="U2776" s="9">
        <f t="shared" si="219"/>
        <v>2013</v>
      </c>
      <c r="V2776" s="10">
        <f>(J2776/86400)+25569+(-5/24)</f>
        <v>41310.918148148143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tr">
        <f t="shared" si="215"/>
        <v>publishing</v>
      </c>
      <c r="R2777" t="str">
        <f t="shared" si="216"/>
        <v>children's books</v>
      </c>
      <c r="S2777" s="10">
        <f t="shared" si="217"/>
        <v>40892.805023148147</v>
      </c>
      <c r="T2777" s="9" t="str">
        <f t="shared" si="218"/>
        <v>Dec</v>
      </c>
      <c r="U2777" s="9">
        <f t="shared" si="219"/>
        <v>2011</v>
      </c>
      <c r="V2777" s="10">
        <f>(J2777/86400)+25569+(-5/24)</f>
        <v>40862.805023148147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tr">
        <f t="shared" si="215"/>
        <v>publishing</v>
      </c>
      <c r="R2778" t="str">
        <f t="shared" si="216"/>
        <v>children's books</v>
      </c>
      <c r="S2778" s="10">
        <f t="shared" si="217"/>
        <v>42167.088842592588</v>
      </c>
      <c r="T2778" s="9" t="str">
        <f t="shared" si="218"/>
        <v>Jun</v>
      </c>
      <c r="U2778" s="9">
        <f t="shared" si="219"/>
        <v>2015</v>
      </c>
      <c r="V2778" s="10">
        <f>(J2778/86400)+25569+(-5/24)</f>
        <v>42136.088842592588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tr">
        <f t="shared" si="215"/>
        <v>publishing</v>
      </c>
      <c r="R2779" t="str">
        <f t="shared" si="216"/>
        <v>children's books</v>
      </c>
      <c r="S2779" s="10">
        <f t="shared" si="217"/>
        <v>42202.460694444446</v>
      </c>
      <c r="T2779" s="9" t="str">
        <f t="shared" si="218"/>
        <v>Jul</v>
      </c>
      <c r="U2779" s="9">
        <f t="shared" si="219"/>
        <v>2015</v>
      </c>
      <c r="V2779" s="10">
        <f>(J2779/86400)+25569+(-5/24)</f>
        <v>42172.460694444446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tr">
        <f t="shared" si="215"/>
        <v>publishing</v>
      </c>
      <c r="R2780" t="str">
        <f t="shared" si="216"/>
        <v>children's books</v>
      </c>
      <c r="S2780" s="10">
        <f t="shared" si="217"/>
        <v>41876.769745370366</v>
      </c>
      <c r="T2780" s="9" t="str">
        <f t="shared" si="218"/>
        <v>Aug</v>
      </c>
      <c r="U2780" s="9">
        <f t="shared" si="219"/>
        <v>2014</v>
      </c>
      <c r="V2780" s="10">
        <f>(J2780/86400)+25569+(-5/24)</f>
        <v>41846.769745370366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tr">
        <f t="shared" si="215"/>
        <v>publishing</v>
      </c>
      <c r="R2781" t="str">
        <f t="shared" si="216"/>
        <v>children's books</v>
      </c>
      <c r="S2781" s="10">
        <f t="shared" si="217"/>
        <v>42330.419224537036</v>
      </c>
      <c r="T2781" s="9" t="str">
        <f t="shared" si="218"/>
        <v>Nov</v>
      </c>
      <c r="U2781" s="9">
        <f t="shared" si="219"/>
        <v>2015</v>
      </c>
      <c r="V2781" s="10">
        <f>(J2781/86400)+25569+(-5/24)</f>
        <v>42300.377557870372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tr">
        <f t="shared" si="215"/>
        <v>publishing</v>
      </c>
      <c r="R2782" t="str">
        <f t="shared" si="216"/>
        <v>children's books</v>
      </c>
      <c r="S2782" s="10">
        <f t="shared" si="217"/>
        <v>42804.239444444444</v>
      </c>
      <c r="T2782" s="9" t="str">
        <f t="shared" si="218"/>
        <v>Mar</v>
      </c>
      <c r="U2782" s="9">
        <f t="shared" si="219"/>
        <v>2017</v>
      </c>
      <c r="V2782" s="10">
        <f>(J2782/86400)+25569+(-5/24)</f>
        <v>42774.239444444444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tr">
        <f t="shared" si="215"/>
        <v>theater</v>
      </c>
      <c r="R2783" t="str">
        <f t="shared" si="216"/>
        <v>plays</v>
      </c>
      <c r="S2783" s="10">
        <f t="shared" si="217"/>
        <v>42047.083333333336</v>
      </c>
      <c r="T2783" s="9" t="str">
        <f t="shared" si="218"/>
        <v>Feb</v>
      </c>
      <c r="U2783" s="9">
        <f t="shared" si="219"/>
        <v>2015</v>
      </c>
      <c r="V2783" s="10">
        <f>(J2783/86400)+25569+(-5/24)</f>
        <v>42018.733263888884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tr">
        <f t="shared" si="215"/>
        <v>theater</v>
      </c>
      <c r="R2784" t="str">
        <f t="shared" si="216"/>
        <v>plays</v>
      </c>
      <c r="S2784" s="10">
        <f t="shared" si="217"/>
        <v>42051.999305555553</v>
      </c>
      <c r="T2784" s="9" t="str">
        <f t="shared" si="218"/>
        <v>Feb</v>
      </c>
      <c r="U2784" s="9">
        <f t="shared" si="219"/>
        <v>2015</v>
      </c>
      <c r="V2784" s="10">
        <f>(J2784/86400)+25569+(-5/24)</f>
        <v>42026.716643518514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tr">
        <f t="shared" si="215"/>
        <v>theater</v>
      </c>
      <c r="R2785" t="str">
        <f t="shared" si="216"/>
        <v>plays</v>
      </c>
      <c r="S2785" s="10">
        <f t="shared" si="217"/>
        <v>42117.326921296299</v>
      </c>
      <c r="T2785" s="9" t="str">
        <f t="shared" si="218"/>
        <v>Apr</v>
      </c>
      <c r="U2785" s="9">
        <f t="shared" si="219"/>
        <v>2015</v>
      </c>
      <c r="V2785" s="10">
        <f>(J2785/86400)+25569+(-5/24)</f>
        <v>42103.326921296299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tr">
        <f t="shared" si="215"/>
        <v>theater</v>
      </c>
      <c r="R2786" t="str">
        <f t="shared" si="216"/>
        <v>plays</v>
      </c>
      <c r="S2786" s="10">
        <f t="shared" si="217"/>
        <v>41941.579201388886</v>
      </c>
      <c r="T2786" s="9" t="str">
        <f t="shared" si="218"/>
        <v>Oct</v>
      </c>
      <c r="U2786" s="9">
        <f t="shared" si="219"/>
        <v>2014</v>
      </c>
      <c r="V2786" s="10">
        <f>(J2786/86400)+25569+(-5/24)</f>
        <v>41920.579201388886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tr">
        <f t="shared" si="215"/>
        <v>theater</v>
      </c>
      <c r="R2787" t="str">
        <f t="shared" si="216"/>
        <v>plays</v>
      </c>
      <c r="S2787" s="10">
        <f t="shared" si="217"/>
        <v>42587.666666666664</v>
      </c>
      <c r="T2787" s="9" t="str">
        <f t="shared" si="218"/>
        <v>Aug</v>
      </c>
      <c r="U2787" s="9">
        <f t="shared" si="219"/>
        <v>2016</v>
      </c>
      <c r="V2787" s="10">
        <f>(J2787/86400)+25569+(-5/24)</f>
        <v>42557.981099537035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tr">
        <f t="shared" si="215"/>
        <v>theater</v>
      </c>
      <c r="R2788" t="str">
        <f t="shared" si="216"/>
        <v>plays</v>
      </c>
      <c r="S2788" s="10">
        <f t="shared" si="217"/>
        <v>41829.360879629625</v>
      </c>
      <c r="T2788" s="9" t="str">
        <f t="shared" si="218"/>
        <v>Jul</v>
      </c>
      <c r="U2788" s="9">
        <f t="shared" si="219"/>
        <v>2014</v>
      </c>
      <c r="V2788" s="10">
        <f>(J2788/86400)+25569+(-5/24)</f>
        <v>41815.360879629625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tr">
        <f t="shared" si="215"/>
        <v>theater</v>
      </c>
      <c r="R2789" t="str">
        <f t="shared" si="216"/>
        <v>plays</v>
      </c>
      <c r="S2789" s="10">
        <f t="shared" si="217"/>
        <v>41837.990185185183</v>
      </c>
      <c r="T2789" s="9" t="str">
        <f t="shared" si="218"/>
        <v>Jul</v>
      </c>
      <c r="U2789" s="9">
        <f t="shared" si="219"/>
        <v>2014</v>
      </c>
      <c r="V2789" s="10">
        <f>(J2789/86400)+25569+(-5/24)</f>
        <v>41807.990185185183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tr">
        <f t="shared" si="215"/>
        <v>theater</v>
      </c>
      <c r="R2790" t="str">
        <f t="shared" si="216"/>
        <v>plays</v>
      </c>
      <c r="S2790" s="10">
        <f t="shared" si="217"/>
        <v>42580.49355324074</v>
      </c>
      <c r="T2790" s="9" t="str">
        <f t="shared" si="218"/>
        <v>Jul</v>
      </c>
      <c r="U2790" s="9">
        <f t="shared" si="219"/>
        <v>2016</v>
      </c>
      <c r="V2790" s="10">
        <f>(J2790/86400)+25569+(-5/24)</f>
        <v>42550.49355324074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tr">
        <f t="shared" si="215"/>
        <v>theater</v>
      </c>
      <c r="R2791" t="str">
        <f t="shared" si="216"/>
        <v>plays</v>
      </c>
      <c r="S2791" s="10">
        <f t="shared" si="217"/>
        <v>42074.958333333336</v>
      </c>
      <c r="T2791" s="9" t="str">
        <f t="shared" si="218"/>
        <v>Mar</v>
      </c>
      <c r="U2791" s="9">
        <f t="shared" si="219"/>
        <v>2015</v>
      </c>
      <c r="V2791" s="10">
        <f>(J2791/86400)+25569+(-5/24)</f>
        <v>42055.804791666662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tr">
        <f t="shared" si="215"/>
        <v>theater</v>
      </c>
      <c r="R2792" t="str">
        <f t="shared" si="216"/>
        <v>plays</v>
      </c>
      <c r="S2792" s="10">
        <f t="shared" si="217"/>
        <v>42046.730358796289</v>
      </c>
      <c r="T2792" s="9" t="str">
        <f t="shared" si="218"/>
        <v>Feb</v>
      </c>
      <c r="U2792" s="9">
        <f t="shared" si="219"/>
        <v>2015</v>
      </c>
      <c r="V2792" s="10">
        <f>(J2792/86400)+25569+(-5/24)</f>
        <v>42016.730358796289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tr">
        <f t="shared" si="215"/>
        <v>theater</v>
      </c>
      <c r="R2793" t="str">
        <f t="shared" si="216"/>
        <v>plays</v>
      </c>
      <c r="S2793" s="10">
        <f t="shared" si="217"/>
        <v>42621.958333333336</v>
      </c>
      <c r="T2793" s="9" t="str">
        <f t="shared" si="218"/>
        <v>Sep</v>
      </c>
      <c r="U2793" s="9">
        <f t="shared" si="219"/>
        <v>2016</v>
      </c>
      <c r="V2793" s="10">
        <f>(J2793/86400)+25569+(-5/24)</f>
        <v>42591.691655092589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tr">
        <f t="shared" si="215"/>
        <v>theater</v>
      </c>
      <c r="R2794" t="str">
        <f t="shared" si="216"/>
        <v>plays</v>
      </c>
      <c r="S2794" s="10">
        <f t="shared" si="217"/>
        <v>42228.022673611107</v>
      </c>
      <c r="T2794" s="9" t="str">
        <f t="shared" si="218"/>
        <v>Aug</v>
      </c>
      <c r="U2794" s="9">
        <f t="shared" si="219"/>
        <v>2015</v>
      </c>
      <c r="V2794" s="10">
        <f>(J2794/86400)+25569+(-5/24)</f>
        <v>42183.022673611107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tr">
        <f t="shared" si="215"/>
        <v>theater</v>
      </c>
      <c r="R2795" t="str">
        <f t="shared" si="216"/>
        <v>plays</v>
      </c>
      <c r="S2795" s="10">
        <f t="shared" si="217"/>
        <v>42206.210706018515</v>
      </c>
      <c r="T2795" s="9" t="str">
        <f t="shared" si="218"/>
        <v>Jul</v>
      </c>
      <c r="U2795" s="9">
        <f t="shared" si="219"/>
        <v>2015</v>
      </c>
      <c r="V2795" s="10">
        <f>(J2795/86400)+25569+(-5/24)</f>
        <v>42176.210706018515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tr">
        <f t="shared" si="215"/>
        <v>theater</v>
      </c>
      <c r="R2796" t="str">
        <f t="shared" si="216"/>
        <v>plays</v>
      </c>
      <c r="S2796" s="10">
        <f t="shared" si="217"/>
        <v>42432.583333333336</v>
      </c>
      <c r="T2796" s="9" t="str">
        <f t="shared" si="218"/>
        <v>Mar</v>
      </c>
      <c r="U2796" s="9">
        <f t="shared" si="219"/>
        <v>2016</v>
      </c>
      <c r="V2796" s="10">
        <f>(J2796/86400)+25569+(-5/24)</f>
        <v>42416.48332175926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tr">
        <f t="shared" si="215"/>
        <v>theater</v>
      </c>
      <c r="R2797" t="str">
        <f t="shared" si="216"/>
        <v>plays</v>
      </c>
      <c r="S2797" s="10">
        <f t="shared" si="217"/>
        <v>41796.75</v>
      </c>
      <c r="T2797" s="9" t="str">
        <f t="shared" si="218"/>
        <v>Jun</v>
      </c>
      <c r="U2797" s="9">
        <f t="shared" si="219"/>
        <v>2014</v>
      </c>
      <c r="V2797" s="10">
        <f>(J2797/86400)+25569+(-5/24)</f>
        <v>41780.317604166667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tr">
        <f t="shared" si="215"/>
        <v>theater</v>
      </c>
      <c r="R2798" t="str">
        <f t="shared" si="216"/>
        <v>plays</v>
      </c>
      <c r="S2798" s="10">
        <f t="shared" si="217"/>
        <v>41825.319768518515</v>
      </c>
      <c r="T2798" s="9" t="str">
        <f t="shared" si="218"/>
        <v>Jul</v>
      </c>
      <c r="U2798" s="9">
        <f t="shared" si="219"/>
        <v>2014</v>
      </c>
      <c r="V2798" s="10">
        <f>(J2798/86400)+25569+(-5/24)</f>
        <v>41795.319768518515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tr">
        <f t="shared" si="215"/>
        <v>theater</v>
      </c>
      <c r="R2799" t="str">
        <f t="shared" si="216"/>
        <v>plays</v>
      </c>
      <c r="S2799" s="10">
        <f t="shared" si="217"/>
        <v>41828.731944444444</v>
      </c>
      <c r="T2799" s="9" t="str">
        <f t="shared" si="218"/>
        <v>Jul</v>
      </c>
      <c r="U2799" s="9">
        <f t="shared" si="219"/>
        <v>2014</v>
      </c>
      <c r="V2799" s="10">
        <f>(J2799/86400)+25569+(-5/24)</f>
        <v>41798.731944444444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tr">
        <f t="shared" si="215"/>
        <v>theater</v>
      </c>
      <c r="R2800" t="str">
        <f t="shared" si="216"/>
        <v>plays</v>
      </c>
      <c r="S2800" s="10">
        <f t="shared" si="217"/>
        <v>42216.458333333336</v>
      </c>
      <c r="T2800" s="9" t="str">
        <f t="shared" si="218"/>
        <v>Jul</v>
      </c>
      <c r="U2800" s="9">
        <f t="shared" si="219"/>
        <v>2015</v>
      </c>
      <c r="V2800" s="10">
        <f>(J2800/86400)+25569+(-5/24)</f>
        <v>42201.466678240737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tr">
        <f t="shared" si="215"/>
        <v>theater</v>
      </c>
      <c r="R2801" t="str">
        <f t="shared" si="216"/>
        <v>plays</v>
      </c>
      <c r="S2801" s="10">
        <f t="shared" si="217"/>
        <v>42538.458333333336</v>
      </c>
      <c r="T2801" s="9" t="str">
        <f t="shared" si="218"/>
        <v>Jun</v>
      </c>
      <c r="U2801" s="9">
        <f t="shared" si="219"/>
        <v>2016</v>
      </c>
      <c r="V2801" s="10">
        <f>(J2801/86400)+25569+(-5/24)</f>
        <v>42507.05636574074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tr">
        <f t="shared" si="215"/>
        <v>theater</v>
      </c>
      <c r="R2802" t="str">
        <f t="shared" si="216"/>
        <v>plays</v>
      </c>
      <c r="S2802" s="10">
        <f t="shared" si="217"/>
        <v>42008.344513888886</v>
      </c>
      <c r="T2802" s="9" t="str">
        <f t="shared" si="218"/>
        <v>Jan</v>
      </c>
      <c r="U2802" s="9">
        <f t="shared" si="219"/>
        <v>2015</v>
      </c>
      <c r="V2802" s="10">
        <f>(J2802/86400)+25569+(-5/24)</f>
        <v>41948.344513888886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tr">
        <f t="shared" si="215"/>
        <v>theater</v>
      </c>
      <c r="R2803" t="str">
        <f t="shared" si="216"/>
        <v>plays</v>
      </c>
      <c r="S2803" s="10">
        <f t="shared" si="217"/>
        <v>41922.25</v>
      </c>
      <c r="T2803" s="9" t="str">
        <f t="shared" si="218"/>
        <v>Oct</v>
      </c>
      <c r="U2803" s="9">
        <f t="shared" si="219"/>
        <v>2014</v>
      </c>
      <c r="V2803" s="10">
        <f>(J2803/86400)+25569+(-5/24)</f>
        <v>41900.034826388888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tr">
        <f t="shared" si="215"/>
        <v>theater</v>
      </c>
      <c r="R2804" t="str">
        <f t="shared" si="216"/>
        <v>plays</v>
      </c>
      <c r="S2804" s="10">
        <f t="shared" si="217"/>
        <v>42222.438738425924</v>
      </c>
      <c r="T2804" s="9" t="str">
        <f t="shared" si="218"/>
        <v>Aug</v>
      </c>
      <c r="U2804" s="9">
        <f t="shared" si="219"/>
        <v>2015</v>
      </c>
      <c r="V2804" s="10">
        <f>(J2804/86400)+25569+(-5/24)</f>
        <v>42192.438738425924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tr">
        <f t="shared" si="215"/>
        <v>theater</v>
      </c>
      <c r="R2805" t="str">
        <f t="shared" si="216"/>
        <v>plays</v>
      </c>
      <c r="S2805" s="10">
        <f t="shared" si="217"/>
        <v>42200.791666666664</v>
      </c>
      <c r="T2805" s="9" t="str">
        <f t="shared" si="218"/>
        <v>Jul</v>
      </c>
      <c r="U2805" s="9">
        <f t="shared" si="219"/>
        <v>2015</v>
      </c>
      <c r="V2805" s="10">
        <f>(J2805/86400)+25569+(-5/24)</f>
        <v>42157.857361111113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tr">
        <f t="shared" si="215"/>
        <v>theater</v>
      </c>
      <c r="R2806" t="str">
        <f t="shared" si="216"/>
        <v>plays</v>
      </c>
      <c r="S2806" s="10">
        <f t="shared" si="217"/>
        <v>41911.245254629626</v>
      </c>
      <c r="T2806" s="9" t="str">
        <f t="shared" si="218"/>
        <v>Sep</v>
      </c>
      <c r="U2806" s="9">
        <f t="shared" si="219"/>
        <v>2014</v>
      </c>
      <c r="V2806" s="10">
        <f>(J2806/86400)+25569+(-5/24)</f>
        <v>41881.245254629626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tr">
        <f t="shared" si="215"/>
        <v>theater</v>
      </c>
      <c r="R2807" t="str">
        <f t="shared" si="216"/>
        <v>plays</v>
      </c>
      <c r="S2807" s="10">
        <f t="shared" si="217"/>
        <v>42238.2971412037</v>
      </c>
      <c r="T2807" s="9" t="str">
        <f t="shared" si="218"/>
        <v>Aug</v>
      </c>
      <c r="U2807" s="9">
        <f t="shared" si="219"/>
        <v>2015</v>
      </c>
      <c r="V2807" s="10">
        <f>(J2807/86400)+25569+(-5/24)</f>
        <v>42213.2971412037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tr">
        <f t="shared" si="215"/>
        <v>theater</v>
      </c>
      <c r="R2808" t="str">
        <f t="shared" si="216"/>
        <v>plays</v>
      </c>
      <c r="S2808" s="10">
        <f t="shared" si="217"/>
        <v>42221.249999999993</v>
      </c>
      <c r="T2808" s="9" t="str">
        <f t="shared" si="218"/>
        <v>Aug</v>
      </c>
      <c r="U2808" s="9">
        <f t="shared" si="219"/>
        <v>2015</v>
      </c>
      <c r="V2808" s="10">
        <f>(J2808/86400)+25569+(-5/24)</f>
        <v>42185.058912037035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tr">
        <f t="shared" si="215"/>
        <v>theater</v>
      </c>
      <c r="R2809" t="str">
        <f t="shared" si="216"/>
        <v>plays</v>
      </c>
      <c r="S2809" s="10">
        <f t="shared" si="217"/>
        <v>42184.664791666662</v>
      </c>
      <c r="T2809" s="9" t="str">
        <f t="shared" si="218"/>
        <v>Jun</v>
      </c>
      <c r="U2809" s="9">
        <f t="shared" si="219"/>
        <v>2015</v>
      </c>
      <c r="V2809" s="10">
        <f>(J2809/86400)+25569+(-5/24)</f>
        <v>42154.664791666662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tr">
        <f t="shared" si="215"/>
        <v>theater</v>
      </c>
      <c r="R2810" t="str">
        <f t="shared" si="216"/>
        <v>plays</v>
      </c>
      <c r="S2810" s="10">
        <f t="shared" si="217"/>
        <v>42238.638136574074</v>
      </c>
      <c r="T2810" s="9" t="str">
        <f t="shared" si="218"/>
        <v>Aug</v>
      </c>
      <c r="U2810" s="9">
        <f t="shared" si="219"/>
        <v>2015</v>
      </c>
      <c r="V2810" s="10">
        <f>(J2810/86400)+25569+(-5/24)</f>
        <v>42208.638136574074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tr">
        <f t="shared" si="215"/>
        <v>theater</v>
      </c>
      <c r="R2811" t="str">
        <f t="shared" si="216"/>
        <v>plays</v>
      </c>
      <c r="S2811" s="10">
        <f t="shared" si="217"/>
        <v>42459.402083333327</v>
      </c>
      <c r="T2811" s="9" t="str">
        <f t="shared" si="218"/>
        <v>Mar</v>
      </c>
      <c r="U2811" s="9">
        <f t="shared" si="219"/>
        <v>2016</v>
      </c>
      <c r="V2811" s="10">
        <f>(J2811/86400)+25569+(-5/24)</f>
        <v>42451.288483796299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tr">
        <f t="shared" si="215"/>
        <v>theater</v>
      </c>
      <c r="R2812" t="str">
        <f t="shared" si="216"/>
        <v>plays</v>
      </c>
      <c r="S2812" s="10">
        <f t="shared" si="217"/>
        <v>41790.957638888889</v>
      </c>
      <c r="T2812" s="9" t="str">
        <f t="shared" si="218"/>
        <v>May</v>
      </c>
      <c r="U2812" s="9">
        <f t="shared" si="219"/>
        <v>2014</v>
      </c>
      <c r="V2812" s="10">
        <f>(J2812/86400)+25569+(-5/24)</f>
        <v>41758.931296296294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tr">
        <f t="shared" si="215"/>
        <v>theater</v>
      </c>
      <c r="R2813" t="str">
        <f t="shared" si="216"/>
        <v>plays</v>
      </c>
      <c r="S2813" s="10">
        <f t="shared" si="217"/>
        <v>42058.288229166668</v>
      </c>
      <c r="T2813" s="9" t="str">
        <f t="shared" si="218"/>
        <v>Feb</v>
      </c>
      <c r="U2813" s="9">
        <f t="shared" si="219"/>
        <v>2015</v>
      </c>
      <c r="V2813" s="10">
        <f>(J2813/86400)+25569+(-5/24)</f>
        <v>42028.288229166668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tr">
        <f t="shared" si="215"/>
        <v>theater</v>
      </c>
      <c r="R2814" t="str">
        <f t="shared" si="216"/>
        <v>plays</v>
      </c>
      <c r="S2814" s="10">
        <f t="shared" si="217"/>
        <v>42099.958333333336</v>
      </c>
      <c r="T2814" s="9" t="str">
        <f t="shared" si="218"/>
        <v>Apr</v>
      </c>
      <c r="U2814" s="9">
        <f t="shared" si="219"/>
        <v>2015</v>
      </c>
      <c r="V2814" s="10">
        <f>(J2814/86400)+25569+(-5/24)</f>
        <v>42054.535856481474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tr">
        <f t="shared" si="215"/>
        <v>theater</v>
      </c>
      <c r="R2815" t="str">
        <f t="shared" si="216"/>
        <v>plays</v>
      </c>
      <c r="S2815" s="10">
        <f t="shared" si="217"/>
        <v>42718.534270833326</v>
      </c>
      <c r="T2815" s="9" t="str">
        <f t="shared" si="218"/>
        <v>Dec</v>
      </c>
      <c r="U2815" s="9">
        <f t="shared" si="219"/>
        <v>2016</v>
      </c>
      <c r="V2815" s="10">
        <f>(J2815/86400)+25569+(-5/24)</f>
        <v>42693.534270833326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tr">
        <f t="shared" si="215"/>
        <v>theater</v>
      </c>
      <c r="R2816" t="str">
        <f t="shared" si="216"/>
        <v>plays</v>
      </c>
      <c r="S2816" s="10">
        <f t="shared" si="217"/>
        <v>42133.191145833327</v>
      </c>
      <c r="T2816" s="9" t="str">
        <f t="shared" si="218"/>
        <v>May</v>
      </c>
      <c r="U2816" s="9">
        <f t="shared" si="219"/>
        <v>2015</v>
      </c>
      <c r="V2816" s="10">
        <f>(J2816/86400)+25569+(-5/24)</f>
        <v>42103.191145833327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tr">
        <f t="shared" si="215"/>
        <v>theater</v>
      </c>
      <c r="R2817" t="str">
        <f t="shared" si="216"/>
        <v>plays</v>
      </c>
      <c r="S2817" s="10">
        <f t="shared" si="217"/>
        <v>42589.568391203698</v>
      </c>
      <c r="T2817" s="9" t="str">
        <f t="shared" si="218"/>
        <v>Aug</v>
      </c>
      <c r="U2817" s="9">
        <f t="shared" si="219"/>
        <v>2016</v>
      </c>
      <c r="V2817" s="10">
        <f>(J2817/86400)+25569+(-5/24)</f>
        <v>42559.568391203698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tr">
        <f t="shared" si="215"/>
        <v>theater</v>
      </c>
      <c r="R2818" t="str">
        <f t="shared" si="216"/>
        <v>plays</v>
      </c>
      <c r="S2818" s="10">
        <f t="shared" si="217"/>
        <v>42218.458333333336</v>
      </c>
      <c r="T2818" s="9" t="str">
        <f t="shared" si="218"/>
        <v>Aug</v>
      </c>
      <c r="U2818" s="9">
        <f t="shared" si="219"/>
        <v>2015</v>
      </c>
      <c r="V2818" s="10">
        <f>(J2818/86400)+25569+(-5/24)</f>
        <v>42188.259166666663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tr">
        <f t="shared" ref="Q2819:Q2882" si="220">LEFT(N2819,FIND("/",N2819)-1)</f>
        <v>theater</v>
      </c>
      <c r="R2819" t="str">
        <f t="shared" ref="R2819:R2882" si="221">RIGHT(N2819,LEN(N2819)-FIND("/",N2819))</f>
        <v>plays</v>
      </c>
      <c r="S2819" s="10">
        <f t="shared" ref="S2819:S2882" si="222">(I2819/86400)+25569+(-5/24)</f>
        <v>42063.42664351852</v>
      </c>
      <c r="T2819" s="9" t="str">
        <f t="shared" ref="T2819:T2882" si="223">IF(MONTH(S2819)=1,"Jan",IF(MONTH(S2819)=2,"Feb",IF(MONTH(S2819)=3,"Mar",IF(MONTH(S2819)=4,"Apr",IF(MONTH(S2819)=5,"May",IF(MONTH(S2819)=6,"Jun",IF(MONTH(S2819)=7,"Jul",IF(MONTH(S2819)=8,"Aug",IF(MONTH(S2819)=9,"Sep",IF(MONTH(S2819)=10,"Oct",IF(MONTH(S2819)=11,"Nov",IF(MONTH(S2819)=12,"Dec","N/A"))))))))))))</f>
        <v>Feb</v>
      </c>
      <c r="U2819" s="9">
        <f t="shared" ref="U2819:U2882" si="224">YEAR(S2819)</f>
        <v>2015</v>
      </c>
      <c r="V2819" s="10">
        <f>(J2819/86400)+25569+(-5/24)</f>
        <v>42023.42664351852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tr">
        <f t="shared" si="220"/>
        <v>theater</v>
      </c>
      <c r="R2820" t="str">
        <f t="shared" si="221"/>
        <v>plays</v>
      </c>
      <c r="S2820" s="10">
        <f t="shared" si="222"/>
        <v>42270.389884259253</v>
      </c>
      <c r="T2820" s="9" t="str">
        <f t="shared" si="223"/>
        <v>Sep</v>
      </c>
      <c r="U2820" s="9">
        <f t="shared" si="224"/>
        <v>2015</v>
      </c>
      <c r="V2820" s="10">
        <f>(J2820/86400)+25569+(-5/24)</f>
        <v>42250.389884259253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tr">
        <f t="shared" si="220"/>
        <v>theater</v>
      </c>
      <c r="R2821" t="str">
        <f t="shared" si="221"/>
        <v>plays</v>
      </c>
      <c r="S2821" s="10">
        <f t="shared" si="222"/>
        <v>42169.317233796297</v>
      </c>
      <c r="T2821" s="9" t="str">
        <f t="shared" si="223"/>
        <v>Jun</v>
      </c>
      <c r="U2821" s="9">
        <f t="shared" si="224"/>
        <v>2015</v>
      </c>
      <c r="V2821" s="10">
        <f>(J2821/86400)+25569+(-5/24)</f>
        <v>42139.317233796297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tr">
        <f t="shared" si="220"/>
        <v>theater</v>
      </c>
      <c r="R2822" t="str">
        <f t="shared" si="221"/>
        <v>plays</v>
      </c>
      <c r="S2822" s="10">
        <f t="shared" si="222"/>
        <v>42425.791666666664</v>
      </c>
      <c r="T2822" s="9" t="str">
        <f t="shared" si="223"/>
        <v>Feb</v>
      </c>
      <c r="U2822" s="9">
        <f t="shared" si="224"/>
        <v>2016</v>
      </c>
      <c r="V2822" s="10">
        <f>(J2822/86400)+25569+(-5/24)</f>
        <v>42401.402650462966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tr">
        <f t="shared" si="220"/>
        <v>theater</v>
      </c>
      <c r="R2823" t="str">
        <f t="shared" si="221"/>
        <v>plays</v>
      </c>
      <c r="S2823" s="10">
        <f t="shared" si="222"/>
        <v>41905.714525462965</v>
      </c>
      <c r="T2823" s="9" t="str">
        <f t="shared" si="223"/>
        <v>Sep</v>
      </c>
      <c r="U2823" s="9">
        <f t="shared" si="224"/>
        <v>2014</v>
      </c>
      <c r="V2823" s="10">
        <f>(J2823/86400)+25569+(-5/24)</f>
        <v>41875.714525462965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tr">
        <f t="shared" si="220"/>
        <v>theater</v>
      </c>
      <c r="R2824" t="str">
        <f t="shared" si="221"/>
        <v>plays</v>
      </c>
      <c r="S2824" s="10">
        <f t="shared" si="222"/>
        <v>42090.433935185181</v>
      </c>
      <c r="T2824" s="9" t="str">
        <f t="shared" si="223"/>
        <v>Mar</v>
      </c>
      <c r="U2824" s="9">
        <f t="shared" si="224"/>
        <v>2015</v>
      </c>
      <c r="V2824" s="10">
        <f>(J2824/86400)+25569+(-5/24)</f>
        <v>42060.475601851846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tr">
        <f t="shared" si="220"/>
        <v>theater</v>
      </c>
      <c r="R2825" t="str">
        <f t="shared" si="221"/>
        <v>plays</v>
      </c>
      <c r="S2825" s="10">
        <f t="shared" si="222"/>
        <v>42094.749305555553</v>
      </c>
      <c r="T2825" s="9" t="str">
        <f t="shared" si="223"/>
        <v>Mar</v>
      </c>
      <c r="U2825" s="9">
        <f t="shared" si="224"/>
        <v>2015</v>
      </c>
      <c r="V2825" s="10">
        <f>(J2825/86400)+25569+(-5/24)</f>
        <v>42066.803310185183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tr">
        <f t="shared" si="220"/>
        <v>theater</v>
      </c>
      <c r="R2826" t="str">
        <f t="shared" si="221"/>
        <v>plays</v>
      </c>
      <c r="S2826" s="10">
        <f t="shared" si="222"/>
        <v>42167.863194444442</v>
      </c>
      <c r="T2826" s="9" t="str">
        <f t="shared" si="223"/>
        <v>Jun</v>
      </c>
      <c r="U2826" s="9">
        <f t="shared" si="224"/>
        <v>2015</v>
      </c>
      <c r="V2826" s="10">
        <f>(J2826/86400)+25569+(-5/24)</f>
        <v>42136.0624537037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tr">
        <f t="shared" si="220"/>
        <v>theater</v>
      </c>
      <c r="R2827" t="str">
        <f t="shared" si="221"/>
        <v>plays</v>
      </c>
      <c r="S2827" s="10">
        <f t="shared" si="222"/>
        <v>42342.584328703706</v>
      </c>
      <c r="T2827" s="9" t="str">
        <f t="shared" si="223"/>
        <v>Dec</v>
      </c>
      <c r="U2827" s="9">
        <f t="shared" si="224"/>
        <v>2015</v>
      </c>
      <c r="V2827" s="10">
        <f>(J2827/86400)+25569+(-5/24)</f>
        <v>42312.584328703706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tr">
        <f t="shared" si="220"/>
        <v>theater</v>
      </c>
      <c r="R2828" t="str">
        <f t="shared" si="221"/>
        <v>plays</v>
      </c>
      <c r="S2828" s="10">
        <f t="shared" si="222"/>
        <v>42195.083333333336</v>
      </c>
      <c r="T2828" s="9" t="str">
        <f t="shared" si="223"/>
        <v>Jul</v>
      </c>
      <c r="U2828" s="9">
        <f t="shared" si="224"/>
        <v>2015</v>
      </c>
      <c r="V2828" s="10">
        <f>(J2828/86400)+25569+(-5/24)</f>
        <v>42170.826527777775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tr">
        <f t="shared" si="220"/>
        <v>theater</v>
      </c>
      <c r="R2829" t="str">
        <f t="shared" si="221"/>
        <v>plays</v>
      </c>
      <c r="S2829" s="10">
        <f t="shared" si="222"/>
        <v>42524.479166666664</v>
      </c>
      <c r="T2829" s="9" t="str">
        <f t="shared" si="223"/>
        <v>Jun</v>
      </c>
      <c r="U2829" s="9">
        <f t="shared" si="224"/>
        <v>2016</v>
      </c>
      <c r="V2829" s="10">
        <f>(J2829/86400)+25569+(-5/24)</f>
        <v>42494.475300925922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tr">
        <f t="shared" si="220"/>
        <v>theater</v>
      </c>
      <c r="R2830" t="str">
        <f t="shared" si="221"/>
        <v>plays</v>
      </c>
      <c r="S2830" s="10">
        <f t="shared" si="222"/>
        <v>42279.749999999993</v>
      </c>
      <c r="T2830" s="9" t="str">
        <f t="shared" si="223"/>
        <v>Oct</v>
      </c>
      <c r="U2830" s="9">
        <f t="shared" si="224"/>
        <v>2015</v>
      </c>
      <c r="V2830" s="10">
        <f>(J2830/86400)+25569+(-5/24)</f>
        <v>42254.056354166663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tr">
        <f t="shared" si="220"/>
        <v>theater</v>
      </c>
      <c r="R2831" t="str">
        <f t="shared" si="221"/>
        <v>plays</v>
      </c>
      <c r="S2831" s="10">
        <f t="shared" si="222"/>
        <v>42523.225902777776</v>
      </c>
      <c r="T2831" s="9" t="str">
        <f t="shared" si="223"/>
        <v>Jun</v>
      </c>
      <c r="U2831" s="9">
        <f t="shared" si="224"/>
        <v>2016</v>
      </c>
      <c r="V2831" s="10">
        <f>(J2831/86400)+25569+(-5/24)</f>
        <v>42495.225902777776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tr">
        <f t="shared" si="220"/>
        <v>theater</v>
      </c>
      <c r="R2832" t="str">
        <f t="shared" si="221"/>
        <v>plays</v>
      </c>
      <c r="S2832" s="10">
        <f t="shared" si="222"/>
        <v>41770.957638888889</v>
      </c>
      <c r="T2832" s="9" t="str">
        <f t="shared" si="223"/>
        <v>May</v>
      </c>
      <c r="U2832" s="9">
        <f t="shared" si="224"/>
        <v>2014</v>
      </c>
      <c r="V2832" s="10">
        <f>(J2832/86400)+25569+(-5/24)</f>
        <v>41758.631342592591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tr">
        <f t="shared" si="220"/>
        <v>theater</v>
      </c>
      <c r="R2833" t="str">
        <f t="shared" si="221"/>
        <v>plays</v>
      </c>
      <c r="S2833" s="10">
        <f t="shared" si="222"/>
        <v>42201.616550925923</v>
      </c>
      <c r="T2833" s="9" t="str">
        <f t="shared" si="223"/>
        <v>Jul</v>
      </c>
      <c r="U2833" s="9">
        <f t="shared" si="224"/>
        <v>2015</v>
      </c>
      <c r="V2833" s="10">
        <f>(J2833/86400)+25569+(-5/24)</f>
        <v>42171.616550925923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tr">
        <f t="shared" si="220"/>
        <v>theater</v>
      </c>
      <c r="R2834" t="str">
        <f t="shared" si="221"/>
        <v>plays</v>
      </c>
      <c r="S2834" s="10">
        <f t="shared" si="222"/>
        <v>41966.708333333336</v>
      </c>
      <c r="T2834" s="9" t="str">
        <f t="shared" si="223"/>
        <v>Nov</v>
      </c>
      <c r="U2834" s="9">
        <f t="shared" si="224"/>
        <v>2014</v>
      </c>
      <c r="V2834" s="10">
        <f>(J2834/86400)+25569+(-5/24)</f>
        <v>41938.501087962963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tr">
        <f t="shared" si="220"/>
        <v>theater</v>
      </c>
      <c r="R2835" t="str">
        <f t="shared" si="221"/>
        <v>plays</v>
      </c>
      <c r="S2835" s="10">
        <f t="shared" si="222"/>
        <v>42287.874999999993</v>
      </c>
      <c r="T2835" s="9" t="str">
        <f t="shared" si="223"/>
        <v>Oct</v>
      </c>
      <c r="U2835" s="9">
        <f t="shared" si="224"/>
        <v>2015</v>
      </c>
      <c r="V2835" s="10">
        <f>(J2835/86400)+25569+(-5/24)</f>
        <v>42267.919363425921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tr">
        <f t="shared" si="220"/>
        <v>theater</v>
      </c>
      <c r="R2836" t="str">
        <f t="shared" si="221"/>
        <v>plays</v>
      </c>
      <c r="S2836" s="10">
        <f t="shared" si="222"/>
        <v>42034.751504629625</v>
      </c>
      <c r="T2836" s="9" t="str">
        <f t="shared" si="223"/>
        <v>Jan</v>
      </c>
      <c r="U2836" s="9">
        <f t="shared" si="224"/>
        <v>2015</v>
      </c>
      <c r="V2836" s="10">
        <f>(J2836/86400)+25569+(-5/24)</f>
        <v>42019.751504629625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tr">
        <f t="shared" si="220"/>
        <v>theater</v>
      </c>
      <c r="R2837" t="str">
        <f t="shared" si="221"/>
        <v>plays</v>
      </c>
      <c r="S2837" s="10">
        <f t="shared" si="222"/>
        <v>42342.791666666664</v>
      </c>
      <c r="T2837" s="9" t="str">
        <f t="shared" si="223"/>
        <v>Dec</v>
      </c>
      <c r="U2837" s="9">
        <f t="shared" si="224"/>
        <v>2015</v>
      </c>
      <c r="V2837" s="10">
        <f>(J2837/86400)+25569+(-5/24)</f>
        <v>42313.495567129627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tr">
        <f t="shared" si="220"/>
        <v>theater</v>
      </c>
      <c r="R2838" t="str">
        <f t="shared" si="221"/>
        <v>plays</v>
      </c>
      <c r="S2838" s="10">
        <f t="shared" si="222"/>
        <v>42783.999305555553</v>
      </c>
      <c r="T2838" s="9" t="str">
        <f t="shared" si="223"/>
        <v>Feb</v>
      </c>
      <c r="U2838" s="9">
        <f t="shared" si="224"/>
        <v>2017</v>
      </c>
      <c r="V2838" s="10">
        <f>(J2838/86400)+25569+(-5/24)</f>
        <v>42746.053449074076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tr">
        <f t="shared" si="220"/>
        <v>theater</v>
      </c>
      <c r="R2839" t="str">
        <f t="shared" si="221"/>
        <v>plays</v>
      </c>
      <c r="S2839" s="10">
        <f t="shared" si="222"/>
        <v>42347.741712962961</v>
      </c>
      <c r="T2839" s="9" t="str">
        <f t="shared" si="223"/>
        <v>Dec</v>
      </c>
      <c r="U2839" s="9">
        <f t="shared" si="224"/>
        <v>2015</v>
      </c>
      <c r="V2839" s="10">
        <f>(J2839/86400)+25569+(-5/24)</f>
        <v>42307.700046296297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tr">
        <f t="shared" si="220"/>
        <v>theater</v>
      </c>
      <c r="R2840" t="str">
        <f t="shared" si="221"/>
        <v>plays</v>
      </c>
      <c r="S2840" s="10">
        <f t="shared" si="222"/>
        <v>41864.708333333328</v>
      </c>
      <c r="T2840" s="9" t="str">
        <f t="shared" si="223"/>
        <v>Aug</v>
      </c>
      <c r="U2840" s="9">
        <f t="shared" si="224"/>
        <v>2014</v>
      </c>
      <c r="V2840" s="10">
        <f>(J2840/86400)+25569+(-5/24)</f>
        <v>41842.399259259255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tr">
        <f t="shared" si="220"/>
        <v>theater</v>
      </c>
      <c r="R2841" t="str">
        <f t="shared" si="221"/>
        <v>plays</v>
      </c>
      <c r="S2841" s="10">
        <f t="shared" si="222"/>
        <v>41875.999305555553</v>
      </c>
      <c r="T2841" s="9" t="str">
        <f t="shared" si="223"/>
        <v>Aug</v>
      </c>
      <c r="U2841" s="9">
        <f t="shared" si="224"/>
        <v>2014</v>
      </c>
      <c r="V2841" s="10">
        <f>(J2841/86400)+25569+(-5/24)</f>
        <v>41853.031874999993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tr">
        <f t="shared" si="220"/>
        <v>theater</v>
      </c>
      <c r="R2842" t="str">
        <f t="shared" si="221"/>
        <v>plays</v>
      </c>
      <c r="S2842" s="10">
        <f t="shared" si="222"/>
        <v>42081.499999999993</v>
      </c>
      <c r="T2842" s="9" t="str">
        <f t="shared" si="223"/>
        <v>Mar</v>
      </c>
      <c r="U2842" s="9">
        <f t="shared" si="224"/>
        <v>2015</v>
      </c>
      <c r="V2842" s="10">
        <f>(J2842/86400)+25569+(-5/24)</f>
        <v>42059.827303240738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tr">
        <f t="shared" si="220"/>
        <v>theater</v>
      </c>
      <c r="R2843" t="str">
        <f t="shared" si="221"/>
        <v>plays</v>
      </c>
      <c r="S2843" s="10">
        <f t="shared" si="222"/>
        <v>42351.572881944441</v>
      </c>
      <c r="T2843" s="9" t="str">
        <f t="shared" si="223"/>
        <v>Dec</v>
      </c>
      <c r="U2843" s="9">
        <f t="shared" si="224"/>
        <v>2015</v>
      </c>
      <c r="V2843" s="10">
        <f>(J2843/86400)+25569+(-5/24)</f>
        <v>42291.531215277777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tr">
        <f t="shared" si="220"/>
        <v>theater</v>
      </c>
      <c r="R2844" t="str">
        <f t="shared" si="221"/>
        <v>plays</v>
      </c>
      <c r="S2844" s="10">
        <f t="shared" si="222"/>
        <v>41811.25</v>
      </c>
      <c r="T2844" s="9" t="str">
        <f t="shared" si="223"/>
        <v>Jun</v>
      </c>
      <c r="U2844" s="9">
        <f t="shared" si="224"/>
        <v>2014</v>
      </c>
      <c r="V2844" s="10">
        <f>(J2844/86400)+25569+(-5/24)</f>
        <v>41784.744155092594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tr">
        <f t="shared" si="220"/>
        <v>theater</v>
      </c>
      <c r="R2845" t="str">
        <f t="shared" si="221"/>
        <v>plays</v>
      </c>
      <c r="S2845" s="10">
        <f t="shared" si="222"/>
        <v>42533.958333333336</v>
      </c>
      <c r="T2845" s="9" t="str">
        <f t="shared" si="223"/>
        <v>Jun</v>
      </c>
      <c r="U2845" s="9">
        <f t="shared" si="224"/>
        <v>2016</v>
      </c>
      <c r="V2845" s="10">
        <f>(J2845/86400)+25569+(-5/24)</f>
        <v>42492.529513888883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tr">
        <f t="shared" si="220"/>
        <v>theater</v>
      </c>
      <c r="R2846" t="str">
        <f t="shared" si="221"/>
        <v>plays</v>
      </c>
      <c r="S2846" s="10">
        <f t="shared" si="222"/>
        <v>42739.337731481479</v>
      </c>
      <c r="T2846" s="9" t="str">
        <f t="shared" si="223"/>
        <v>Jan</v>
      </c>
      <c r="U2846" s="9">
        <f t="shared" si="224"/>
        <v>2017</v>
      </c>
      <c r="V2846" s="10">
        <f>(J2846/86400)+25569+(-5/24)</f>
        <v>42709.337731481479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tr">
        <f t="shared" si="220"/>
        <v>theater</v>
      </c>
      <c r="R2847" t="str">
        <f t="shared" si="221"/>
        <v>plays</v>
      </c>
      <c r="S2847" s="10">
        <f t="shared" si="222"/>
        <v>42162.808252314811</v>
      </c>
      <c r="T2847" s="9" t="str">
        <f t="shared" si="223"/>
        <v>Jun</v>
      </c>
      <c r="U2847" s="9">
        <f t="shared" si="224"/>
        <v>2015</v>
      </c>
      <c r="V2847" s="10">
        <f>(J2847/86400)+25569+(-5/24)</f>
        <v>42102.808252314811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tr">
        <f t="shared" si="220"/>
        <v>theater</v>
      </c>
      <c r="R2848" t="str">
        <f t="shared" si="221"/>
        <v>plays</v>
      </c>
      <c r="S2848" s="10">
        <f t="shared" si="222"/>
        <v>42153.483726851853</v>
      </c>
      <c r="T2848" s="9" t="str">
        <f t="shared" si="223"/>
        <v>May</v>
      </c>
      <c r="U2848" s="9">
        <f t="shared" si="224"/>
        <v>2015</v>
      </c>
      <c r="V2848" s="10">
        <f>(J2848/86400)+25569+(-5/24)</f>
        <v>42108.483726851853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tr">
        <f t="shared" si="220"/>
        <v>theater</v>
      </c>
      <c r="R2849" t="str">
        <f t="shared" si="221"/>
        <v>plays</v>
      </c>
      <c r="S2849" s="10">
        <f t="shared" si="222"/>
        <v>42513.597974537035</v>
      </c>
      <c r="T2849" s="9" t="str">
        <f t="shared" si="223"/>
        <v>May</v>
      </c>
      <c r="U2849" s="9">
        <f t="shared" si="224"/>
        <v>2016</v>
      </c>
      <c r="V2849" s="10">
        <f>(J2849/86400)+25569+(-5/24)</f>
        <v>42453.597974537035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tr">
        <f t="shared" si="220"/>
        <v>theater</v>
      </c>
      <c r="R2850" t="str">
        <f t="shared" si="221"/>
        <v>plays</v>
      </c>
      <c r="S2850" s="10">
        <f t="shared" si="222"/>
        <v>42153.440497685187</v>
      </c>
      <c r="T2850" s="9" t="str">
        <f t="shared" si="223"/>
        <v>May</v>
      </c>
      <c r="U2850" s="9">
        <f t="shared" si="224"/>
        <v>2015</v>
      </c>
      <c r="V2850" s="10">
        <f>(J2850/86400)+25569+(-5/24)</f>
        <v>42123.440497685187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tr">
        <f t="shared" si="220"/>
        <v>theater</v>
      </c>
      <c r="R2851" t="str">
        <f t="shared" si="221"/>
        <v>plays</v>
      </c>
      <c r="S2851" s="10">
        <f t="shared" si="222"/>
        <v>42483.219907407409</v>
      </c>
      <c r="T2851" s="9" t="str">
        <f t="shared" si="223"/>
        <v>Apr</v>
      </c>
      <c r="U2851" s="9">
        <f t="shared" si="224"/>
        <v>2016</v>
      </c>
      <c r="V2851" s="10">
        <f>(J2851/86400)+25569+(-5/24)</f>
        <v>42453.219907407409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tr">
        <f t="shared" si="220"/>
        <v>theater</v>
      </c>
      <c r="R2852" t="str">
        <f t="shared" si="221"/>
        <v>plays</v>
      </c>
      <c r="S2852" s="10">
        <f t="shared" si="222"/>
        <v>41887.798738425925</v>
      </c>
      <c r="T2852" s="9" t="str">
        <f t="shared" si="223"/>
        <v>Sep</v>
      </c>
      <c r="U2852" s="9">
        <f t="shared" si="224"/>
        <v>2014</v>
      </c>
      <c r="V2852" s="10">
        <f>(J2852/86400)+25569+(-5/24)</f>
        <v>41857.798738425925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tr">
        <f t="shared" si="220"/>
        <v>theater</v>
      </c>
      <c r="R2853" t="str">
        <f t="shared" si="221"/>
        <v>plays</v>
      </c>
      <c r="S2853" s="10">
        <f t="shared" si="222"/>
        <v>42398.761805555558</v>
      </c>
      <c r="T2853" s="9" t="str">
        <f t="shared" si="223"/>
        <v>Jan</v>
      </c>
      <c r="U2853" s="9">
        <f t="shared" si="224"/>
        <v>2016</v>
      </c>
      <c r="V2853" s="10">
        <f>(J2853/86400)+25569+(-5/24)</f>
        <v>42389.794317129628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tr">
        <f t="shared" si="220"/>
        <v>theater</v>
      </c>
      <c r="R2854" t="str">
        <f t="shared" si="221"/>
        <v>plays</v>
      </c>
      <c r="S2854" s="10">
        <f t="shared" si="222"/>
        <v>41810.836840277778</v>
      </c>
      <c r="T2854" s="9" t="str">
        <f t="shared" si="223"/>
        <v>Jun</v>
      </c>
      <c r="U2854" s="9">
        <f t="shared" si="224"/>
        <v>2014</v>
      </c>
      <c r="V2854" s="10">
        <f>(J2854/86400)+25569+(-5/24)</f>
        <v>41780.836840277778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tr">
        <f t="shared" si="220"/>
        <v>theater</v>
      </c>
      <c r="R2855" t="str">
        <f t="shared" si="221"/>
        <v>plays</v>
      </c>
      <c r="S2855" s="10">
        <f t="shared" si="222"/>
        <v>41895.98260416666</v>
      </c>
      <c r="T2855" s="9" t="str">
        <f t="shared" si="223"/>
        <v>Sep</v>
      </c>
      <c r="U2855" s="9">
        <f t="shared" si="224"/>
        <v>2014</v>
      </c>
      <c r="V2855" s="10">
        <f>(J2855/86400)+25569+(-5/24)</f>
        <v>41835.98260416666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tr">
        <f t="shared" si="220"/>
        <v>theater</v>
      </c>
      <c r="R2856" t="str">
        <f t="shared" si="221"/>
        <v>plays</v>
      </c>
      <c r="S2856" s="10">
        <f t="shared" si="222"/>
        <v>42131.508321759255</v>
      </c>
      <c r="T2856" s="9" t="str">
        <f t="shared" si="223"/>
        <v>May</v>
      </c>
      <c r="U2856" s="9">
        <f t="shared" si="224"/>
        <v>2015</v>
      </c>
      <c r="V2856" s="10">
        <f>(J2856/86400)+25569+(-5/24)</f>
        <v>42111.508321759255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tr">
        <f t="shared" si="220"/>
        <v>theater</v>
      </c>
      <c r="R2857" t="str">
        <f t="shared" si="221"/>
        <v>plays</v>
      </c>
      <c r="S2857" s="10">
        <f t="shared" si="222"/>
        <v>42398.773611111108</v>
      </c>
      <c r="T2857" s="9" t="str">
        <f t="shared" si="223"/>
        <v>Jan</v>
      </c>
      <c r="U2857" s="9">
        <f t="shared" si="224"/>
        <v>2016</v>
      </c>
      <c r="V2857" s="10">
        <f>(J2857/86400)+25569+(-5/24)</f>
        <v>42369.799432870372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tr">
        <f t="shared" si="220"/>
        <v>theater</v>
      </c>
      <c r="R2858" t="str">
        <f t="shared" si="221"/>
        <v>plays</v>
      </c>
      <c r="S2858" s="10">
        <f t="shared" si="222"/>
        <v>42224.69027777778</v>
      </c>
      <c r="T2858" s="9" t="str">
        <f t="shared" si="223"/>
        <v>Aug</v>
      </c>
      <c r="U2858" s="9">
        <f t="shared" si="224"/>
        <v>2015</v>
      </c>
      <c r="V2858" s="10">
        <f>(J2858/86400)+25569+(-5/24)</f>
        <v>42164.829247685186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tr">
        <f t="shared" si="220"/>
        <v>theater</v>
      </c>
      <c r="R2859" t="str">
        <f t="shared" si="221"/>
        <v>plays</v>
      </c>
      <c r="S2859" s="10">
        <f t="shared" si="222"/>
        <v>42786.541666666664</v>
      </c>
      <c r="T2859" s="9" t="str">
        <f t="shared" si="223"/>
        <v>Feb</v>
      </c>
      <c r="U2859" s="9">
        <f t="shared" si="224"/>
        <v>2017</v>
      </c>
      <c r="V2859" s="10">
        <f>(J2859/86400)+25569+(-5/24)</f>
        <v>42726.711747685178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tr">
        <f t="shared" si="220"/>
        <v>theater</v>
      </c>
      <c r="R2860" t="str">
        <f t="shared" si="221"/>
        <v>plays</v>
      </c>
      <c r="S2860" s="10">
        <f t="shared" si="222"/>
        <v>41978.269444444442</v>
      </c>
      <c r="T2860" s="9" t="str">
        <f t="shared" si="223"/>
        <v>Dec</v>
      </c>
      <c r="U2860" s="9">
        <f t="shared" si="224"/>
        <v>2014</v>
      </c>
      <c r="V2860" s="10">
        <f>(J2860/86400)+25569+(-5/24)</f>
        <v>41954.336747685178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tr">
        <f t="shared" si="220"/>
        <v>theater</v>
      </c>
      <c r="R2861" t="str">
        <f t="shared" si="221"/>
        <v>plays</v>
      </c>
      <c r="S2861" s="10">
        <f t="shared" si="222"/>
        <v>42293.153981481482</v>
      </c>
      <c r="T2861" s="9" t="str">
        <f t="shared" si="223"/>
        <v>Oct</v>
      </c>
      <c r="U2861" s="9">
        <f t="shared" si="224"/>
        <v>2015</v>
      </c>
      <c r="V2861" s="10">
        <f>(J2861/86400)+25569+(-5/24)</f>
        <v>42233.153981481482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tr">
        <f t="shared" si="220"/>
        <v>theater</v>
      </c>
      <c r="R2862" t="str">
        <f t="shared" si="221"/>
        <v>plays</v>
      </c>
      <c r="S2862" s="10">
        <f t="shared" si="222"/>
        <v>42540.592314814814</v>
      </c>
      <c r="T2862" s="9" t="str">
        <f t="shared" si="223"/>
        <v>Jun</v>
      </c>
      <c r="U2862" s="9">
        <f t="shared" si="224"/>
        <v>2016</v>
      </c>
      <c r="V2862" s="10">
        <f>(J2862/86400)+25569+(-5/24)</f>
        <v>42480.592314814814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tr">
        <f t="shared" si="220"/>
        <v>theater</v>
      </c>
      <c r="R2863" t="str">
        <f t="shared" si="221"/>
        <v>plays</v>
      </c>
      <c r="S2863" s="10">
        <f t="shared" si="222"/>
        <v>42271.3825</v>
      </c>
      <c r="T2863" s="9" t="str">
        <f t="shared" si="223"/>
        <v>Sep</v>
      </c>
      <c r="U2863" s="9">
        <f t="shared" si="224"/>
        <v>2015</v>
      </c>
      <c r="V2863" s="10">
        <f>(J2863/86400)+25569+(-5/24)</f>
        <v>42257.3825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tr">
        <f t="shared" si="220"/>
        <v>theater</v>
      </c>
      <c r="R2864" t="str">
        <f t="shared" si="221"/>
        <v>plays</v>
      </c>
      <c r="S2864" s="10">
        <f t="shared" si="222"/>
        <v>41814.581354166665</v>
      </c>
      <c r="T2864" s="9" t="str">
        <f t="shared" si="223"/>
        <v>Jun</v>
      </c>
      <c r="U2864" s="9">
        <f t="shared" si="224"/>
        <v>2014</v>
      </c>
      <c r="V2864" s="10">
        <f>(J2864/86400)+25569+(-5/24)</f>
        <v>41784.581354166665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tr">
        <f t="shared" si="220"/>
        <v>theater</v>
      </c>
      <c r="R2865" t="str">
        <f t="shared" si="221"/>
        <v>plays</v>
      </c>
      <c r="S2865" s="10">
        <f t="shared" si="222"/>
        <v>41891.46670138889</v>
      </c>
      <c r="T2865" s="9" t="str">
        <f t="shared" si="223"/>
        <v>Sep</v>
      </c>
      <c r="U2865" s="9">
        <f t="shared" si="224"/>
        <v>2014</v>
      </c>
      <c r="V2865" s="10">
        <f>(J2865/86400)+25569+(-5/24)</f>
        <v>41831.46670138889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tr">
        <f t="shared" si="220"/>
        <v>theater</v>
      </c>
      <c r="R2866" t="str">
        <f t="shared" si="221"/>
        <v>plays</v>
      </c>
      <c r="S2866" s="10">
        <f t="shared" si="222"/>
        <v>42202.345833333333</v>
      </c>
      <c r="T2866" s="9" t="str">
        <f t="shared" si="223"/>
        <v>Jul</v>
      </c>
      <c r="U2866" s="9">
        <f t="shared" si="224"/>
        <v>2015</v>
      </c>
      <c r="V2866" s="10">
        <f>(J2866/86400)+25569+(-5/24)</f>
        <v>42172.405173611107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tr">
        <f t="shared" si="220"/>
        <v>theater</v>
      </c>
      <c r="R2867" t="str">
        <f t="shared" si="221"/>
        <v>plays</v>
      </c>
      <c r="S2867" s="10">
        <f t="shared" si="222"/>
        <v>42009.905775462961</v>
      </c>
      <c r="T2867" s="9" t="str">
        <f t="shared" si="223"/>
        <v>Jan</v>
      </c>
      <c r="U2867" s="9">
        <f t="shared" si="224"/>
        <v>2015</v>
      </c>
      <c r="V2867" s="10">
        <f>(J2867/86400)+25569+(-5/24)</f>
        <v>41949.905775462961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tr">
        <f t="shared" si="220"/>
        <v>theater</v>
      </c>
      <c r="R2868" t="str">
        <f t="shared" si="221"/>
        <v>plays</v>
      </c>
      <c r="S2868" s="10">
        <f t="shared" si="222"/>
        <v>42657.708333333336</v>
      </c>
      <c r="T2868" s="9" t="str">
        <f t="shared" si="223"/>
        <v>Oct</v>
      </c>
      <c r="U2868" s="9">
        <f t="shared" si="224"/>
        <v>2016</v>
      </c>
      <c r="V2868" s="10">
        <f>(J2868/86400)+25569+(-5/24)</f>
        <v>42627.746770833335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tr">
        <f t="shared" si="220"/>
        <v>theater</v>
      </c>
      <c r="R2869" t="str">
        <f t="shared" si="221"/>
        <v>plays</v>
      </c>
      <c r="S2869" s="10">
        <f t="shared" si="222"/>
        <v>42554.958333333336</v>
      </c>
      <c r="T2869" s="9" t="str">
        <f t="shared" si="223"/>
        <v>Jul</v>
      </c>
      <c r="U2869" s="9">
        <f t="shared" si="224"/>
        <v>2016</v>
      </c>
      <c r="V2869" s="10">
        <f>(J2869/86400)+25569+(-5/24)</f>
        <v>42530.986944444441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tr">
        <f t="shared" si="220"/>
        <v>theater</v>
      </c>
      <c r="R2870" t="str">
        <f t="shared" si="221"/>
        <v>plays</v>
      </c>
      <c r="S2870" s="10">
        <f t="shared" si="222"/>
        <v>42648.618680555555</v>
      </c>
      <c r="T2870" s="9" t="str">
        <f t="shared" si="223"/>
        <v>Oct</v>
      </c>
      <c r="U2870" s="9">
        <f t="shared" si="224"/>
        <v>2016</v>
      </c>
      <c r="V2870" s="10">
        <f>(J2870/86400)+25569+(-5/24)</f>
        <v>42618.618680555555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tr">
        <f t="shared" si="220"/>
        <v>theater</v>
      </c>
      <c r="R2871" t="str">
        <f t="shared" si="221"/>
        <v>plays</v>
      </c>
      <c r="S2871" s="10">
        <f t="shared" si="222"/>
        <v>42570.385196759256</v>
      </c>
      <c r="T2871" s="9" t="str">
        <f t="shared" si="223"/>
        <v>Jul</v>
      </c>
      <c r="U2871" s="9">
        <f t="shared" si="224"/>
        <v>2016</v>
      </c>
      <c r="V2871" s="10">
        <f>(J2871/86400)+25569+(-5/24)</f>
        <v>42540.385196759256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tr">
        <f t="shared" si="220"/>
        <v>theater</v>
      </c>
      <c r="R2872" t="str">
        <f t="shared" si="221"/>
        <v>plays</v>
      </c>
      <c r="S2872" s="10">
        <f t="shared" si="222"/>
        <v>41775.981076388889</v>
      </c>
      <c r="T2872" s="9" t="str">
        <f t="shared" si="223"/>
        <v>May</v>
      </c>
      <c r="U2872" s="9">
        <f t="shared" si="224"/>
        <v>2014</v>
      </c>
      <c r="V2872" s="10">
        <f>(J2872/86400)+25569+(-5/24)</f>
        <v>41745.981076388889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tr">
        <f t="shared" si="220"/>
        <v>theater</v>
      </c>
      <c r="R2873" t="str">
        <f t="shared" si="221"/>
        <v>plays</v>
      </c>
      <c r="S2873" s="10">
        <f t="shared" si="222"/>
        <v>41994.530243055553</v>
      </c>
      <c r="T2873" s="9" t="str">
        <f t="shared" si="223"/>
        <v>Dec</v>
      </c>
      <c r="U2873" s="9">
        <f t="shared" si="224"/>
        <v>2014</v>
      </c>
      <c r="V2873" s="10">
        <f>(J2873/86400)+25569+(-5/24)</f>
        <v>41974.530243055553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tr">
        <f t="shared" si="220"/>
        <v>theater</v>
      </c>
      <c r="R2874" t="str">
        <f t="shared" si="221"/>
        <v>plays</v>
      </c>
      <c r="S2874" s="10">
        <f t="shared" si="222"/>
        <v>42174.907847222225</v>
      </c>
      <c r="T2874" s="9" t="str">
        <f t="shared" si="223"/>
        <v>Jun</v>
      </c>
      <c r="U2874" s="9">
        <f t="shared" si="224"/>
        <v>2015</v>
      </c>
      <c r="V2874" s="10">
        <f>(J2874/86400)+25569+(-5/24)</f>
        <v>42114.907847222225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tr">
        <f t="shared" si="220"/>
        <v>theater</v>
      </c>
      <c r="R2875" t="str">
        <f t="shared" si="221"/>
        <v>plays</v>
      </c>
      <c r="S2875" s="10">
        <f t="shared" si="222"/>
        <v>42032.609155092585</v>
      </c>
      <c r="T2875" s="9" t="str">
        <f t="shared" si="223"/>
        <v>Jan</v>
      </c>
      <c r="U2875" s="9">
        <f t="shared" si="224"/>
        <v>2015</v>
      </c>
      <c r="V2875" s="10">
        <f>(J2875/86400)+25569+(-5/24)</f>
        <v>42002.609155092585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tr">
        <f t="shared" si="220"/>
        <v>theater</v>
      </c>
      <c r="R2876" t="str">
        <f t="shared" si="221"/>
        <v>plays</v>
      </c>
      <c r="S2876" s="10">
        <f t="shared" si="222"/>
        <v>42752.636412037034</v>
      </c>
      <c r="T2876" s="9" t="str">
        <f t="shared" si="223"/>
        <v>Jan</v>
      </c>
      <c r="U2876" s="9">
        <f t="shared" si="224"/>
        <v>2017</v>
      </c>
      <c r="V2876" s="10">
        <f>(J2876/86400)+25569+(-5/24)</f>
        <v>42722.636412037034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tr">
        <f t="shared" si="220"/>
        <v>theater</v>
      </c>
      <c r="R2877" t="str">
        <f t="shared" si="221"/>
        <v>plays</v>
      </c>
      <c r="S2877" s="10">
        <f t="shared" si="222"/>
        <v>42494.920057870368</v>
      </c>
      <c r="T2877" s="9" t="str">
        <f t="shared" si="223"/>
        <v>May</v>
      </c>
      <c r="U2877" s="9">
        <f t="shared" si="224"/>
        <v>2016</v>
      </c>
      <c r="V2877" s="10">
        <f>(J2877/86400)+25569+(-5/24)</f>
        <v>42464.920057870368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tr">
        <f t="shared" si="220"/>
        <v>theater</v>
      </c>
      <c r="R2878" t="str">
        <f t="shared" si="221"/>
        <v>plays</v>
      </c>
      <c r="S2878" s="10">
        <f t="shared" si="222"/>
        <v>42201.535636574066</v>
      </c>
      <c r="T2878" s="9" t="str">
        <f t="shared" si="223"/>
        <v>Jul</v>
      </c>
      <c r="U2878" s="9">
        <f t="shared" si="224"/>
        <v>2015</v>
      </c>
      <c r="V2878" s="10">
        <f>(J2878/86400)+25569+(-5/24)</f>
        <v>42171.535636574066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tr">
        <f t="shared" si="220"/>
        <v>theater</v>
      </c>
      <c r="R2879" t="str">
        <f t="shared" si="221"/>
        <v>plays</v>
      </c>
      <c r="S2879" s="10">
        <f t="shared" si="222"/>
        <v>42704.499999999993</v>
      </c>
      <c r="T2879" s="9" t="str">
        <f t="shared" si="223"/>
        <v>Nov</v>
      </c>
      <c r="U2879" s="9">
        <f t="shared" si="224"/>
        <v>2016</v>
      </c>
      <c r="V2879" s="10">
        <f>(J2879/86400)+25569+(-5/24)</f>
        <v>42672.746805555558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tr">
        <f t="shared" si="220"/>
        <v>theater</v>
      </c>
      <c r="R2880" t="str">
        <f t="shared" si="221"/>
        <v>plays</v>
      </c>
      <c r="S2880" s="10">
        <f t="shared" si="222"/>
        <v>42188.407349537032</v>
      </c>
      <c r="T2880" s="9" t="str">
        <f t="shared" si="223"/>
        <v>Jul</v>
      </c>
      <c r="U2880" s="9">
        <f t="shared" si="224"/>
        <v>2015</v>
      </c>
      <c r="V2880" s="10">
        <f>(J2880/86400)+25569+(-5/24)</f>
        <v>42128.407349537032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tr">
        <f t="shared" si="220"/>
        <v>theater</v>
      </c>
      <c r="R2881" t="str">
        <f t="shared" si="221"/>
        <v>plays</v>
      </c>
      <c r="S2881" s="10">
        <f t="shared" si="222"/>
        <v>42389.516909722217</v>
      </c>
      <c r="T2881" s="9" t="str">
        <f t="shared" si="223"/>
        <v>Jan</v>
      </c>
      <c r="U2881" s="9">
        <f t="shared" si="224"/>
        <v>2016</v>
      </c>
      <c r="V2881" s="10">
        <f>(J2881/86400)+25569+(-5/24)</f>
        <v>42359.516909722217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tr">
        <f t="shared" si="220"/>
        <v>theater</v>
      </c>
      <c r="R2882" t="str">
        <f t="shared" si="221"/>
        <v>plays</v>
      </c>
      <c r="S2882" s="10">
        <f t="shared" si="222"/>
        <v>42236.503472222219</v>
      </c>
      <c r="T2882" s="9" t="str">
        <f t="shared" si="223"/>
        <v>Aug</v>
      </c>
      <c r="U2882" s="9">
        <f t="shared" si="224"/>
        <v>2015</v>
      </c>
      <c r="V2882" s="10">
        <f>(J2882/86400)+25569+(-5/24)</f>
        <v>42192.69736111111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tr">
        <f t="shared" ref="Q2883:Q2946" si="225">LEFT(N2883,FIND("/",N2883)-1)</f>
        <v>theater</v>
      </c>
      <c r="R2883" t="str">
        <f t="shared" ref="R2883:R2946" si="226">RIGHT(N2883,LEN(N2883)-FIND("/",N2883))</f>
        <v>plays</v>
      </c>
      <c r="S2883" s="10">
        <f t="shared" ref="S2883:S2946" si="227">(I2883/86400)+25569+(-5/24)</f>
        <v>41976.430972222217</v>
      </c>
      <c r="T2883" s="9" t="str">
        <f t="shared" ref="T2883:T2946" si="228">IF(MONTH(S2883)=1,"Jan",IF(MONTH(S2883)=2,"Feb",IF(MONTH(S2883)=3,"Mar",IF(MONTH(S2883)=4,"Apr",IF(MONTH(S2883)=5,"May",IF(MONTH(S2883)=6,"Jun",IF(MONTH(S2883)=7,"Jul",IF(MONTH(S2883)=8,"Aug",IF(MONTH(S2883)=9,"Sep",IF(MONTH(S2883)=10,"Oct",IF(MONTH(S2883)=11,"Nov",IF(MONTH(S2883)=12,"Dec","N/A"))))))))))))</f>
        <v>Dec</v>
      </c>
      <c r="U2883" s="9">
        <f t="shared" ref="U2883:U2946" si="229">YEAR(S2883)</f>
        <v>2014</v>
      </c>
      <c r="V2883" s="10">
        <f>(J2883/86400)+25569+(-5/24)</f>
        <v>41916.389305555553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tr">
        <f t="shared" si="225"/>
        <v>theater</v>
      </c>
      <c r="R2884" t="str">
        <f t="shared" si="226"/>
        <v>plays</v>
      </c>
      <c r="S2884" s="10">
        <f t="shared" si="227"/>
        <v>42491.387939814813</v>
      </c>
      <c r="T2884" s="9" t="str">
        <f t="shared" si="228"/>
        <v>May</v>
      </c>
      <c r="U2884" s="9">
        <f t="shared" si="229"/>
        <v>2016</v>
      </c>
      <c r="V2884" s="10">
        <f>(J2884/86400)+25569+(-5/24)</f>
        <v>42461.387939814813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tr">
        <f t="shared" si="225"/>
        <v>theater</v>
      </c>
      <c r="R2885" t="str">
        <f t="shared" si="226"/>
        <v>plays</v>
      </c>
      <c r="S2885" s="10">
        <f t="shared" si="227"/>
        <v>42405.999305555553</v>
      </c>
      <c r="T2885" s="9" t="str">
        <f t="shared" si="228"/>
        <v>Feb</v>
      </c>
      <c r="U2885" s="9">
        <f t="shared" si="229"/>
        <v>2016</v>
      </c>
      <c r="V2885" s="10">
        <f>(J2885/86400)+25569+(-5/24)</f>
        <v>42370.694872685184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tr">
        <f t="shared" si="225"/>
        <v>theater</v>
      </c>
      <c r="R2886" t="str">
        <f t="shared" si="226"/>
        <v>plays</v>
      </c>
      <c r="S2886" s="10">
        <f t="shared" si="227"/>
        <v>41978.518923611111</v>
      </c>
      <c r="T2886" s="9" t="str">
        <f t="shared" si="228"/>
        <v>Dec</v>
      </c>
      <c r="U2886" s="9">
        <f t="shared" si="229"/>
        <v>2014</v>
      </c>
      <c r="V2886" s="10">
        <f>(J2886/86400)+25569+(-5/24)</f>
        <v>41948.518923611111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tr">
        <f t="shared" si="225"/>
        <v>theater</v>
      </c>
      <c r="R2887" t="str">
        <f t="shared" si="226"/>
        <v>plays</v>
      </c>
      <c r="S2887" s="10">
        <f t="shared" si="227"/>
        <v>42076.82640046296</v>
      </c>
      <c r="T2887" s="9" t="str">
        <f t="shared" si="228"/>
        <v>Mar</v>
      </c>
      <c r="U2887" s="9">
        <f t="shared" si="229"/>
        <v>2015</v>
      </c>
      <c r="V2887" s="10">
        <f>(J2887/86400)+25569+(-5/24)</f>
        <v>42046.868067129624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tr">
        <f t="shared" si="225"/>
        <v>theater</v>
      </c>
      <c r="R2888" t="str">
        <f t="shared" si="226"/>
        <v>plays</v>
      </c>
      <c r="S2888" s="10">
        <f t="shared" si="227"/>
        <v>42265.957638888889</v>
      </c>
      <c r="T2888" s="9" t="str">
        <f t="shared" si="228"/>
        <v>Sep</v>
      </c>
      <c r="U2888" s="9">
        <f t="shared" si="229"/>
        <v>2015</v>
      </c>
      <c r="V2888" s="10">
        <f>(J2888/86400)+25569+(-5/24)</f>
        <v>42261.424583333333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tr">
        <f t="shared" si="225"/>
        <v>theater</v>
      </c>
      <c r="R2889" t="str">
        <f t="shared" si="226"/>
        <v>plays</v>
      </c>
      <c r="S2889" s="10">
        <f t="shared" si="227"/>
        <v>42015.219027777777</v>
      </c>
      <c r="T2889" s="9" t="str">
        <f t="shared" si="228"/>
        <v>Jan</v>
      </c>
      <c r="U2889" s="9">
        <f t="shared" si="229"/>
        <v>2015</v>
      </c>
      <c r="V2889" s="10">
        <f>(J2889/86400)+25569+(-5/24)</f>
        <v>41985.219027777777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tr">
        <f t="shared" si="225"/>
        <v>theater</v>
      </c>
      <c r="R2890" t="str">
        <f t="shared" si="226"/>
        <v>plays</v>
      </c>
      <c r="S2890" s="10">
        <f t="shared" si="227"/>
        <v>41929.999305555553</v>
      </c>
      <c r="T2890" s="9" t="str">
        <f t="shared" si="228"/>
        <v>Oct</v>
      </c>
      <c r="U2890" s="9">
        <f t="shared" si="229"/>
        <v>2014</v>
      </c>
      <c r="V2890" s="10">
        <f>(J2890/86400)+25569+(-5/24)</f>
        <v>41922.326851851853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tr">
        <f t="shared" si="225"/>
        <v>theater</v>
      </c>
      <c r="R2891" t="str">
        <f t="shared" si="226"/>
        <v>plays</v>
      </c>
      <c r="S2891" s="10">
        <f t="shared" si="227"/>
        <v>41880.654918981476</v>
      </c>
      <c r="T2891" s="9" t="str">
        <f t="shared" si="228"/>
        <v>Aug</v>
      </c>
      <c r="U2891" s="9">
        <f t="shared" si="229"/>
        <v>2014</v>
      </c>
      <c r="V2891" s="10">
        <f>(J2891/86400)+25569+(-5/24)</f>
        <v>41850.654918981476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tr">
        <f t="shared" si="225"/>
        <v>theater</v>
      </c>
      <c r="R2892" t="str">
        <f t="shared" si="226"/>
        <v>plays</v>
      </c>
      <c r="S2892" s="10">
        <f t="shared" si="227"/>
        <v>41859.916666666664</v>
      </c>
      <c r="T2892" s="9" t="str">
        <f t="shared" si="228"/>
        <v>Aug</v>
      </c>
      <c r="U2892" s="9">
        <f t="shared" si="229"/>
        <v>2014</v>
      </c>
      <c r="V2892" s="10">
        <f>(J2892/86400)+25569+(-5/24)</f>
        <v>41831.534629629627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tr">
        <f t="shared" si="225"/>
        <v>theater</v>
      </c>
      <c r="R2893" t="str">
        <f t="shared" si="226"/>
        <v>plays</v>
      </c>
      <c r="S2893" s="10">
        <f t="shared" si="227"/>
        <v>42475.633425925924</v>
      </c>
      <c r="T2893" s="9" t="str">
        <f t="shared" si="228"/>
        <v>Apr</v>
      </c>
      <c r="U2893" s="9">
        <f t="shared" si="229"/>
        <v>2016</v>
      </c>
      <c r="V2893" s="10">
        <f>(J2893/86400)+25569+(-5/24)</f>
        <v>42415.675092592595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tr">
        <f t="shared" si="225"/>
        <v>theater</v>
      </c>
      <c r="R2894" t="str">
        <f t="shared" si="226"/>
        <v>plays</v>
      </c>
      <c r="S2894" s="10">
        <f t="shared" si="227"/>
        <v>41876.666666666664</v>
      </c>
      <c r="T2894" s="9" t="str">
        <f t="shared" si="228"/>
        <v>Aug</v>
      </c>
      <c r="U2894" s="9">
        <f t="shared" si="229"/>
        <v>2014</v>
      </c>
      <c r="V2894" s="10">
        <f>(J2894/86400)+25569+(-5/24)</f>
        <v>41869.505833333329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tr">
        <f t="shared" si="225"/>
        <v>theater</v>
      </c>
      <c r="R2895" t="str">
        <f t="shared" si="226"/>
        <v>plays</v>
      </c>
      <c r="S2895" s="10">
        <f t="shared" si="227"/>
        <v>42012.874999999993</v>
      </c>
      <c r="T2895" s="9" t="str">
        <f t="shared" si="228"/>
        <v>Jan</v>
      </c>
      <c r="U2895" s="9">
        <f t="shared" si="229"/>
        <v>2015</v>
      </c>
      <c r="V2895" s="10">
        <f>(J2895/86400)+25569+(-5/24)</f>
        <v>41953.564756944441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tr">
        <f t="shared" si="225"/>
        <v>theater</v>
      </c>
      <c r="R2896" t="str">
        <f t="shared" si="226"/>
        <v>plays</v>
      </c>
      <c r="S2896" s="10">
        <f t="shared" si="227"/>
        <v>42097.736284722218</v>
      </c>
      <c r="T2896" s="9" t="str">
        <f t="shared" si="228"/>
        <v>Apr</v>
      </c>
      <c r="U2896" s="9">
        <f t="shared" si="229"/>
        <v>2015</v>
      </c>
      <c r="V2896" s="10">
        <f>(J2896/86400)+25569+(-5/24)</f>
        <v>42037.777951388889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tr">
        <f t="shared" si="225"/>
        <v>theater</v>
      </c>
      <c r="R2897" t="str">
        <f t="shared" si="226"/>
        <v>plays</v>
      </c>
      <c r="S2897" s="10">
        <f t="shared" si="227"/>
        <v>41812.666666666664</v>
      </c>
      <c r="T2897" s="9" t="str">
        <f t="shared" si="228"/>
        <v>Jun</v>
      </c>
      <c r="U2897" s="9">
        <f t="shared" si="229"/>
        <v>2014</v>
      </c>
      <c r="V2897" s="10">
        <f>(J2897/86400)+25569+(-5/24)</f>
        <v>41811.347129629627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tr">
        <f t="shared" si="225"/>
        <v>theater</v>
      </c>
      <c r="R2898" t="str">
        <f t="shared" si="226"/>
        <v>plays</v>
      </c>
      <c r="S2898" s="10">
        <f t="shared" si="227"/>
        <v>42716.041666666664</v>
      </c>
      <c r="T2898" s="9" t="str">
        <f t="shared" si="228"/>
        <v>Dec</v>
      </c>
      <c r="U2898" s="9">
        <f t="shared" si="229"/>
        <v>2016</v>
      </c>
      <c r="V2898" s="10">
        <f>(J2898/86400)+25569+(-5/24)</f>
        <v>42701.700474537036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tr">
        <f t="shared" si="225"/>
        <v>theater</v>
      </c>
      <c r="R2899" t="str">
        <f t="shared" si="226"/>
        <v>plays</v>
      </c>
      <c r="S2899" s="10">
        <f t="shared" si="227"/>
        <v>42288.436863425923</v>
      </c>
      <c r="T2899" s="9" t="str">
        <f t="shared" si="228"/>
        <v>Oct</v>
      </c>
      <c r="U2899" s="9">
        <f t="shared" si="229"/>
        <v>2015</v>
      </c>
      <c r="V2899" s="10">
        <f>(J2899/86400)+25569+(-5/24)</f>
        <v>42258.438171296293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tr">
        <f t="shared" si="225"/>
        <v>theater</v>
      </c>
      <c r="R2900" t="str">
        <f t="shared" si="226"/>
        <v>plays</v>
      </c>
      <c r="S2900" s="10">
        <f t="shared" si="227"/>
        <v>42308.456631944442</v>
      </c>
      <c r="T2900" s="9" t="str">
        <f t="shared" si="228"/>
        <v>Oct</v>
      </c>
      <c r="U2900" s="9">
        <f t="shared" si="229"/>
        <v>2015</v>
      </c>
      <c r="V2900" s="10">
        <f>(J2900/86400)+25569+(-5/24)</f>
        <v>42278.456631944442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tr">
        <f t="shared" si="225"/>
        <v>theater</v>
      </c>
      <c r="R2901" t="str">
        <f t="shared" si="226"/>
        <v>plays</v>
      </c>
      <c r="S2901" s="10">
        <f t="shared" si="227"/>
        <v>42574.869884259257</v>
      </c>
      <c r="T2901" s="9" t="str">
        <f t="shared" si="228"/>
        <v>Jul</v>
      </c>
      <c r="U2901" s="9">
        <f t="shared" si="229"/>
        <v>2016</v>
      </c>
      <c r="V2901" s="10">
        <f>(J2901/86400)+25569+(-5/24)</f>
        <v>42514.869884259257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tr">
        <f t="shared" si="225"/>
        <v>theater</v>
      </c>
      <c r="R2902" t="str">
        <f t="shared" si="226"/>
        <v>plays</v>
      </c>
      <c r="S2902" s="10">
        <f t="shared" si="227"/>
        <v>41860.025833333333</v>
      </c>
      <c r="T2902" s="9" t="str">
        <f t="shared" si="228"/>
        <v>Aug</v>
      </c>
      <c r="U2902" s="9">
        <f t="shared" si="229"/>
        <v>2014</v>
      </c>
      <c r="V2902" s="10">
        <f>(J2902/86400)+25569+(-5/24)</f>
        <v>41830.025833333333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tr">
        <f t="shared" si="225"/>
        <v>theater</v>
      </c>
      <c r="R2903" t="str">
        <f t="shared" si="226"/>
        <v>plays</v>
      </c>
      <c r="S2903" s="10">
        <f t="shared" si="227"/>
        <v>42042.696053240739</v>
      </c>
      <c r="T2903" s="9" t="str">
        <f t="shared" si="228"/>
        <v>Feb</v>
      </c>
      <c r="U2903" s="9">
        <f t="shared" si="229"/>
        <v>2015</v>
      </c>
      <c r="V2903" s="10">
        <f>(J2903/86400)+25569+(-5/24)</f>
        <v>41982.696053240739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tr">
        <f t="shared" si="225"/>
        <v>theater</v>
      </c>
      <c r="R2904" t="str">
        <f t="shared" si="226"/>
        <v>plays</v>
      </c>
      <c r="S2904" s="10">
        <f t="shared" si="227"/>
        <v>42240.231435185182</v>
      </c>
      <c r="T2904" s="9" t="str">
        <f t="shared" si="228"/>
        <v>Aug</v>
      </c>
      <c r="U2904" s="9">
        <f t="shared" si="229"/>
        <v>2015</v>
      </c>
      <c r="V2904" s="10">
        <f>(J2904/86400)+25569+(-5/24)</f>
        <v>42210.231435185182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tr">
        <f t="shared" si="225"/>
        <v>theater</v>
      </c>
      <c r="R2905" t="str">
        <f t="shared" si="226"/>
        <v>plays</v>
      </c>
      <c r="S2905" s="10">
        <f t="shared" si="227"/>
        <v>42255.95854166666</v>
      </c>
      <c r="T2905" s="9" t="str">
        <f t="shared" si="228"/>
        <v>Sep</v>
      </c>
      <c r="U2905" s="9">
        <f t="shared" si="229"/>
        <v>2015</v>
      </c>
      <c r="V2905" s="10">
        <f>(J2905/86400)+25569+(-5/24)</f>
        <v>42195.95854166666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tr">
        <f t="shared" si="225"/>
        <v>theater</v>
      </c>
      <c r="R2906" t="str">
        <f t="shared" si="226"/>
        <v>plays</v>
      </c>
      <c r="S2906" s="10">
        <f t="shared" si="227"/>
        <v>41952.291666666664</v>
      </c>
      <c r="T2906" s="9" t="str">
        <f t="shared" si="228"/>
        <v>Nov</v>
      </c>
      <c r="U2906" s="9">
        <f t="shared" si="229"/>
        <v>2014</v>
      </c>
      <c r="V2906" s="10">
        <f>(J2906/86400)+25569+(-5/24)</f>
        <v>41940.759618055556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tr">
        <f t="shared" si="225"/>
        <v>theater</v>
      </c>
      <c r="R2907" t="str">
        <f t="shared" si="226"/>
        <v>plays</v>
      </c>
      <c r="S2907" s="10">
        <f t="shared" si="227"/>
        <v>42619.848530092589</v>
      </c>
      <c r="T2907" s="9" t="str">
        <f t="shared" si="228"/>
        <v>Sep</v>
      </c>
      <c r="U2907" s="9">
        <f t="shared" si="229"/>
        <v>2016</v>
      </c>
      <c r="V2907" s="10">
        <f>(J2907/86400)+25569+(-5/24)</f>
        <v>42605.848530092589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tr">
        <f t="shared" si="225"/>
        <v>theater</v>
      </c>
      <c r="R2908" t="str">
        <f t="shared" si="226"/>
        <v>plays</v>
      </c>
      <c r="S2908" s="10">
        <f t="shared" si="227"/>
        <v>42216.833333333336</v>
      </c>
      <c r="T2908" s="9" t="str">
        <f t="shared" si="228"/>
        <v>Jul</v>
      </c>
      <c r="U2908" s="9">
        <f t="shared" si="229"/>
        <v>2015</v>
      </c>
      <c r="V2908" s="10">
        <f>(J2908/86400)+25569+(-5/24)</f>
        <v>42199.440578703703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tr">
        <f t="shared" si="225"/>
        <v>theater</v>
      </c>
      <c r="R2909" t="str">
        <f t="shared" si="226"/>
        <v>plays</v>
      </c>
      <c r="S2909" s="10">
        <f t="shared" si="227"/>
        <v>42504.669409722221</v>
      </c>
      <c r="T2909" s="9" t="str">
        <f t="shared" si="228"/>
        <v>May</v>
      </c>
      <c r="U2909" s="9">
        <f t="shared" si="229"/>
        <v>2016</v>
      </c>
      <c r="V2909" s="10">
        <f>(J2909/86400)+25569+(-5/24)</f>
        <v>42444.669409722221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tr">
        <f t="shared" si="225"/>
        <v>theater</v>
      </c>
      <c r="R2910" t="str">
        <f t="shared" si="226"/>
        <v>plays</v>
      </c>
      <c r="S2910" s="10">
        <f t="shared" si="227"/>
        <v>42529.523368055554</v>
      </c>
      <c r="T2910" s="9" t="str">
        <f t="shared" si="228"/>
        <v>Jun</v>
      </c>
      <c r="U2910" s="9">
        <f t="shared" si="229"/>
        <v>2016</v>
      </c>
      <c r="V2910" s="10">
        <f>(J2910/86400)+25569+(-5/24)</f>
        <v>42499.523368055554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tr">
        <f t="shared" si="225"/>
        <v>theater</v>
      </c>
      <c r="R2911" t="str">
        <f t="shared" si="226"/>
        <v>plays</v>
      </c>
      <c r="S2911" s="10">
        <f t="shared" si="227"/>
        <v>41968.615277777775</v>
      </c>
      <c r="T2911" s="9" t="str">
        <f t="shared" si="228"/>
        <v>Nov</v>
      </c>
      <c r="U2911" s="9">
        <f t="shared" si="229"/>
        <v>2014</v>
      </c>
      <c r="V2911" s="10">
        <f>(J2911/86400)+25569+(-5/24)</f>
        <v>41929.057881944442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tr">
        <f t="shared" si="225"/>
        <v>theater</v>
      </c>
      <c r="R2912" t="str">
        <f t="shared" si="226"/>
        <v>plays</v>
      </c>
      <c r="S2912" s="10">
        <f t="shared" si="227"/>
        <v>42167.632951388885</v>
      </c>
      <c r="T2912" s="9" t="str">
        <f t="shared" si="228"/>
        <v>Jun</v>
      </c>
      <c r="U2912" s="9">
        <f t="shared" si="229"/>
        <v>2015</v>
      </c>
      <c r="V2912" s="10">
        <f>(J2912/86400)+25569+(-5/24)</f>
        <v>42107.632951388885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tr">
        <f t="shared" si="225"/>
        <v>theater</v>
      </c>
      <c r="R2913" t="str">
        <f t="shared" si="226"/>
        <v>plays</v>
      </c>
      <c r="S2913" s="10">
        <f t="shared" si="227"/>
        <v>42182.560486111113</v>
      </c>
      <c r="T2913" s="9" t="str">
        <f t="shared" si="228"/>
        <v>Jun</v>
      </c>
      <c r="U2913" s="9">
        <f t="shared" si="229"/>
        <v>2015</v>
      </c>
      <c r="V2913" s="10">
        <f>(J2913/86400)+25569+(-5/24)</f>
        <v>42142.560486111113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tr">
        <f t="shared" si="225"/>
        <v>theater</v>
      </c>
      <c r="R2914" t="str">
        <f t="shared" si="226"/>
        <v>plays</v>
      </c>
      <c r="S2914" s="10">
        <f t="shared" si="227"/>
        <v>42383.923310185179</v>
      </c>
      <c r="T2914" s="9" t="str">
        <f t="shared" si="228"/>
        <v>Jan</v>
      </c>
      <c r="U2914" s="9">
        <f t="shared" si="229"/>
        <v>2016</v>
      </c>
      <c r="V2914" s="10">
        <f>(J2914/86400)+25569+(-5/24)</f>
        <v>42353.923310185179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tr">
        <f t="shared" si="225"/>
        <v>theater</v>
      </c>
      <c r="R2915" t="str">
        <f t="shared" si="226"/>
        <v>plays</v>
      </c>
      <c r="S2915" s="10">
        <f t="shared" si="227"/>
        <v>41888.714571759258</v>
      </c>
      <c r="T2915" s="9" t="str">
        <f t="shared" si="228"/>
        <v>Sep</v>
      </c>
      <c r="U2915" s="9">
        <f t="shared" si="229"/>
        <v>2014</v>
      </c>
      <c r="V2915" s="10">
        <f>(J2915/86400)+25569+(-5/24)</f>
        <v>41828.714571759258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tr">
        <f t="shared" si="225"/>
        <v>theater</v>
      </c>
      <c r="R2916" t="str">
        <f t="shared" si="226"/>
        <v>plays</v>
      </c>
      <c r="S2916" s="10">
        <f t="shared" si="227"/>
        <v>42077.657337962963</v>
      </c>
      <c r="T2916" s="9" t="str">
        <f t="shared" si="228"/>
        <v>Mar</v>
      </c>
      <c r="U2916" s="9">
        <f t="shared" si="229"/>
        <v>2015</v>
      </c>
      <c r="V2916" s="10">
        <f>(J2916/86400)+25569+(-5/24)</f>
        <v>42017.699004629627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tr">
        <f t="shared" si="225"/>
        <v>theater</v>
      </c>
      <c r="R2917" t="str">
        <f t="shared" si="226"/>
        <v>plays</v>
      </c>
      <c r="S2917" s="10">
        <f t="shared" si="227"/>
        <v>42445.1480324074</v>
      </c>
      <c r="T2917" s="9" t="str">
        <f t="shared" si="228"/>
        <v>Mar</v>
      </c>
      <c r="U2917" s="9">
        <f t="shared" si="229"/>
        <v>2016</v>
      </c>
      <c r="V2917" s="10">
        <f>(J2917/86400)+25569+(-5/24)</f>
        <v>42415.189699074072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tr">
        <f t="shared" si="225"/>
        <v>theater</v>
      </c>
      <c r="R2918" t="str">
        <f t="shared" si="226"/>
        <v>plays</v>
      </c>
      <c r="S2918" s="10">
        <f t="shared" si="227"/>
        <v>41778.268391203703</v>
      </c>
      <c r="T2918" s="9" t="str">
        <f t="shared" si="228"/>
        <v>May</v>
      </c>
      <c r="U2918" s="9">
        <f t="shared" si="229"/>
        <v>2014</v>
      </c>
      <c r="V2918" s="10">
        <f>(J2918/86400)+25569+(-5/24)</f>
        <v>41755.268391203703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tr">
        <f t="shared" si="225"/>
        <v>theater</v>
      </c>
      <c r="R2919" t="str">
        <f t="shared" si="226"/>
        <v>plays</v>
      </c>
      <c r="S2919" s="10">
        <f t="shared" si="227"/>
        <v>42263.026006944441</v>
      </c>
      <c r="T2919" s="9" t="str">
        <f t="shared" si="228"/>
        <v>Sep</v>
      </c>
      <c r="U2919" s="9">
        <f t="shared" si="229"/>
        <v>2015</v>
      </c>
      <c r="V2919" s="10">
        <f>(J2919/86400)+25569+(-5/24)</f>
        <v>42245.026006944441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tr">
        <f t="shared" si="225"/>
        <v>theater</v>
      </c>
      <c r="R2920" t="str">
        <f t="shared" si="226"/>
        <v>plays</v>
      </c>
      <c r="S2920" s="10">
        <f t="shared" si="227"/>
        <v>42306.421377314815</v>
      </c>
      <c r="T2920" s="9" t="str">
        <f t="shared" si="228"/>
        <v>Oct</v>
      </c>
      <c r="U2920" s="9">
        <f t="shared" si="229"/>
        <v>2015</v>
      </c>
      <c r="V2920" s="10">
        <f>(J2920/86400)+25569+(-5/24)</f>
        <v>42278.421377314815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tr">
        <f t="shared" si="225"/>
        <v>theater</v>
      </c>
      <c r="R2921" t="str">
        <f t="shared" si="226"/>
        <v>plays</v>
      </c>
      <c r="S2921" s="10">
        <f t="shared" si="227"/>
        <v>41856.411215277774</v>
      </c>
      <c r="T2921" s="9" t="str">
        <f t="shared" si="228"/>
        <v>Aug</v>
      </c>
      <c r="U2921" s="9">
        <f t="shared" si="229"/>
        <v>2014</v>
      </c>
      <c r="V2921" s="10">
        <f>(J2921/86400)+25569+(-5/24)</f>
        <v>41826.411215277774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tr">
        <f t="shared" si="225"/>
        <v>theater</v>
      </c>
      <c r="R2922" t="str">
        <f t="shared" si="226"/>
        <v>plays</v>
      </c>
      <c r="S2922" s="10">
        <f t="shared" si="227"/>
        <v>42088.54247685185</v>
      </c>
      <c r="T2922" s="9" t="str">
        <f t="shared" si="228"/>
        <v>Mar</v>
      </c>
      <c r="U2922" s="9">
        <f t="shared" si="229"/>
        <v>2015</v>
      </c>
      <c r="V2922" s="10">
        <f>(J2922/86400)+25569+(-5/24)</f>
        <v>42058.584143518521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tr">
        <f t="shared" si="225"/>
        <v>theater</v>
      </c>
      <c r="R2923" t="str">
        <f t="shared" si="226"/>
        <v>musical</v>
      </c>
      <c r="S2923" s="10">
        <f t="shared" si="227"/>
        <v>41907.678287037037</v>
      </c>
      <c r="T2923" s="9" t="str">
        <f t="shared" si="228"/>
        <v>Sep</v>
      </c>
      <c r="U2923" s="9">
        <f t="shared" si="229"/>
        <v>2014</v>
      </c>
      <c r="V2923" s="10">
        <f>(J2923/86400)+25569+(-5/24)</f>
        <v>41877.678287037037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tr">
        <f t="shared" si="225"/>
        <v>theater</v>
      </c>
      <c r="R2924" t="str">
        <f t="shared" si="226"/>
        <v>musical</v>
      </c>
      <c r="S2924" s="10">
        <f t="shared" si="227"/>
        <v>42142.665821759256</v>
      </c>
      <c r="T2924" s="9" t="str">
        <f t="shared" si="228"/>
        <v>May</v>
      </c>
      <c r="U2924" s="9">
        <f t="shared" si="229"/>
        <v>2015</v>
      </c>
      <c r="V2924" s="10">
        <f>(J2924/86400)+25569+(-5/24)</f>
        <v>42097.665821759256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tr">
        <f t="shared" si="225"/>
        <v>theater</v>
      </c>
      <c r="R2925" t="str">
        <f t="shared" si="226"/>
        <v>musical</v>
      </c>
      <c r="S2925" s="10">
        <f t="shared" si="227"/>
        <v>42027.916666666664</v>
      </c>
      <c r="T2925" s="9" t="str">
        <f t="shared" si="228"/>
        <v>Jan</v>
      </c>
      <c r="U2925" s="9">
        <f t="shared" si="229"/>
        <v>2015</v>
      </c>
      <c r="V2925" s="10">
        <f>(J2925/86400)+25569+(-5/24)</f>
        <v>42012.944201388884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tr">
        <f t="shared" si="225"/>
        <v>theater</v>
      </c>
      <c r="R2926" t="str">
        <f t="shared" si="226"/>
        <v>musical</v>
      </c>
      <c r="S2926" s="10">
        <f t="shared" si="227"/>
        <v>42132.957638888889</v>
      </c>
      <c r="T2926" s="9" t="str">
        <f t="shared" si="228"/>
        <v>May</v>
      </c>
      <c r="U2926" s="9">
        <f t="shared" si="229"/>
        <v>2015</v>
      </c>
      <c r="V2926" s="10">
        <f>(J2926/86400)+25569+(-5/24)</f>
        <v>42103.348495370366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tr">
        <f t="shared" si="225"/>
        <v>theater</v>
      </c>
      <c r="R2927" t="str">
        <f t="shared" si="226"/>
        <v>musical</v>
      </c>
      <c r="S2927" s="10">
        <f t="shared" si="227"/>
        <v>41893.375787037039</v>
      </c>
      <c r="T2927" s="9" t="str">
        <f t="shared" si="228"/>
        <v>Sep</v>
      </c>
      <c r="U2927" s="9">
        <f t="shared" si="229"/>
        <v>2014</v>
      </c>
      <c r="V2927" s="10">
        <f>(J2927/86400)+25569+(-5/24)</f>
        <v>41863.375787037039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tr">
        <f t="shared" si="225"/>
        <v>theater</v>
      </c>
      <c r="R2928" t="str">
        <f t="shared" si="226"/>
        <v>musical</v>
      </c>
      <c r="S2928" s="10">
        <f t="shared" si="227"/>
        <v>42058.557627314811</v>
      </c>
      <c r="T2928" s="9" t="str">
        <f t="shared" si="228"/>
        <v>Feb</v>
      </c>
      <c r="U2928" s="9">
        <f t="shared" si="229"/>
        <v>2015</v>
      </c>
      <c r="V2928" s="10">
        <f>(J2928/86400)+25569+(-5/24)</f>
        <v>42044.557627314811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tr">
        <f t="shared" si="225"/>
        <v>theater</v>
      </c>
      <c r="R2929" t="str">
        <f t="shared" si="226"/>
        <v>musical</v>
      </c>
      <c r="S2929" s="10">
        <f t="shared" si="227"/>
        <v>41835</v>
      </c>
      <c r="T2929" s="9" t="str">
        <f t="shared" si="228"/>
        <v>Jul</v>
      </c>
      <c r="U2929" s="9">
        <f t="shared" si="229"/>
        <v>2014</v>
      </c>
      <c r="V2929" s="10">
        <f>(J2929/86400)+25569+(-5/24)</f>
        <v>41806.460983796293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tr">
        <f t="shared" si="225"/>
        <v>theater</v>
      </c>
      <c r="R2930" t="str">
        <f t="shared" si="226"/>
        <v>musical</v>
      </c>
      <c r="S2930" s="10">
        <f t="shared" si="227"/>
        <v>42433.789884259262</v>
      </c>
      <c r="T2930" s="9" t="str">
        <f t="shared" si="228"/>
        <v>Mar</v>
      </c>
      <c r="U2930" s="9">
        <f t="shared" si="229"/>
        <v>2016</v>
      </c>
      <c r="V2930" s="10">
        <f>(J2930/86400)+25569+(-5/24)</f>
        <v>42403.789884259262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tr">
        <f t="shared" si="225"/>
        <v>theater</v>
      </c>
      <c r="R2931" t="str">
        <f t="shared" si="226"/>
        <v>musical</v>
      </c>
      <c r="S2931" s="10">
        <f t="shared" si="227"/>
        <v>41784.355995370366</v>
      </c>
      <c r="T2931" s="9" t="str">
        <f t="shared" si="228"/>
        <v>May</v>
      </c>
      <c r="U2931" s="9">
        <f t="shared" si="229"/>
        <v>2014</v>
      </c>
      <c r="V2931" s="10">
        <f>(J2931/86400)+25569+(-5/24)</f>
        <v>41754.355995370366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tr">
        <f t="shared" si="225"/>
        <v>theater</v>
      </c>
      <c r="R2932" t="str">
        <f t="shared" si="226"/>
        <v>musical</v>
      </c>
      <c r="S2932" s="10">
        <f t="shared" si="227"/>
        <v>42131.375740740739</v>
      </c>
      <c r="T2932" s="9" t="str">
        <f t="shared" si="228"/>
        <v>May</v>
      </c>
      <c r="U2932" s="9">
        <f t="shared" si="229"/>
        <v>2015</v>
      </c>
      <c r="V2932" s="10">
        <f>(J2932/86400)+25569+(-5/24)</f>
        <v>42101.375740740739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tr">
        <f t="shared" si="225"/>
        <v>theater</v>
      </c>
      <c r="R2933" t="str">
        <f t="shared" si="226"/>
        <v>musical</v>
      </c>
      <c r="S2933" s="10">
        <f t="shared" si="227"/>
        <v>41897.047222222223</v>
      </c>
      <c r="T2933" s="9" t="str">
        <f t="shared" si="228"/>
        <v>Sep</v>
      </c>
      <c r="U2933" s="9">
        <f t="shared" si="229"/>
        <v>2014</v>
      </c>
      <c r="V2933" s="10">
        <f>(J2933/86400)+25569+(-5/24)</f>
        <v>41872.082905092589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tr">
        <f t="shared" si="225"/>
        <v>theater</v>
      </c>
      <c r="R2934" t="str">
        <f t="shared" si="226"/>
        <v>musical</v>
      </c>
      <c r="S2934" s="10">
        <f t="shared" si="227"/>
        <v>42056.249999999993</v>
      </c>
      <c r="T2934" s="9" t="str">
        <f t="shared" si="228"/>
        <v>Feb</v>
      </c>
      <c r="U2934" s="9">
        <f t="shared" si="229"/>
        <v>2015</v>
      </c>
      <c r="V2934" s="10">
        <f>(J2934/86400)+25569+(-5/24)</f>
        <v>42024.956446759257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tr">
        <f t="shared" si="225"/>
        <v>theater</v>
      </c>
      <c r="R2935" t="str">
        <f t="shared" si="226"/>
        <v>musical</v>
      </c>
      <c r="S2935" s="10">
        <f t="shared" si="227"/>
        <v>42525.748298611106</v>
      </c>
      <c r="T2935" s="9" t="str">
        <f t="shared" si="228"/>
        <v>Jun</v>
      </c>
      <c r="U2935" s="9">
        <f t="shared" si="229"/>
        <v>2016</v>
      </c>
      <c r="V2935" s="10">
        <f>(J2935/86400)+25569+(-5/24)</f>
        <v>42495.748298611106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tr">
        <f t="shared" si="225"/>
        <v>theater</v>
      </c>
      <c r="R2936" t="str">
        <f t="shared" si="226"/>
        <v>musical</v>
      </c>
      <c r="S2936" s="10">
        <f t="shared" si="227"/>
        <v>41805.427824074075</v>
      </c>
      <c r="T2936" s="9" t="str">
        <f t="shared" si="228"/>
        <v>Jun</v>
      </c>
      <c r="U2936" s="9">
        <f t="shared" si="229"/>
        <v>2014</v>
      </c>
      <c r="V2936" s="10">
        <f>(J2936/86400)+25569+(-5/24)</f>
        <v>41775.427824074075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tr">
        <f t="shared" si="225"/>
        <v>theater</v>
      </c>
      <c r="R2937" t="str">
        <f t="shared" si="226"/>
        <v>musical</v>
      </c>
      <c r="S2937" s="10">
        <f t="shared" si="227"/>
        <v>42611.499999999993</v>
      </c>
      <c r="T2937" s="9" t="str">
        <f t="shared" si="228"/>
        <v>Aug</v>
      </c>
      <c r="U2937" s="9">
        <f t="shared" si="229"/>
        <v>2016</v>
      </c>
      <c r="V2937" s="10">
        <f>(J2937/86400)+25569+(-5/24)</f>
        <v>42553.375092592592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tr">
        <f t="shared" si="225"/>
        <v>theater</v>
      </c>
      <c r="R2938" t="str">
        <f t="shared" si="226"/>
        <v>musical</v>
      </c>
      <c r="S2938" s="10">
        <f t="shared" si="227"/>
        <v>41924.999305555553</v>
      </c>
      <c r="T2938" s="9" t="str">
        <f t="shared" si="228"/>
        <v>Oct</v>
      </c>
      <c r="U2938" s="9">
        <f t="shared" si="229"/>
        <v>2014</v>
      </c>
      <c r="V2938" s="10">
        <f>(J2938/86400)+25569+(-5/24)</f>
        <v>41912.442395833328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tr">
        <f t="shared" si="225"/>
        <v>theater</v>
      </c>
      <c r="R2939" t="str">
        <f t="shared" si="226"/>
        <v>musical</v>
      </c>
      <c r="S2939" s="10">
        <f t="shared" si="227"/>
        <v>41833.248993055553</v>
      </c>
      <c r="T2939" s="9" t="str">
        <f t="shared" si="228"/>
        <v>Jul</v>
      </c>
      <c r="U2939" s="9">
        <f t="shared" si="229"/>
        <v>2014</v>
      </c>
      <c r="V2939" s="10">
        <f>(J2939/86400)+25569+(-5/24)</f>
        <v>41803.248993055553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tr">
        <f t="shared" si="225"/>
        <v>theater</v>
      </c>
      <c r="R2940" t="str">
        <f t="shared" si="226"/>
        <v>musical</v>
      </c>
      <c r="S2940" s="10">
        <f t="shared" si="227"/>
        <v>42034.495532407404</v>
      </c>
      <c r="T2940" s="9" t="str">
        <f t="shared" si="228"/>
        <v>Jan</v>
      </c>
      <c r="U2940" s="9">
        <f t="shared" si="229"/>
        <v>2015</v>
      </c>
      <c r="V2940" s="10">
        <f>(J2940/86400)+25569+(-5/24)</f>
        <v>42004.495532407404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tr">
        <f t="shared" si="225"/>
        <v>theater</v>
      </c>
      <c r="R2941" t="str">
        <f t="shared" si="226"/>
        <v>musical</v>
      </c>
      <c r="S2941" s="10">
        <f t="shared" si="227"/>
        <v>41878.833333333328</v>
      </c>
      <c r="T2941" s="9" t="str">
        <f t="shared" si="228"/>
        <v>Aug</v>
      </c>
      <c r="U2941" s="9">
        <f t="shared" si="229"/>
        <v>2014</v>
      </c>
      <c r="V2941" s="10">
        <f>(J2941/86400)+25569+(-5/24)</f>
        <v>41845.60083333333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tr">
        <f t="shared" si="225"/>
        <v>theater</v>
      </c>
      <c r="R2942" t="str">
        <f t="shared" si="226"/>
        <v>musical</v>
      </c>
      <c r="S2942" s="10">
        <f t="shared" si="227"/>
        <v>42022.565023148149</v>
      </c>
      <c r="T2942" s="9" t="str">
        <f t="shared" si="228"/>
        <v>Jan</v>
      </c>
      <c r="U2942" s="9">
        <f t="shared" si="229"/>
        <v>2015</v>
      </c>
      <c r="V2942" s="10">
        <f>(J2942/86400)+25569+(-5/24)</f>
        <v>41982.565023148149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tr">
        <f t="shared" si="225"/>
        <v>theater</v>
      </c>
      <c r="R2943" t="str">
        <f t="shared" si="226"/>
        <v>spaces</v>
      </c>
      <c r="S2943" s="10">
        <f t="shared" si="227"/>
        <v>42064.751793981479</v>
      </c>
      <c r="T2943" s="9" t="str">
        <f t="shared" si="228"/>
        <v>Mar</v>
      </c>
      <c r="U2943" s="9">
        <f t="shared" si="229"/>
        <v>2015</v>
      </c>
      <c r="V2943" s="10">
        <f>(J2943/86400)+25569+(-5/24)</f>
        <v>42034.751793981479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tr">
        <f t="shared" si="225"/>
        <v>theater</v>
      </c>
      <c r="R2944" t="str">
        <f t="shared" si="226"/>
        <v>spaces</v>
      </c>
      <c r="S2944" s="10">
        <f t="shared" si="227"/>
        <v>42354.637499999997</v>
      </c>
      <c r="T2944" s="9" t="str">
        <f t="shared" si="228"/>
        <v>Dec</v>
      </c>
      <c r="U2944" s="9">
        <f t="shared" si="229"/>
        <v>2015</v>
      </c>
      <c r="V2944" s="10">
        <f>(J2944/86400)+25569+(-5/24)</f>
        <v>42334.595590277771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tr">
        <f t="shared" si="225"/>
        <v>theater</v>
      </c>
      <c r="R2945" t="str">
        <f t="shared" si="226"/>
        <v>spaces</v>
      </c>
      <c r="S2945" s="10">
        <f t="shared" si="227"/>
        <v>42106.921064814807</v>
      </c>
      <c r="T2945" s="9" t="str">
        <f t="shared" si="228"/>
        <v>Apr</v>
      </c>
      <c r="U2945" s="9">
        <f t="shared" si="229"/>
        <v>2015</v>
      </c>
      <c r="V2945" s="10">
        <f>(J2945/86400)+25569+(-5/24)</f>
        <v>42076.921064814807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tr">
        <f t="shared" si="225"/>
        <v>theater</v>
      </c>
      <c r="R2946" t="str">
        <f t="shared" si="226"/>
        <v>spaces</v>
      </c>
      <c r="S2946" s="10">
        <f t="shared" si="227"/>
        <v>42162.705995370365</v>
      </c>
      <c r="T2946" s="9" t="str">
        <f t="shared" si="228"/>
        <v>Jun</v>
      </c>
      <c r="U2946" s="9">
        <f t="shared" si="229"/>
        <v>2015</v>
      </c>
      <c r="V2946" s="10">
        <f>(J2946/86400)+25569+(-5/24)</f>
        <v>42132.705995370365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tr">
        <f t="shared" ref="Q2947:Q3010" si="230">LEFT(N2947,FIND("/",N2947)-1)</f>
        <v>theater</v>
      </c>
      <c r="R2947" t="str">
        <f t="shared" ref="R2947:R3010" si="231">RIGHT(N2947,LEN(N2947)-FIND("/",N2947))</f>
        <v>spaces</v>
      </c>
      <c r="S2947" s="10">
        <f t="shared" ref="S2947:S3010" si="232">(I2947/86400)+25569+(-5/24)</f>
        <v>42147.931250000001</v>
      </c>
      <c r="T2947" s="9" t="str">
        <f t="shared" ref="T2947:T3010" si="233">IF(MONTH(S2947)=1,"Jan",IF(MONTH(S2947)=2,"Feb",IF(MONTH(S2947)=3,"Mar",IF(MONTH(S2947)=4,"Apr",IF(MONTH(S2947)=5,"May",IF(MONTH(S2947)=6,"Jun",IF(MONTH(S2947)=7,"Jul",IF(MONTH(S2947)=8,"Aug",IF(MONTH(S2947)=9,"Sep",IF(MONTH(S2947)=10,"Oct",IF(MONTH(S2947)=11,"Nov",IF(MONTH(S2947)=12,"Dec","N/A"))))))))))))</f>
        <v>May</v>
      </c>
      <c r="U2947" s="9">
        <f t="shared" ref="U2947:U3010" si="234">YEAR(S2947)</f>
        <v>2015</v>
      </c>
      <c r="V2947" s="10">
        <f>(J2947/86400)+25569+(-5/24)</f>
        <v>42117.931250000001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tr">
        <f t="shared" si="230"/>
        <v>theater</v>
      </c>
      <c r="R2948" t="str">
        <f t="shared" si="231"/>
        <v>spaces</v>
      </c>
      <c r="S2948" s="10">
        <f t="shared" si="232"/>
        <v>42597.322824074072</v>
      </c>
      <c r="T2948" s="9" t="str">
        <f t="shared" si="233"/>
        <v>Aug</v>
      </c>
      <c r="U2948" s="9">
        <f t="shared" si="234"/>
        <v>2016</v>
      </c>
      <c r="V2948" s="10">
        <f>(J2948/86400)+25569+(-5/24)</f>
        <v>42567.322824074072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tr">
        <f t="shared" si="230"/>
        <v>theater</v>
      </c>
      <c r="R2949" t="str">
        <f t="shared" si="231"/>
        <v>spaces</v>
      </c>
      <c r="S2949" s="10">
        <f t="shared" si="232"/>
        <v>42698.507638888885</v>
      </c>
      <c r="T2949" s="9" t="str">
        <f t="shared" si="233"/>
        <v>Nov</v>
      </c>
      <c r="U2949" s="9">
        <f t="shared" si="234"/>
        <v>2016</v>
      </c>
      <c r="V2949" s="10">
        <f>(J2949/86400)+25569+(-5/24)</f>
        <v>42649.353784722225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tr">
        <f t="shared" si="230"/>
        <v>theater</v>
      </c>
      <c r="R2950" t="str">
        <f t="shared" si="231"/>
        <v>spaces</v>
      </c>
      <c r="S2950" s="10">
        <f t="shared" si="232"/>
        <v>42157.440891203696</v>
      </c>
      <c r="T2950" s="9" t="str">
        <f t="shared" si="233"/>
        <v>Jun</v>
      </c>
      <c r="U2950" s="9">
        <f t="shared" si="234"/>
        <v>2015</v>
      </c>
      <c r="V2950" s="10">
        <f>(J2950/86400)+25569+(-5/24)</f>
        <v>42097.440891203696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tr">
        <f t="shared" si="230"/>
        <v>theater</v>
      </c>
      <c r="R2951" t="str">
        <f t="shared" si="231"/>
        <v>spaces</v>
      </c>
      <c r="S2951" s="10">
        <f t="shared" si="232"/>
        <v>42327.656446759262</v>
      </c>
      <c r="T2951" s="9" t="str">
        <f t="shared" si="233"/>
        <v>Nov</v>
      </c>
      <c r="U2951" s="9">
        <f t="shared" si="234"/>
        <v>2015</v>
      </c>
      <c r="V2951" s="10">
        <f>(J2951/86400)+25569+(-5/24)</f>
        <v>42297.61478009259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tr">
        <f t="shared" si="230"/>
        <v>theater</v>
      </c>
      <c r="R2952" t="str">
        <f t="shared" si="231"/>
        <v>spaces</v>
      </c>
      <c r="S2952" s="10">
        <f t="shared" si="232"/>
        <v>42392.156851851854</v>
      </c>
      <c r="T2952" s="9" t="str">
        <f t="shared" si="233"/>
        <v>Jan</v>
      </c>
      <c r="U2952" s="9">
        <f t="shared" si="234"/>
        <v>2016</v>
      </c>
      <c r="V2952" s="10">
        <f>(J2952/86400)+25569+(-5/24)</f>
        <v>42362.156851851854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tr">
        <f t="shared" si="230"/>
        <v>theater</v>
      </c>
      <c r="R2953" t="str">
        <f t="shared" si="231"/>
        <v>spaces</v>
      </c>
      <c r="S2953" s="10">
        <f t="shared" si="232"/>
        <v>41917.594594907401</v>
      </c>
      <c r="T2953" s="9" t="str">
        <f t="shared" si="233"/>
        <v>Oct</v>
      </c>
      <c r="U2953" s="9">
        <f t="shared" si="234"/>
        <v>2014</v>
      </c>
      <c r="V2953" s="10">
        <f>(J2953/86400)+25569+(-5/24)</f>
        <v>41872.594594907401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tr">
        <f t="shared" si="230"/>
        <v>theater</v>
      </c>
      <c r="R2954" t="str">
        <f t="shared" si="231"/>
        <v>spaces</v>
      </c>
      <c r="S2954" s="10">
        <f t="shared" si="232"/>
        <v>42659.958333333336</v>
      </c>
      <c r="T2954" s="9" t="str">
        <f t="shared" si="233"/>
        <v>Oct</v>
      </c>
      <c r="U2954" s="9">
        <f t="shared" si="234"/>
        <v>2016</v>
      </c>
      <c r="V2954" s="10">
        <f>(J2954/86400)+25569+(-5/24)</f>
        <v>42628.481932870367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tr">
        <f t="shared" si="230"/>
        <v>theater</v>
      </c>
      <c r="R2955" t="str">
        <f t="shared" si="231"/>
        <v>spaces</v>
      </c>
      <c r="S2955" s="10">
        <f t="shared" si="232"/>
        <v>42285.583576388883</v>
      </c>
      <c r="T2955" s="9" t="str">
        <f t="shared" si="233"/>
        <v>Oct</v>
      </c>
      <c r="U2955" s="9">
        <f t="shared" si="234"/>
        <v>2015</v>
      </c>
      <c r="V2955" s="10">
        <f>(J2955/86400)+25569+(-5/24)</f>
        <v>42255.583576388883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tr">
        <f t="shared" si="230"/>
        <v>theater</v>
      </c>
      <c r="R2956" t="str">
        <f t="shared" si="231"/>
        <v>spaces</v>
      </c>
      <c r="S2956" s="10">
        <f t="shared" si="232"/>
        <v>42810.333368055552</v>
      </c>
      <c r="T2956" s="9" t="str">
        <f t="shared" si="233"/>
        <v>Mar</v>
      </c>
      <c r="U2956" s="9">
        <f t="shared" si="234"/>
        <v>2017</v>
      </c>
      <c r="V2956" s="10">
        <f>(J2956/86400)+25569+(-5/24)</f>
        <v>42790.375034722216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tr">
        <f t="shared" si="230"/>
        <v>theater</v>
      </c>
      <c r="R2957" t="str">
        <f t="shared" si="231"/>
        <v>spaces</v>
      </c>
      <c r="S2957" s="10">
        <f t="shared" si="232"/>
        <v>42171.532974537033</v>
      </c>
      <c r="T2957" s="9" t="str">
        <f t="shared" si="233"/>
        <v>Jun</v>
      </c>
      <c r="U2957" s="9">
        <f t="shared" si="234"/>
        <v>2015</v>
      </c>
      <c r="V2957" s="10">
        <f>(J2957/86400)+25569+(-5/24)</f>
        <v>42141.532974537033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tr">
        <f t="shared" si="230"/>
        <v>theater</v>
      </c>
      <c r="R2958" t="str">
        <f t="shared" si="231"/>
        <v>spaces</v>
      </c>
      <c r="S2958" s="10">
        <f t="shared" si="232"/>
        <v>42494.750578703701</v>
      </c>
      <c r="T2958" s="9" t="str">
        <f t="shared" si="233"/>
        <v>May</v>
      </c>
      <c r="U2958" s="9">
        <f t="shared" si="234"/>
        <v>2016</v>
      </c>
      <c r="V2958" s="10">
        <f>(J2958/86400)+25569+(-5/24)</f>
        <v>42464.750578703701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tr">
        <f t="shared" si="230"/>
        <v>theater</v>
      </c>
      <c r="R2959" t="str">
        <f t="shared" si="231"/>
        <v>spaces</v>
      </c>
      <c r="S2959" s="10">
        <f t="shared" si="232"/>
        <v>42090.761249999996</v>
      </c>
      <c r="T2959" s="9" t="str">
        <f t="shared" si="233"/>
        <v>Mar</v>
      </c>
      <c r="U2959" s="9">
        <f t="shared" si="234"/>
        <v>2015</v>
      </c>
      <c r="V2959" s="10">
        <f>(J2959/86400)+25569+(-5/24)</f>
        <v>42030.80291666666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tr">
        <f t="shared" si="230"/>
        <v>theater</v>
      </c>
      <c r="R2960" t="str">
        <f t="shared" si="231"/>
        <v>spaces</v>
      </c>
      <c r="S2960" s="10">
        <f t="shared" si="232"/>
        <v>42498.529131944444</v>
      </c>
      <c r="T2960" s="9" t="str">
        <f t="shared" si="233"/>
        <v>May</v>
      </c>
      <c r="U2960" s="9">
        <f t="shared" si="234"/>
        <v>2016</v>
      </c>
      <c r="V2960" s="10">
        <f>(J2960/86400)+25569+(-5/24)</f>
        <v>42438.570798611108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tr">
        <f t="shared" si="230"/>
        <v>theater</v>
      </c>
      <c r="R2961" t="str">
        <f t="shared" si="231"/>
        <v>spaces</v>
      </c>
      <c r="S2961" s="10">
        <f t="shared" si="232"/>
        <v>42527.800057870372</v>
      </c>
      <c r="T2961" s="9" t="str">
        <f t="shared" si="233"/>
        <v>Jun</v>
      </c>
      <c r="U2961" s="9">
        <f t="shared" si="234"/>
        <v>2016</v>
      </c>
      <c r="V2961" s="10">
        <f>(J2961/86400)+25569+(-5/24)</f>
        <v>42497.800057870372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tr">
        <f t="shared" si="230"/>
        <v>theater</v>
      </c>
      <c r="R2962" t="str">
        <f t="shared" si="231"/>
        <v>spaces</v>
      </c>
      <c r="S2962" s="10">
        <f t="shared" si="232"/>
        <v>41893.54887731481</v>
      </c>
      <c r="T2962" s="9" t="str">
        <f t="shared" si="233"/>
        <v>Sep</v>
      </c>
      <c r="U2962" s="9">
        <f t="shared" si="234"/>
        <v>2014</v>
      </c>
      <c r="V2962" s="10">
        <f>(J2962/86400)+25569+(-5/24)</f>
        <v>41863.54887731481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tr">
        <f t="shared" si="230"/>
        <v>theater</v>
      </c>
      <c r="R2963" t="str">
        <f t="shared" si="231"/>
        <v>plays</v>
      </c>
      <c r="S2963" s="10">
        <f t="shared" si="232"/>
        <v>42088.958333333336</v>
      </c>
      <c r="T2963" s="9" t="str">
        <f t="shared" si="233"/>
        <v>Mar</v>
      </c>
      <c r="U2963" s="9">
        <f t="shared" si="234"/>
        <v>2015</v>
      </c>
      <c r="V2963" s="10">
        <f>(J2963/86400)+25569+(-5/24)</f>
        <v>42061.004155092589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tr">
        <f t="shared" si="230"/>
        <v>theater</v>
      </c>
      <c r="R2964" t="str">
        <f t="shared" si="231"/>
        <v>plays</v>
      </c>
      <c r="S2964" s="10">
        <f t="shared" si="232"/>
        <v>42064.082638888889</v>
      </c>
      <c r="T2964" s="9" t="str">
        <f t="shared" si="233"/>
        <v>Mar</v>
      </c>
      <c r="U2964" s="9">
        <f t="shared" si="234"/>
        <v>2015</v>
      </c>
      <c r="V2964" s="10">
        <f>(J2964/86400)+25569+(-5/24)</f>
        <v>42036.035949074074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tr">
        <f t="shared" si="230"/>
        <v>theater</v>
      </c>
      <c r="R2965" t="str">
        <f t="shared" si="231"/>
        <v>plays</v>
      </c>
      <c r="S2965" s="10">
        <f t="shared" si="232"/>
        <v>42187.26185185185</v>
      </c>
      <c r="T2965" s="9" t="str">
        <f t="shared" si="233"/>
        <v>Jul</v>
      </c>
      <c r="U2965" s="9">
        <f t="shared" si="234"/>
        <v>2015</v>
      </c>
      <c r="V2965" s="10">
        <f>(J2965/86400)+25569+(-5/24)</f>
        <v>42157.26185185185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tr">
        <f t="shared" si="230"/>
        <v>theater</v>
      </c>
      <c r="R2966" t="str">
        <f t="shared" si="231"/>
        <v>plays</v>
      </c>
      <c r="S2966" s="10">
        <f t="shared" si="232"/>
        <v>41857.688888888886</v>
      </c>
      <c r="T2966" s="9" t="str">
        <f t="shared" si="233"/>
        <v>Aug</v>
      </c>
      <c r="U2966" s="9">
        <f t="shared" si="234"/>
        <v>2014</v>
      </c>
      <c r="V2966" s="10">
        <f>(J2966/86400)+25569+(-5/24)</f>
        <v>41827.701608796291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tr">
        <f t="shared" si="230"/>
        <v>theater</v>
      </c>
      <c r="R2967" t="str">
        <f t="shared" si="231"/>
        <v>plays</v>
      </c>
      <c r="S2967" s="10">
        <f t="shared" si="232"/>
        <v>42192.521215277775</v>
      </c>
      <c r="T2967" s="9" t="str">
        <f t="shared" si="233"/>
        <v>Jul</v>
      </c>
      <c r="U2967" s="9">
        <f t="shared" si="234"/>
        <v>2015</v>
      </c>
      <c r="V2967" s="10">
        <f>(J2967/86400)+25569+(-5/24)</f>
        <v>42162.521215277775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tr">
        <f t="shared" si="230"/>
        <v>theater</v>
      </c>
      <c r="R2968" t="str">
        <f t="shared" si="231"/>
        <v>plays</v>
      </c>
      <c r="S2968" s="10">
        <f t="shared" si="232"/>
        <v>42263.530231481483</v>
      </c>
      <c r="T2968" s="9" t="str">
        <f t="shared" si="233"/>
        <v>Sep</v>
      </c>
      <c r="U2968" s="9">
        <f t="shared" si="234"/>
        <v>2015</v>
      </c>
      <c r="V2968" s="10">
        <f>(J2968/86400)+25569+(-5/24)</f>
        <v>42233.530231481483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tr">
        <f t="shared" si="230"/>
        <v>theater</v>
      </c>
      <c r="R2969" t="str">
        <f t="shared" si="231"/>
        <v>plays</v>
      </c>
      <c r="S2969" s="10">
        <f t="shared" si="232"/>
        <v>42071.947824074072</v>
      </c>
      <c r="T2969" s="9" t="str">
        <f t="shared" si="233"/>
        <v>Mar</v>
      </c>
      <c r="U2969" s="9">
        <f t="shared" si="234"/>
        <v>2015</v>
      </c>
      <c r="V2969" s="10">
        <f>(J2969/86400)+25569+(-5/24)</f>
        <v>42041.989490740736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tr">
        <f t="shared" si="230"/>
        <v>theater</v>
      </c>
      <c r="R2970" t="str">
        <f t="shared" si="231"/>
        <v>plays</v>
      </c>
      <c r="S2970" s="10">
        <f t="shared" si="232"/>
        <v>42598.957638888889</v>
      </c>
      <c r="T2970" s="9" t="str">
        <f t="shared" si="233"/>
        <v>Aug</v>
      </c>
      <c r="U2970" s="9">
        <f t="shared" si="234"/>
        <v>2016</v>
      </c>
      <c r="V2970" s="10">
        <f>(J2970/86400)+25569+(-5/24)</f>
        <v>42585.315509259257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tr">
        <f t="shared" si="230"/>
        <v>theater</v>
      </c>
      <c r="R2971" t="str">
        <f t="shared" si="231"/>
        <v>plays</v>
      </c>
      <c r="S2971" s="10">
        <f t="shared" si="232"/>
        <v>42127.743750000001</v>
      </c>
      <c r="T2971" s="9" t="str">
        <f t="shared" si="233"/>
        <v>May</v>
      </c>
      <c r="U2971" s="9">
        <f t="shared" si="234"/>
        <v>2015</v>
      </c>
      <c r="V2971" s="10">
        <f>(J2971/86400)+25569+(-5/24)</f>
        <v>42097.578159722216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tr">
        <f t="shared" si="230"/>
        <v>theater</v>
      </c>
      <c r="R2972" t="str">
        <f t="shared" si="231"/>
        <v>plays</v>
      </c>
      <c r="S2972" s="10">
        <f t="shared" si="232"/>
        <v>41838.461238425924</v>
      </c>
      <c r="T2972" s="9" t="str">
        <f t="shared" si="233"/>
        <v>Jul</v>
      </c>
      <c r="U2972" s="9">
        <f t="shared" si="234"/>
        <v>2014</v>
      </c>
      <c r="V2972" s="10">
        <f>(J2972/86400)+25569+(-5/24)</f>
        <v>41808.461238425924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tr">
        <f t="shared" si="230"/>
        <v>theater</v>
      </c>
      <c r="R2973" t="str">
        <f t="shared" si="231"/>
        <v>plays</v>
      </c>
      <c r="S2973" s="10">
        <f t="shared" si="232"/>
        <v>41882.449976851851</v>
      </c>
      <c r="T2973" s="9" t="str">
        <f t="shared" si="233"/>
        <v>Aug</v>
      </c>
      <c r="U2973" s="9">
        <f t="shared" si="234"/>
        <v>2014</v>
      </c>
      <c r="V2973" s="10">
        <f>(J2973/86400)+25569+(-5/24)</f>
        <v>41852.449976851851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tr">
        <f t="shared" si="230"/>
        <v>theater</v>
      </c>
      <c r="R2974" t="str">
        <f t="shared" si="231"/>
        <v>plays</v>
      </c>
      <c r="S2974" s="10">
        <f t="shared" si="232"/>
        <v>42708.833333333336</v>
      </c>
      <c r="T2974" s="9" t="str">
        <f t="shared" si="233"/>
        <v>Dec</v>
      </c>
      <c r="U2974" s="9">
        <f t="shared" si="234"/>
        <v>2016</v>
      </c>
      <c r="V2974" s="10">
        <f>(J2974/86400)+25569+(-5/24)</f>
        <v>42693.90185185185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tr">
        <f t="shared" si="230"/>
        <v>theater</v>
      </c>
      <c r="R2975" t="str">
        <f t="shared" si="231"/>
        <v>plays</v>
      </c>
      <c r="S2975" s="10">
        <f t="shared" si="232"/>
        <v>42369.958333333336</v>
      </c>
      <c r="T2975" s="9" t="str">
        <f t="shared" si="233"/>
        <v>Dec</v>
      </c>
      <c r="U2975" s="9">
        <f t="shared" si="234"/>
        <v>2015</v>
      </c>
      <c r="V2975" s="10">
        <f>(J2975/86400)+25569+(-5/24)</f>
        <v>42341.610046296293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tr">
        <f t="shared" si="230"/>
        <v>theater</v>
      </c>
      <c r="R2976" t="str">
        <f t="shared" si="231"/>
        <v>plays</v>
      </c>
      <c r="S2976" s="10">
        <f t="shared" si="232"/>
        <v>41907.857638888883</v>
      </c>
      <c r="T2976" s="9" t="str">
        <f t="shared" si="233"/>
        <v>Sep</v>
      </c>
      <c r="U2976" s="9">
        <f t="shared" si="234"/>
        <v>2014</v>
      </c>
      <c r="V2976" s="10">
        <f>(J2976/86400)+25569+(-5/24)</f>
        <v>41879.852673611109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tr">
        <f t="shared" si="230"/>
        <v>theater</v>
      </c>
      <c r="R2977" t="str">
        <f t="shared" si="231"/>
        <v>plays</v>
      </c>
      <c r="S2977" s="10">
        <f t="shared" si="232"/>
        <v>41969.916666666664</v>
      </c>
      <c r="T2977" s="9" t="str">
        <f t="shared" si="233"/>
        <v>Nov</v>
      </c>
      <c r="U2977" s="9">
        <f t="shared" si="234"/>
        <v>2014</v>
      </c>
      <c r="V2977" s="10">
        <f>(J2977/86400)+25569+(-5/24)</f>
        <v>41941.475532407407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tr">
        <f t="shared" si="230"/>
        <v>theater</v>
      </c>
      <c r="R2978" t="str">
        <f t="shared" si="231"/>
        <v>plays</v>
      </c>
      <c r="S2978" s="10">
        <f t="shared" si="232"/>
        <v>42442.291666666664</v>
      </c>
      <c r="T2978" s="9" t="str">
        <f t="shared" si="233"/>
        <v>Mar</v>
      </c>
      <c r="U2978" s="9">
        <f t="shared" si="234"/>
        <v>2016</v>
      </c>
      <c r="V2978" s="10">
        <f>(J2978/86400)+25569+(-5/24)</f>
        <v>42425.522337962961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tr">
        <f t="shared" si="230"/>
        <v>theater</v>
      </c>
      <c r="R2979" t="str">
        <f t="shared" si="231"/>
        <v>plays</v>
      </c>
      <c r="S2979" s="10">
        <f t="shared" si="232"/>
        <v>42085.884722222218</v>
      </c>
      <c r="T2979" s="9" t="str">
        <f t="shared" si="233"/>
        <v>Mar</v>
      </c>
      <c r="U2979" s="9">
        <f t="shared" si="234"/>
        <v>2015</v>
      </c>
      <c r="V2979" s="10">
        <f>(J2979/86400)+25569+(-5/24)</f>
        <v>42026.672847222224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tr">
        <f t="shared" si="230"/>
        <v>theater</v>
      </c>
      <c r="R2980" t="str">
        <f t="shared" si="231"/>
        <v>plays</v>
      </c>
      <c r="S2980" s="10">
        <f t="shared" si="232"/>
        <v>41932.040972222218</v>
      </c>
      <c r="T2980" s="9" t="str">
        <f t="shared" si="233"/>
        <v>Oct</v>
      </c>
      <c r="U2980" s="9">
        <f t="shared" si="234"/>
        <v>2014</v>
      </c>
      <c r="V2980" s="10">
        <f>(J2980/86400)+25569+(-5/24)</f>
        <v>41922.432256944441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tr">
        <f t="shared" si="230"/>
        <v>theater</v>
      </c>
      <c r="R2981" t="str">
        <f t="shared" si="231"/>
        <v>plays</v>
      </c>
      <c r="S2981" s="10">
        <f t="shared" si="232"/>
        <v>42010.041666666664</v>
      </c>
      <c r="T2981" s="9" t="str">
        <f t="shared" si="233"/>
        <v>Jan</v>
      </c>
      <c r="U2981" s="9">
        <f t="shared" si="234"/>
        <v>2015</v>
      </c>
      <c r="V2981" s="10">
        <f>(J2981/86400)+25569+(-5/24)</f>
        <v>41993.616006944438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tr">
        <f t="shared" si="230"/>
        <v>theater</v>
      </c>
      <c r="R2982" t="str">
        <f t="shared" si="231"/>
        <v>plays</v>
      </c>
      <c r="S2982" s="10">
        <f t="shared" si="232"/>
        <v>42239.874999999993</v>
      </c>
      <c r="T2982" s="9" t="str">
        <f t="shared" si="233"/>
        <v>Aug</v>
      </c>
      <c r="U2982" s="9">
        <f t="shared" si="234"/>
        <v>2015</v>
      </c>
      <c r="V2982" s="10">
        <f>(J2982/86400)+25569+(-5/24)</f>
        <v>42219.70752314815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tr">
        <f t="shared" si="230"/>
        <v>theater</v>
      </c>
      <c r="R2983" t="str">
        <f t="shared" si="231"/>
        <v>spaces</v>
      </c>
      <c r="S2983" s="10">
        <f t="shared" si="232"/>
        <v>42270.351342592585</v>
      </c>
      <c r="T2983" s="9" t="str">
        <f t="shared" si="233"/>
        <v>Sep</v>
      </c>
      <c r="U2983" s="9">
        <f t="shared" si="234"/>
        <v>2015</v>
      </c>
      <c r="V2983" s="10">
        <f>(J2983/86400)+25569+(-5/24)</f>
        <v>42225.351342592585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tr">
        <f t="shared" si="230"/>
        <v>theater</v>
      </c>
      <c r="R2984" t="str">
        <f t="shared" si="231"/>
        <v>spaces</v>
      </c>
      <c r="S2984" s="10">
        <f t="shared" si="232"/>
        <v>42411.478506944441</v>
      </c>
      <c r="T2984" s="9" t="str">
        <f t="shared" si="233"/>
        <v>Feb</v>
      </c>
      <c r="U2984" s="9">
        <f t="shared" si="234"/>
        <v>2016</v>
      </c>
      <c r="V2984" s="10">
        <f>(J2984/86400)+25569+(-5/24)</f>
        <v>42381.478506944441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tr">
        <f t="shared" si="230"/>
        <v>theater</v>
      </c>
      <c r="R2985" t="str">
        <f t="shared" si="231"/>
        <v>spaces</v>
      </c>
      <c r="S2985" s="10">
        <f t="shared" si="232"/>
        <v>41954.465694444443</v>
      </c>
      <c r="T2985" s="9" t="str">
        <f t="shared" si="233"/>
        <v>Nov</v>
      </c>
      <c r="U2985" s="9">
        <f t="shared" si="234"/>
        <v>2014</v>
      </c>
      <c r="V2985" s="10">
        <f>(J2985/86400)+25569+(-5/24)</f>
        <v>41894.424027777779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tr">
        <f t="shared" si="230"/>
        <v>theater</v>
      </c>
      <c r="R2986" t="str">
        <f t="shared" si="231"/>
        <v>spaces</v>
      </c>
      <c r="S2986" s="10">
        <f t="shared" si="232"/>
        <v>42606.070381944439</v>
      </c>
      <c r="T2986" s="9" t="str">
        <f t="shared" si="233"/>
        <v>Aug</v>
      </c>
      <c r="U2986" s="9">
        <f t="shared" si="234"/>
        <v>2016</v>
      </c>
      <c r="V2986" s="10">
        <f>(J2986/86400)+25569+(-5/24)</f>
        <v>42576.070381944439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tr">
        <f t="shared" si="230"/>
        <v>theater</v>
      </c>
      <c r="R2987" t="str">
        <f t="shared" si="231"/>
        <v>spaces</v>
      </c>
      <c r="S2987" s="10">
        <f t="shared" si="232"/>
        <v>42673.958333333336</v>
      </c>
      <c r="T2987" s="9" t="str">
        <f t="shared" si="233"/>
        <v>Oct</v>
      </c>
      <c r="U2987" s="9">
        <f t="shared" si="234"/>
        <v>2016</v>
      </c>
      <c r="V2987" s="10">
        <f>(J2987/86400)+25569+(-5/24)</f>
        <v>42654.765370370369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tr">
        <f t="shared" si="230"/>
        <v>theater</v>
      </c>
      <c r="R2988" t="str">
        <f t="shared" si="231"/>
        <v>spaces</v>
      </c>
      <c r="S2988" s="10">
        <f t="shared" si="232"/>
        <v>42491.250069444439</v>
      </c>
      <c r="T2988" s="9" t="str">
        <f t="shared" si="233"/>
        <v>May</v>
      </c>
      <c r="U2988" s="9">
        <f t="shared" si="234"/>
        <v>2016</v>
      </c>
      <c r="V2988" s="10">
        <f>(J2988/86400)+25569+(-5/24)</f>
        <v>42431.29173611111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tr">
        <f t="shared" si="230"/>
        <v>theater</v>
      </c>
      <c r="R2989" t="str">
        <f t="shared" si="231"/>
        <v>spaces</v>
      </c>
      <c r="S2989" s="10">
        <f t="shared" si="232"/>
        <v>42655.791666666664</v>
      </c>
      <c r="T2989" s="9" t="str">
        <f t="shared" si="233"/>
        <v>Oct</v>
      </c>
      <c r="U2989" s="9">
        <f t="shared" si="234"/>
        <v>2016</v>
      </c>
      <c r="V2989" s="10">
        <f>(J2989/86400)+25569+(-5/24)</f>
        <v>42627.098969907405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tr">
        <f t="shared" si="230"/>
        <v>theater</v>
      </c>
      <c r="R2990" t="str">
        <f t="shared" si="231"/>
        <v>spaces</v>
      </c>
      <c r="S2990" s="10">
        <f t="shared" si="232"/>
        <v>42541.153715277775</v>
      </c>
      <c r="T2990" s="9" t="str">
        <f t="shared" si="233"/>
        <v>Jun</v>
      </c>
      <c r="U2990" s="9">
        <f t="shared" si="234"/>
        <v>2016</v>
      </c>
      <c r="V2990" s="10">
        <f>(J2990/86400)+25569+(-5/24)</f>
        <v>42511.153715277775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tr">
        <f t="shared" si="230"/>
        <v>theater</v>
      </c>
      <c r="R2991" t="str">
        <f t="shared" si="231"/>
        <v>spaces</v>
      </c>
      <c r="S2991" s="10">
        <f t="shared" si="232"/>
        <v>42358.999305555553</v>
      </c>
      <c r="T2991" s="9" t="str">
        <f t="shared" si="233"/>
        <v>Dec</v>
      </c>
      <c r="U2991" s="9">
        <f t="shared" si="234"/>
        <v>2015</v>
      </c>
      <c r="V2991" s="10">
        <f>(J2991/86400)+25569+(-5/24)</f>
        <v>42336.812060185184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tr">
        <f t="shared" si="230"/>
        <v>theater</v>
      </c>
      <c r="R2992" t="str">
        <f t="shared" si="231"/>
        <v>spaces</v>
      </c>
      <c r="S2992" s="10">
        <f t="shared" si="232"/>
        <v>42376.365972222215</v>
      </c>
      <c r="T2992" s="9" t="str">
        <f t="shared" si="233"/>
        <v>Jan</v>
      </c>
      <c r="U2992" s="9">
        <f t="shared" si="234"/>
        <v>2016</v>
      </c>
      <c r="V2992" s="10">
        <f>(J2992/86400)+25569+(-5/24)</f>
        <v>42341.365972222215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tr">
        <f t="shared" si="230"/>
        <v>theater</v>
      </c>
      <c r="R2993" t="str">
        <f t="shared" si="231"/>
        <v>spaces</v>
      </c>
      <c r="S2993" s="10">
        <f t="shared" si="232"/>
        <v>42762.628819444442</v>
      </c>
      <c r="T2993" s="9" t="str">
        <f t="shared" si="233"/>
        <v>Jan</v>
      </c>
      <c r="U2993" s="9">
        <f t="shared" si="234"/>
        <v>2017</v>
      </c>
      <c r="V2993" s="10">
        <f>(J2993/86400)+25569+(-5/24)</f>
        <v>42740.628819444442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tr">
        <f t="shared" si="230"/>
        <v>theater</v>
      </c>
      <c r="R2994" t="str">
        <f t="shared" si="231"/>
        <v>spaces</v>
      </c>
      <c r="S2994" s="10">
        <f t="shared" si="232"/>
        <v>42652.559143518512</v>
      </c>
      <c r="T2994" s="9" t="str">
        <f t="shared" si="233"/>
        <v>Oct</v>
      </c>
      <c r="U2994" s="9">
        <f t="shared" si="234"/>
        <v>2016</v>
      </c>
      <c r="V2994" s="10">
        <f>(J2994/86400)+25569+(-5/24)</f>
        <v>42622.559143518512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tr">
        <f t="shared" si="230"/>
        <v>theater</v>
      </c>
      <c r="R2995" t="str">
        <f t="shared" si="231"/>
        <v>spaces</v>
      </c>
      <c r="S2995" s="10">
        <f t="shared" si="232"/>
        <v>42420.63040509259</v>
      </c>
      <c r="T2995" s="9" t="str">
        <f t="shared" si="233"/>
        <v>Feb</v>
      </c>
      <c r="U2995" s="9">
        <f t="shared" si="234"/>
        <v>2016</v>
      </c>
      <c r="V2995" s="10">
        <f>(J2995/86400)+25569+(-5/24)</f>
        <v>42390.63040509259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tr">
        <f t="shared" si="230"/>
        <v>theater</v>
      </c>
      <c r="R2996" t="str">
        <f t="shared" si="231"/>
        <v>spaces</v>
      </c>
      <c r="S2996" s="10">
        <f t="shared" si="232"/>
        <v>41915.270509259259</v>
      </c>
      <c r="T2996" s="9" t="str">
        <f t="shared" si="233"/>
        <v>Oct</v>
      </c>
      <c r="U2996" s="9">
        <f t="shared" si="234"/>
        <v>2014</v>
      </c>
      <c r="V2996" s="10">
        <f>(J2996/86400)+25569+(-5/24)</f>
        <v>41885.270509259259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tr">
        <f t="shared" si="230"/>
        <v>theater</v>
      </c>
      <c r="R2997" t="str">
        <f t="shared" si="231"/>
        <v>spaces</v>
      </c>
      <c r="S2997" s="10">
        <f t="shared" si="232"/>
        <v>42754.456840277773</v>
      </c>
      <c r="T2997" s="9" t="str">
        <f t="shared" si="233"/>
        <v>Jan</v>
      </c>
      <c r="U2997" s="9">
        <f t="shared" si="234"/>
        <v>2017</v>
      </c>
      <c r="V2997" s="10">
        <f>(J2997/86400)+25569+(-5/24)</f>
        <v>42724.456840277773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tr">
        <f t="shared" si="230"/>
        <v>theater</v>
      </c>
      <c r="R2998" t="str">
        <f t="shared" si="231"/>
        <v>spaces</v>
      </c>
      <c r="S2998" s="10">
        <f t="shared" si="232"/>
        <v>42150.704166666663</v>
      </c>
      <c r="T2998" s="9" t="str">
        <f t="shared" si="233"/>
        <v>May</v>
      </c>
      <c r="U2998" s="9">
        <f t="shared" si="234"/>
        <v>2015</v>
      </c>
      <c r="V2998" s="10">
        <f>(J2998/86400)+25569+(-5/24)</f>
        <v>42090.704166666663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tr">
        <f t="shared" si="230"/>
        <v>theater</v>
      </c>
      <c r="R2999" t="str">
        <f t="shared" si="231"/>
        <v>spaces</v>
      </c>
      <c r="S2999" s="10">
        <f t="shared" si="232"/>
        <v>42792.999305555553</v>
      </c>
      <c r="T2999" s="9" t="str">
        <f t="shared" si="233"/>
        <v>Feb</v>
      </c>
      <c r="U2999" s="9">
        <f t="shared" si="234"/>
        <v>2017</v>
      </c>
      <c r="V2999" s="10">
        <f>(J2999/86400)+25569+(-5/24)</f>
        <v>42775.525381944441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tr">
        <f t="shared" si="230"/>
        <v>theater</v>
      </c>
      <c r="R3000" t="str">
        <f t="shared" si="231"/>
        <v>spaces</v>
      </c>
      <c r="S3000" s="10">
        <f t="shared" si="232"/>
        <v>41805.975694444445</v>
      </c>
      <c r="T3000" s="9" t="str">
        <f t="shared" si="233"/>
        <v>Jun</v>
      </c>
      <c r="U3000" s="9">
        <f t="shared" si="234"/>
        <v>2014</v>
      </c>
      <c r="V3000" s="10">
        <f>(J3000/86400)+25569+(-5/24)</f>
        <v>41777.985289351847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tr">
        <f t="shared" si="230"/>
        <v>theater</v>
      </c>
      <c r="R3001" t="str">
        <f t="shared" si="231"/>
        <v>spaces</v>
      </c>
      <c r="S3001" s="10">
        <f t="shared" si="232"/>
        <v>42794.874999999993</v>
      </c>
      <c r="T3001" s="9" t="str">
        <f t="shared" si="233"/>
        <v>Feb</v>
      </c>
      <c r="U3001" s="9">
        <f t="shared" si="234"/>
        <v>2017</v>
      </c>
      <c r="V3001" s="10">
        <f>(J3001/86400)+25569+(-5/24)</f>
        <v>42780.531944444439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tr">
        <f t="shared" si="230"/>
        <v>theater</v>
      </c>
      <c r="R3002" t="str">
        <f t="shared" si="231"/>
        <v>spaces</v>
      </c>
      <c r="S3002" s="10">
        <f t="shared" si="232"/>
        <v>42766.541666666664</v>
      </c>
      <c r="T3002" s="9" t="str">
        <f t="shared" si="233"/>
        <v>Jan</v>
      </c>
      <c r="U3002" s="9">
        <f t="shared" si="234"/>
        <v>2017</v>
      </c>
      <c r="V3002" s="10">
        <f>(J3002/86400)+25569+(-5/24)</f>
        <v>42752.61886574074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tr">
        <f t="shared" si="230"/>
        <v>theater</v>
      </c>
      <c r="R3003" t="str">
        <f t="shared" si="231"/>
        <v>spaces</v>
      </c>
      <c r="S3003" s="10">
        <f t="shared" si="232"/>
        <v>42564.687291666669</v>
      </c>
      <c r="T3003" s="9" t="str">
        <f t="shared" si="233"/>
        <v>Jul</v>
      </c>
      <c r="U3003" s="9">
        <f t="shared" si="234"/>
        <v>2016</v>
      </c>
      <c r="V3003" s="10">
        <f>(J3003/86400)+25569+(-5/24)</f>
        <v>42534.687291666669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tr">
        <f t="shared" si="230"/>
        <v>theater</v>
      </c>
      <c r="R3004" t="str">
        <f t="shared" si="231"/>
        <v>spaces</v>
      </c>
      <c r="S3004" s="10">
        <f t="shared" si="232"/>
        <v>41269.627916666665</v>
      </c>
      <c r="T3004" s="9" t="str">
        <f t="shared" si="233"/>
        <v>Dec</v>
      </c>
      <c r="U3004" s="9">
        <f t="shared" si="234"/>
        <v>2012</v>
      </c>
      <c r="V3004" s="10">
        <f>(J3004/86400)+25569+(-5/24)</f>
        <v>41239.627916666665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tr">
        <f t="shared" si="230"/>
        <v>theater</v>
      </c>
      <c r="R3005" t="str">
        <f t="shared" si="231"/>
        <v>spaces</v>
      </c>
      <c r="S3005" s="10">
        <f t="shared" si="232"/>
        <v>42430.040972222218</v>
      </c>
      <c r="T3005" s="9" t="str">
        <f t="shared" si="233"/>
        <v>Mar</v>
      </c>
      <c r="U3005" s="9">
        <f t="shared" si="234"/>
        <v>2016</v>
      </c>
      <c r="V3005" s="10">
        <f>(J3005/86400)+25569+(-5/24)</f>
        <v>42398.640925925924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tr">
        <f t="shared" si="230"/>
        <v>theater</v>
      </c>
      <c r="R3006" t="str">
        <f t="shared" si="231"/>
        <v>spaces</v>
      </c>
      <c r="S3006" s="10">
        <f t="shared" si="232"/>
        <v>41958.714398148142</v>
      </c>
      <c r="T3006" s="9" t="str">
        <f t="shared" si="233"/>
        <v>Nov</v>
      </c>
      <c r="U3006" s="9">
        <f t="shared" si="234"/>
        <v>2014</v>
      </c>
      <c r="V3006" s="10">
        <f>(J3006/86400)+25569+(-5/24)</f>
        <v>41928.672731481478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tr">
        <f t="shared" si="230"/>
        <v>theater</v>
      </c>
      <c r="R3007" t="str">
        <f t="shared" si="231"/>
        <v>spaces</v>
      </c>
      <c r="S3007" s="10">
        <f t="shared" si="232"/>
        <v>41918.466493055552</v>
      </c>
      <c r="T3007" s="9" t="str">
        <f t="shared" si="233"/>
        <v>Oct</v>
      </c>
      <c r="U3007" s="9">
        <f t="shared" si="234"/>
        <v>2014</v>
      </c>
      <c r="V3007" s="10">
        <f>(J3007/86400)+25569+(-5/24)</f>
        <v>41888.466493055552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tr">
        <f t="shared" si="230"/>
        <v>theater</v>
      </c>
      <c r="R3008" t="str">
        <f t="shared" si="231"/>
        <v>spaces</v>
      </c>
      <c r="S3008" s="10">
        <f t="shared" si="232"/>
        <v>41987.54850694444</v>
      </c>
      <c r="T3008" s="9" t="str">
        <f t="shared" si="233"/>
        <v>Dec</v>
      </c>
      <c r="U3008" s="9">
        <f t="shared" si="234"/>
        <v>2014</v>
      </c>
      <c r="V3008" s="10">
        <f>(J3008/86400)+25569+(-5/24)</f>
        <v>41957.54850694444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tr">
        <f t="shared" si="230"/>
        <v>theater</v>
      </c>
      <c r="R3009" t="str">
        <f t="shared" si="231"/>
        <v>spaces</v>
      </c>
      <c r="S3009" s="10">
        <f t="shared" si="232"/>
        <v>42119.007905092592</v>
      </c>
      <c r="T3009" s="9" t="str">
        <f t="shared" si="233"/>
        <v>Apr</v>
      </c>
      <c r="U3009" s="9">
        <f t="shared" si="234"/>
        <v>2015</v>
      </c>
      <c r="V3009" s="10">
        <f>(J3009/86400)+25569+(-5/24)</f>
        <v>42098.007905092592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tr">
        <f t="shared" si="230"/>
        <v>theater</v>
      </c>
      <c r="R3010" t="str">
        <f t="shared" si="231"/>
        <v>spaces</v>
      </c>
      <c r="S3010" s="10">
        <f t="shared" si="232"/>
        <v>42390.003692129627</v>
      </c>
      <c r="T3010" s="9" t="str">
        <f t="shared" si="233"/>
        <v>Jan</v>
      </c>
      <c r="U3010" s="9">
        <f t="shared" si="234"/>
        <v>2016</v>
      </c>
      <c r="V3010" s="10">
        <f>(J3010/86400)+25569+(-5/24)</f>
        <v>42360.003692129627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tr">
        <f t="shared" ref="Q3011:Q3074" si="235">LEFT(N3011,FIND("/",N3011)-1)</f>
        <v>theater</v>
      </c>
      <c r="R3011" t="str">
        <f t="shared" ref="R3011:R3074" si="236">RIGHT(N3011,LEN(N3011)-FIND("/",N3011))</f>
        <v>spaces</v>
      </c>
      <c r="S3011" s="10">
        <f t="shared" ref="S3011:S3074" si="237">(I3011/86400)+25569+(-5/24)</f>
        <v>41969.403240740743</v>
      </c>
      <c r="T3011" s="9" t="str">
        <f t="shared" ref="T3011:T3074" si="238">IF(MONTH(S3011)=1,"Jan",IF(MONTH(S3011)=2,"Feb",IF(MONTH(S3011)=3,"Mar",IF(MONTH(S3011)=4,"Apr",IF(MONTH(S3011)=5,"May",IF(MONTH(S3011)=6,"Jun",IF(MONTH(S3011)=7,"Jul",IF(MONTH(S3011)=8,"Aug",IF(MONTH(S3011)=9,"Sep",IF(MONTH(S3011)=10,"Oct",IF(MONTH(S3011)=11,"Nov",IF(MONTH(S3011)=12,"Dec","N/A"))))))))))))</f>
        <v>Nov</v>
      </c>
      <c r="U3011" s="9">
        <f t="shared" ref="U3011:U3074" si="239">YEAR(S3011)</f>
        <v>2014</v>
      </c>
      <c r="V3011" s="10">
        <f>(J3011/86400)+25569+(-5/24)</f>
        <v>41939.361574074072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tr">
        <f t="shared" si="235"/>
        <v>theater</v>
      </c>
      <c r="R3012" t="str">
        <f t="shared" si="236"/>
        <v>spaces</v>
      </c>
      <c r="S3012" s="10">
        <f t="shared" si="237"/>
        <v>42056.624062499999</v>
      </c>
      <c r="T3012" s="9" t="str">
        <f t="shared" si="238"/>
        <v>Feb</v>
      </c>
      <c r="U3012" s="9">
        <f t="shared" si="239"/>
        <v>2015</v>
      </c>
      <c r="V3012" s="10">
        <f>(J3012/86400)+25569+(-5/24)</f>
        <v>41996.624062499999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tr">
        <f t="shared" si="235"/>
        <v>theater</v>
      </c>
      <c r="R3013" t="str">
        <f t="shared" si="236"/>
        <v>spaces</v>
      </c>
      <c r="S3013" s="10">
        <f t="shared" si="237"/>
        <v>42361.749305555553</v>
      </c>
      <c r="T3013" s="9" t="str">
        <f t="shared" si="238"/>
        <v>Dec</v>
      </c>
      <c r="U3013" s="9">
        <f t="shared" si="239"/>
        <v>2015</v>
      </c>
      <c r="V3013" s="10">
        <f>(J3013/86400)+25569+(-5/24)</f>
        <v>42334.260601851849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tr">
        <f t="shared" si="235"/>
        <v>theater</v>
      </c>
      <c r="R3014" t="str">
        <f t="shared" si="236"/>
        <v>spaces</v>
      </c>
      <c r="S3014" s="10">
        <f t="shared" si="237"/>
        <v>42045.494560185187</v>
      </c>
      <c r="T3014" s="9" t="str">
        <f t="shared" si="238"/>
        <v>Feb</v>
      </c>
      <c r="U3014" s="9">
        <f t="shared" si="239"/>
        <v>2015</v>
      </c>
      <c r="V3014" s="10">
        <f>(J3014/86400)+25569+(-5/24)</f>
        <v>42024.494560185187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tr">
        <f t="shared" si="235"/>
        <v>theater</v>
      </c>
      <c r="R3015" t="str">
        <f t="shared" si="236"/>
        <v>spaces</v>
      </c>
      <c r="S3015" s="10">
        <f t="shared" si="237"/>
        <v>42176.627881944441</v>
      </c>
      <c r="T3015" s="9" t="str">
        <f t="shared" si="238"/>
        <v>Jun</v>
      </c>
      <c r="U3015" s="9">
        <f t="shared" si="239"/>
        <v>2015</v>
      </c>
      <c r="V3015" s="10">
        <f>(J3015/86400)+25569+(-5/24)</f>
        <v>42146.627881944441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tr">
        <f t="shared" si="235"/>
        <v>theater</v>
      </c>
      <c r="R3016" t="str">
        <f t="shared" si="236"/>
        <v>spaces</v>
      </c>
      <c r="S3016" s="10">
        <f t="shared" si="237"/>
        <v>41948</v>
      </c>
      <c r="T3016" s="9" t="str">
        <f t="shared" si="238"/>
        <v>Nov</v>
      </c>
      <c r="U3016" s="9">
        <f t="shared" si="239"/>
        <v>2014</v>
      </c>
      <c r="V3016" s="10">
        <f>(J3016/86400)+25569+(-5/24)</f>
        <v>41919.915277777771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tr">
        <f t="shared" si="235"/>
        <v>theater</v>
      </c>
      <c r="R3017" t="str">
        <f t="shared" si="236"/>
        <v>spaces</v>
      </c>
      <c r="S3017" s="10">
        <f t="shared" si="237"/>
        <v>41800.958333333328</v>
      </c>
      <c r="T3017" s="9" t="str">
        <f t="shared" si="238"/>
        <v>Jun</v>
      </c>
      <c r="U3017" s="9">
        <f t="shared" si="239"/>
        <v>2014</v>
      </c>
      <c r="V3017" s="10">
        <f>(J3017/86400)+25569+(-5/24)</f>
        <v>41785.518958333334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tr">
        <f t="shared" si="235"/>
        <v>theater</v>
      </c>
      <c r="R3018" t="str">
        <f t="shared" si="236"/>
        <v>spaces</v>
      </c>
      <c r="S3018" s="10">
        <f t="shared" si="237"/>
        <v>41838.339722222219</v>
      </c>
      <c r="T3018" s="9" t="str">
        <f t="shared" si="238"/>
        <v>Jul</v>
      </c>
      <c r="U3018" s="9">
        <f t="shared" si="239"/>
        <v>2014</v>
      </c>
      <c r="V3018" s="10">
        <f>(J3018/86400)+25569+(-5/24)</f>
        <v>41778.339722222219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tr">
        <f t="shared" si="235"/>
        <v>theater</v>
      </c>
      <c r="R3019" t="str">
        <f t="shared" si="236"/>
        <v>spaces</v>
      </c>
      <c r="S3019" s="10">
        <f t="shared" si="237"/>
        <v>41871.641701388886</v>
      </c>
      <c r="T3019" s="9" t="str">
        <f t="shared" si="238"/>
        <v>Aug</v>
      </c>
      <c r="U3019" s="9">
        <f t="shared" si="239"/>
        <v>2014</v>
      </c>
      <c r="V3019" s="10">
        <f>(J3019/86400)+25569+(-5/24)</f>
        <v>41841.641701388886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tr">
        <f t="shared" si="235"/>
        <v>theater</v>
      </c>
      <c r="R3020" t="str">
        <f t="shared" si="236"/>
        <v>spaces</v>
      </c>
      <c r="S3020" s="10">
        <f t="shared" si="237"/>
        <v>42205.708333333336</v>
      </c>
      <c r="T3020" s="9" t="str">
        <f t="shared" si="238"/>
        <v>Jul</v>
      </c>
      <c r="U3020" s="9">
        <f t="shared" si="239"/>
        <v>2015</v>
      </c>
      <c r="V3020" s="10">
        <f>(J3020/86400)+25569+(-5/24)</f>
        <v>42163.09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tr">
        <f t="shared" si="235"/>
        <v>theater</v>
      </c>
      <c r="R3021" t="str">
        <f t="shared" si="236"/>
        <v>spaces</v>
      </c>
      <c r="S3021" s="10">
        <f t="shared" si="237"/>
        <v>41785.916666666664</v>
      </c>
      <c r="T3021" s="9" t="str">
        <f t="shared" si="238"/>
        <v>May</v>
      </c>
      <c r="U3021" s="9">
        <f t="shared" si="239"/>
        <v>2014</v>
      </c>
      <c r="V3021" s="10">
        <f>(J3021/86400)+25569+(-5/24)</f>
        <v>41758.625231481477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tr">
        <f t="shared" si="235"/>
        <v>theater</v>
      </c>
      <c r="R3022" t="str">
        <f t="shared" si="236"/>
        <v>spaces</v>
      </c>
      <c r="S3022" s="10">
        <f t="shared" si="237"/>
        <v>42230.638113425921</v>
      </c>
      <c r="T3022" s="9" t="str">
        <f t="shared" si="238"/>
        <v>Aug</v>
      </c>
      <c r="U3022" s="9">
        <f t="shared" si="239"/>
        <v>2015</v>
      </c>
      <c r="V3022" s="10">
        <f>(J3022/86400)+25569+(-5/24)</f>
        <v>42170.638113425921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tr">
        <f t="shared" si="235"/>
        <v>theater</v>
      </c>
      <c r="R3023" t="str">
        <f t="shared" si="236"/>
        <v>spaces</v>
      </c>
      <c r="S3023" s="10">
        <f t="shared" si="237"/>
        <v>42696.040972222218</v>
      </c>
      <c r="T3023" s="9" t="str">
        <f t="shared" si="238"/>
        <v>Nov</v>
      </c>
      <c r="U3023" s="9">
        <f t="shared" si="239"/>
        <v>2016</v>
      </c>
      <c r="V3023" s="10">
        <f>(J3023/86400)+25569+(-5/24)</f>
        <v>42660.410520833328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tr">
        <f t="shared" si="235"/>
        <v>theater</v>
      </c>
      <c r="R3024" t="str">
        <f t="shared" si="236"/>
        <v>spaces</v>
      </c>
      <c r="S3024" s="10">
        <f t="shared" si="237"/>
        <v>42609.745474537034</v>
      </c>
      <c r="T3024" s="9" t="str">
        <f t="shared" si="238"/>
        <v>Aug</v>
      </c>
      <c r="U3024" s="9">
        <f t="shared" si="239"/>
        <v>2016</v>
      </c>
      <c r="V3024" s="10">
        <f>(J3024/86400)+25569+(-5/24)</f>
        <v>42564.745474537034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tr">
        <f t="shared" si="235"/>
        <v>theater</v>
      </c>
      <c r="R3025" t="str">
        <f t="shared" si="236"/>
        <v>spaces</v>
      </c>
      <c r="S3025" s="10">
        <f t="shared" si="237"/>
        <v>42166.467430555553</v>
      </c>
      <c r="T3025" s="9" t="str">
        <f t="shared" si="238"/>
        <v>Jun</v>
      </c>
      <c r="U3025" s="9">
        <f t="shared" si="239"/>
        <v>2015</v>
      </c>
      <c r="V3025" s="10">
        <f>(J3025/86400)+25569+(-5/24)</f>
        <v>42121.467430555553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tr">
        <f t="shared" si="235"/>
        <v>theater</v>
      </c>
      <c r="R3026" t="str">
        <f t="shared" si="236"/>
        <v>spaces</v>
      </c>
      <c r="S3026" s="10">
        <f t="shared" si="237"/>
        <v>41188.785590277774</v>
      </c>
      <c r="T3026" s="9" t="str">
        <f t="shared" si="238"/>
        <v>Oct</v>
      </c>
      <c r="U3026" s="9">
        <f t="shared" si="239"/>
        <v>2012</v>
      </c>
      <c r="V3026" s="10">
        <f>(J3026/86400)+25569+(-5/24)</f>
        <v>41158.785590277774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tr">
        <f t="shared" si="235"/>
        <v>theater</v>
      </c>
      <c r="R3027" t="str">
        <f t="shared" si="236"/>
        <v>spaces</v>
      </c>
      <c r="S3027" s="10">
        <f t="shared" si="237"/>
        <v>41789.458333333328</v>
      </c>
      <c r="T3027" s="9" t="str">
        <f t="shared" si="238"/>
        <v>May</v>
      </c>
      <c r="U3027" s="9">
        <f t="shared" si="239"/>
        <v>2014</v>
      </c>
      <c r="V3027" s="10">
        <f>(J3027/86400)+25569+(-5/24)</f>
        <v>41761.301076388889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tr">
        <f t="shared" si="235"/>
        <v>theater</v>
      </c>
      <c r="R3028" t="str">
        <f t="shared" si="236"/>
        <v>spaces</v>
      </c>
      <c r="S3028" s="10">
        <f t="shared" si="237"/>
        <v>42797.251064814809</v>
      </c>
      <c r="T3028" s="9" t="str">
        <f t="shared" si="238"/>
        <v>Mar</v>
      </c>
      <c r="U3028" s="9">
        <f t="shared" si="239"/>
        <v>2017</v>
      </c>
      <c r="V3028" s="10">
        <f>(J3028/86400)+25569+(-5/24)</f>
        <v>42783.251064814809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tr">
        <f t="shared" si="235"/>
        <v>theater</v>
      </c>
      <c r="R3029" t="str">
        <f t="shared" si="236"/>
        <v>spaces</v>
      </c>
      <c r="S3029" s="10">
        <f t="shared" si="237"/>
        <v>42083.454293981478</v>
      </c>
      <c r="T3029" s="9" t="str">
        <f t="shared" si="238"/>
        <v>Mar</v>
      </c>
      <c r="U3029" s="9">
        <f t="shared" si="239"/>
        <v>2015</v>
      </c>
      <c r="V3029" s="10">
        <f>(J3029/86400)+25569+(-5/24)</f>
        <v>42053.49596064815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tr">
        <f t="shared" si="235"/>
        <v>theater</v>
      </c>
      <c r="R3030" t="str">
        <f t="shared" si="236"/>
        <v>spaces</v>
      </c>
      <c r="S3030" s="10">
        <f t="shared" si="237"/>
        <v>42597.055844907409</v>
      </c>
      <c r="T3030" s="9" t="str">
        <f t="shared" si="238"/>
        <v>Aug</v>
      </c>
      <c r="U3030" s="9">
        <f t="shared" si="239"/>
        <v>2016</v>
      </c>
      <c r="V3030" s="10">
        <f>(J3030/86400)+25569+(-5/24)</f>
        <v>42567.055844907409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tr">
        <f t="shared" si="235"/>
        <v>theater</v>
      </c>
      <c r="R3031" t="str">
        <f t="shared" si="236"/>
        <v>spaces</v>
      </c>
      <c r="S3031" s="10">
        <f t="shared" si="237"/>
        <v>41960.982638888883</v>
      </c>
      <c r="T3031" s="9" t="str">
        <f t="shared" si="238"/>
        <v>Nov</v>
      </c>
      <c r="U3031" s="9">
        <f t="shared" si="239"/>
        <v>2014</v>
      </c>
      <c r="V3031" s="10">
        <f>(J3031/86400)+25569+(-5/24)</f>
        <v>41932.500543981478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tr">
        <f t="shared" si="235"/>
        <v>theater</v>
      </c>
      <c r="R3032" t="str">
        <f t="shared" si="236"/>
        <v>spaces</v>
      </c>
      <c r="S3032" s="10">
        <f t="shared" si="237"/>
        <v>42263.5390162037</v>
      </c>
      <c r="T3032" s="9" t="str">
        <f t="shared" si="238"/>
        <v>Sep</v>
      </c>
      <c r="U3032" s="9">
        <f t="shared" si="239"/>
        <v>2015</v>
      </c>
      <c r="V3032" s="10">
        <f>(J3032/86400)+25569+(-5/24)</f>
        <v>42233.5390162037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tr">
        <f t="shared" si="235"/>
        <v>theater</v>
      </c>
      <c r="R3033" t="str">
        <f t="shared" si="236"/>
        <v>spaces</v>
      </c>
      <c r="S3033" s="10">
        <f t="shared" si="237"/>
        <v>42657.674155092587</v>
      </c>
      <c r="T3033" s="9" t="str">
        <f t="shared" si="238"/>
        <v>Oct</v>
      </c>
      <c r="U3033" s="9">
        <f t="shared" si="239"/>
        <v>2016</v>
      </c>
      <c r="V3033" s="10">
        <f>(J3033/86400)+25569+(-5/24)</f>
        <v>42597.674155092587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tr">
        <f t="shared" si="235"/>
        <v>theater</v>
      </c>
      <c r="R3034" t="str">
        <f t="shared" si="236"/>
        <v>spaces</v>
      </c>
      <c r="S3034" s="10">
        <f t="shared" si="237"/>
        <v>42257.836331018516</v>
      </c>
      <c r="T3034" s="9" t="str">
        <f t="shared" si="238"/>
        <v>Sep</v>
      </c>
      <c r="U3034" s="9">
        <f t="shared" si="239"/>
        <v>2015</v>
      </c>
      <c r="V3034" s="10">
        <f>(J3034/86400)+25569+(-5/24)</f>
        <v>42227.836331018516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tr">
        <f t="shared" si="235"/>
        <v>theater</v>
      </c>
      <c r="R3035" t="str">
        <f t="shared" si="236"/>
        <v>spaces</v>
      </c>
      <c r="S3035" s="10">
        <f t="shared" si="237"/>
        <v>42599.901909722219</v>
      </c>
      <c r="T3035" s="9" t="str">
        <f t="shared" si="238"/>
        <v>Aug</v>
      </c>
      <c r="U3035" s="9">
        <f t="shared" si="239"/>
        <v>2016</v>
      </c>
      <c r="V3035" s="10">
        <f>(J3035/86400)+25569+(-5/24)</f>
        <v>42569.901909722219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tr">
        <f t="shared" si="235"/>
        <v>theater</v>
      </c>
      <c r="R3036" t="str">
        <f t="shared" si="236"/>
        <v>spaces</v>
      </c>
      <c r="S3036" s="10">
        <f t="shared" si="237"/>
        <v>42674.957638888889</v>
      </c>
      <c r="T3036" s="9" t="str">
        <f t="shared" si="238"/>
        <v>Oct</v>
      </c>
      <c r="U3036" s="9">
        <f t="shared" si="239"/>
        <v>2016</v>
      </c>
      <c r="V3036" s="10">
        <f>(J3036/86400)+25569+(-5/24)</f>
        <v>42644.327025462961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tr">
        <f t="shared" si="235"/>
        <v>theater</v>
      </c>
      <c r="R3037" t="str">
        <f t="shared" si="236"/>
        <v>spaces</v>
      </c>
      <c r="S3037" s="10">
        <f t="shared" si="237"/>
        <v>41398.351956018516</v>
      </c>
      <c r="T3037" s="9" t="str">
        <f t="shared" si="238"/>
        <v>May</v>
      </c>
      <c r="U3037" s="9">
        <f t="shared" si="239"/>
        <v>2013</v>
      </c>
      <c r="V3037" s="10">
        <f>(J3037/86400)+25569+(-5/24)</f>
        <v>41368.351956018516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tr">
        <f t="shared" si="235"/>
        <v>theater</v>
      </c>
      <c r="R3038" t="str">
        <f t="shared" si="236"/>
        <v>spaces</v>
      </c>
      <c r="S3038" s="10">
        <f t="shared" si="237"/>
        <v>41502.290972222218</v>
      </c>
      <c r="T3038" s="9" t="str">
        <f t="shared" si="238"/>
        <v>Aug</v>
      </c>
      <c r="U3038" s="9">
        <f t="shared" si="239"/>
        <v>2013</v>
      </c>
      <c r="V3038" s="10">
        <f>(J3038/86400)+25569+(-5/24)</f>
        <v>41466.576898148145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tr">
        <f t="shared" si="235"/>
        <v>theater</v>
      </c>
      <c r="R3039" t="str">
        <f t="shared" si="236"/>
        <v>spaces</v>
      </c>
      <c r="S3039" s="10">
        <f t="shared" si="237"/>
        <v>40452.999305555553</v>
      </c>
      <c r="T3039" s="9" t="str">
        <f t="shared" si="238"/>
        <v>Oct</v>
      </c>
      <c r="U3039" s="9">
        <f t="shared" si="239"/>
        <v>2010</v>
      </c>
      <c r="V3039" s="10">
        <f>(J3039/86400)+25569+(-5/24)</f>
        <v>40378.684872685182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tr">
        <f t="shared" si="235"/>
        <v>theater</v>
      </c>
      <c r="R3040" t="str">
        <f t="shared" si="236"/>
        <v>spaces</v>
      </c>
      <c r="S3040" s="10">
        <f t="shared" si="237"/>
        <v>42433.043946759259</v>
      </c>
      <c r="T3040" s="9" t="str">
        <f t="shared" si="238"/>
        <v>Mar</v>
      </c>
      <c r="U3040" s="9">
        <f t="shared" si="239"/>
        <v>2016</v>
      </c>
      <c r="V3040" s="10">
        <f>(J3040/86400)+25569+(-5/24)</f>
        <v>42373.043946759259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tr">
        <f t="shared" si="235"/>
        <v>theater</v>
      </c>
      <c r="R3041" t="str">
        <f t="shared" si="236"/>
        <v>spaces</v>
      </c>
      <c r="S3041" s="10">
        <f t="shared" si="237"/>
        <v>41637.124305555553</v>
      </c>
      <c r="T3041" s="9" t="str">
        <f t="shared" si="238"/>
        <v>Dec</v>
      </c>
      <c r="U3041" s="9">
        <f t="shared" si="239"/>
        <v>2013</v>
      </c>
      <c r="V3041" s="10">
        <f>(J3041/86400)+25569+(-5/24)</f>
        <v>41610.586087962962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tr">
        <f t="shared" si="235"/>
        <v>theater</v>
      </c>
      <c r="R3042" t="str">
        <f t="shared" si="236"/>
        <v>spaces</v>
      </c>
      <c r="S3042" s="10">
        <f t="shared" si="237"/>
        <v>42181.749999999993</v>
      </c>
      <c r="T3042" s="9" t="str">
        <f t="shared" si="238"/>
        <v>Jun</v>
      </c>
      <c r="U3042" s="9">
        <f t="shared" si="239"/>
        <v>2015</v>
      </c>
      <c r="V3042" s="10">
        <f>(J3042/86400)+25569+(-5/24)</f>
        <v>42177.583576388883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tr">
        <f t="shared" si="235"/>
        <v>theater</v>
      </c>
      <c r="R3043" t="str">
        <f t="shared" si="236"/>
        <v>spaces</v>
      </c>
      <c r="S3043" s="10">
        <f t="shared" si="237"/>
        <v>42389.660277777781</v>
      </c>
      <c r="T3043" s="9" t="str">
        <f t="shared" si="238"/>
        <v>Jan</v>
      </c>
      <c r="U3043" s="9">
        <f t="shared" si="239"/>
        <v>2016</v>
      </c>
      <c r="V3043" s="10">
        <f>(J3043/86400)+25569+(-5/24)</f>
        <v>42359.660277777781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tr">
        <f t="shared" si="235"/>
        <v>theater</v>
      </c>
      <c r="R3044" t="str">
        <f t="shared" si="236"/>
        <v>spaces</v>
      </c>
      <c r="S3044" s="10">
        <f t="shared" si="237"/>
        <v>42283.479710648149</v>
      </c>
      <c r="T3044" s="9" t="str">
        <f t="shared" si="238"/>
        <v>Oct</v>
      </c>
      <c r="U3044" s="9">
        <f t="shared" si="239"/>
        <v>2015</v>
      </c>
      <c r="V3044" s="10">
        <f>(J3044/86400)+25569+(-5/24)</f>
        <v>42253.479710648149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tr">
        <f t="shared" si="235"/>
        <v>theater</v>
      </c>
      <c r="R3045" t="str">
        <f t="shared" si="236"/>
        <v>spaces</v>
      </c>
      <c r="S3045" s="10">
        <f t="shared" si="237"/>
        <v>42109.909722222219</v>
      </c>
      <c r="T3045" s="9" t="str">
        <f t="shared" si="238"/>
        <v>Apr</v>
      </c>
      <c r="U3045" s="9">
        <f t="shared" si="239"/>
        <v>2015</v>
      </c>
      <c r="V3045" s="10">
        <f>(J3045/86400)+25569+(-5/24)</f>
        <v>42082.862256944441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tr">
        <f t="shared" si="235"/>
        <v>theater</v>
      </c>
      <c r="R3046" t="str">
        <f t="shared" si="236"/>
        <v>spaces</v>
      </c>
      <c r="S3046" s="10">
        <f t="shared" si="237"/>
        <v>42402.518495370365</v>
      </c>
      <c r="T3046" s="9" t="str">
        <f t="shared" si="238"/>
        <v>Feb</v>
      </c>
      <c r="U3046" s="9">
        <f t="shared" si="239"/>
        <v>2016</v>
      </c>
      <c r="V3046" s="10">
        <f>(J3046/86400)+25569+(-5/24)</f>
        <v>42387.518495370365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tr">
        <f t="shared" si="235"/>
        <v>theater</v>
      </c>
      <c r="R3047" t="str">
        <f t="shared" si="236"/>
        <v>spaces</v>
      </c>
      <c r="S3047" s="10">
        <f t="shared" si="237"/>
        <v>41872.947395833333</v>
      </c>
      <c r="T3047" s="9" t="str">
        <f t="shared" si="238"/>
        <v>Aug</v>
      </c>
      <c r="U3047" s="9">
        <f t="shared" si="239"/>
        <v>2014</v>
      </c>
      <c r="V3047" s="10">
        <f>(J3047/86400)+25569+(-5/24)</f>
        <v>41842.947395833333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tr">
        <f t="shared" si="235"/>
        <v>theater</v>
      </c>
      <c r="R3048" t="str">
        <f t="shared" si="236"/>
        <v>spaces</v>
      </c>
      <c r="S3048" s="10">
        <f t="shared" si="237"/>
        <v>41891.994444444441</v>
      </c>
      <c r="T3048" s="9" t="str">
        <f t="shared" si="238"/>
        <v>Sep</v>
      </c>
      <c r="U3048" s="9">
        <f t="shared" si="239"/>
        <v>2014</v>
      </c>
      <c r="V3048" s="10">
        <f>(J3048/86400)+25569+(-5/24)</f>
        <v>41862.59474537037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tr">
        <f t="shared" si="235"/>
        <v>theater</v>
      </c>
      <c r="R3049" t="str">
        <f t="shared" si="236"/>
        <v>spaces</v>
      </c>
      <c r="S3049" s="10">
        <f t="shared" si="237"/>
        <v>42487.344444444439</v>
      </c>
      <c r="T3049" s="9" t="str">
        <f t="shared" si="238"/>
        <v>Apr</v>
      </c>
      <c r="U3049" s="9">
        <f t="shared" si="239"/>
        <v>2016</v>
      </c>
      <c r="V3049" s="10">
        <f>(J3049/86400)+25569+(-5/24)</f>
        <v>42443.780717592592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tr">
        <f t="shared" si="235"/>
        <v>theater</v>
      </c>
      <c r="R3050" t="str">
        <f t="shared" si="236"/>
        <v>spaces</v>
      </c>
      <c r="S3050" s="10">
        <f t="shared" si="237"/>
        <v>42004.681944444441</v>
      </c>
      <c r="T3050" s="9" t="str">
        <f t="shared" si="238"/>
        <v>Dec</v>
      </c>
      <c r="U3050" s="9">
        <f t="shared" si="239"/>
        <v>2014</v>
      </c>
      <c r="V3050" s="10">
        <f>(J3050/86400)+25569+(-5/24)</f>
        <v>41975.692847222221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tr">
        <f t="shared" si="235"/>
        <v>theater</v>
      </c>
      <c r="R3051" t="str">
        <f t="shared" si="236"/>
        <v>spaces</v>
      </c>
      <c r="S3051" s="10">
        <f t="shared" si="237"/>
        <v>42168.806192129625</v>
      </c>
      <c r="T3051" s="9" t="str">
        <f t="shared" si="238"/>
        <v>Jun</v>
      </c>
      <c r="U3051" s="9">
        <f t="shared" si="239"/>
        <v>2015</v>
      </c>
      <c r="V3051" s="10">
        <f>(J3051/86400)+25569+(-5/24)</f>
        <v>42138.806192129625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tr">
        <f t="shared" si="235"/>
        <v>theater</v>
      </c>
      <c r="R3052" t="str">
        <f t="shared" si="236"/>
        <v>spaces</v>
      </c>
      <c r="S3052" s="10">
        <f t="shared" si="237"/>
        <v>42494.960185185184</v>
      </c>
      <c r="T3052" s="9" t="str">
        <f t="shared" si="238"/>
        <v>May</v>
      </c>
      <c r="U3052" s="9">
        <f t="shared" si="239"/>
        <v>2016</v>
      </c>
      <c r="V3052" s="10">
        <f>(J3052/86400)+25569+(-5/24)</f>
        <v>42464.960185185184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tr">
        <f t="shared" si="235"/>
        <v>theater</v>
      </c>
      <c r="R3053" t="str">
        <f t="shared" si="236"/>
        <v>spaces</v>
      </c>
      <c r="S3053" s="10">
        <f t="shared" si="237"/>
        <v>42774.207696759258</v>
      </c>
      <c r="T3053" s="9" t="str">
        <f t="shared" si="238"/>
        <v>Feb</v>
      </c>
      <c r="U3053" s="9">
        <f t="shared" si="239"/>
        <v>2017</v>
      </c>
      <c r="V3053" s="10">
        <f>(J3053/86400)+25569+(-5/24)</f>
        <v>42744.207696759258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tr">
        <f t="shared" si="235"/>
        <v>theater</v>
      </c>
      <c r="R3054" t="str">
        <f t="shared" si="236"/>
        <v>spaces</v>
      </c>
      <c r="S3054" s="10">
        <f t="shared" si="237"/>
        <v>42152.457638888889</v>
      </c>
      <c r="T3054" s="9" t="str">
        <f t="shared" si="238"/>
        <v>May</v>
      </c>
      <c r="U3054" s="9">
        <f t="shared" si="239"/>
        <v>2015</v>
      </c>
      <c r="V3054" s="10">
        <f>(J3054/86400)+25569+(-5/24)</f>
        <v>42122.461736111109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tr">
        <f t="shared" si="235"/>
        <v>theater</v>
      </c>
      <c r="R3055" t="str">
        <f t="shared" si="236"/>
        <v>spaces</v>
      </c>
      <c r="S3055" s="10">
        <f t="shared" si="237"/>
        <v>41913.957638888889</v>
      </c>
      <c r="T3055" s="9" t="str">
        <f t="shared" si="238"/>
        <v>Oct</v>
      </c>
      <c r="U3055" s="9">
        <f t="shared" si="239"/>
        <v>2014</v>
      </c>
      <c r="V3055" s="10">
        <f>(J3055/86400)+25569+(-5/24)</f>
        <v>41862.553391203699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tr">
        <f t="shared" si="235"/>
        <v>theater</v>
      </c>
      <c r="R3056" t="str">
        <f t="shared" si="236"/>
        <v>spaces</v>
      </c>
      <c r="S3056" s="10">
        <f t="shared" si="237"/>
        <v>42064.836111111108</v>
      </c>
      <c r="T3056" s="9" t="str">
        <f t="shared" si="238"/>
        <v>Mar</v>
      </c>
      <c r="U3056" s="9">
        <f t="shared" si="239"/>
        <v>2015</v>
      </c>
      <c r="V3056" s="10">
        <f>(J3056/86400)+25569+(-5/24)</f>
        <v>42027.624467592592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tr">
        <f t="shared" si="235"/>
        <v>theater</v>
      </c>
      <c r="R3057" t="str">
        <f t="shared" si="236"/>
        <v>spaces</v>
      </c>
      <c r="S3057" s="10">
        <f t="shared" si="237"/>
        <v>42013.749884259254</v>
      </c>
      <c r="T3057" s="9" t="str">
        <f t="shared" si="238"/>
        <v>Jan</v>
      </c>
      <c r="U3057" s="9">
        <f t="shared" si="239"/>
        <v>2015</v>
      </c>
      <c r="V3057" s="10">
        <f>(J3057/86400)+25569+(-5/24)</f>
        <v>41953.749884259254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tr">
        <f t="shared" si="235"/>
        <v>theater</v>
      </c>
      <c r="R3058" t="str">
        <f t="shared" si="236"/>
        <v>spaces</v>
      </c>
      <c r="S3058" s="10">
        <f t="shared" si="237"/>
        <v>41911.428055555552</v>
      </c>
      <c r="T3058" s="9" t="str">
        <f t="shared" si="238"/>
        <v>Sep</v>
      </c>
      <c r="U3058" s="9">
        <f t="shared" si="239"/>
        <v>2014</v>
      </c>
      <c r="V3058" s="10">
        <f>(J3058/86400)+25569+(-5/24)</f>
        <v>41851.428055555552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tr">
        <f t="shared" si="235"/>
        <v>theater</v>
      </c>
      <c r="R3059" t="str">
        <f t="shared" si="236"/>
        <v>spaces</v>
      </c>
      <c r="S3059" s="10">
        <f t="shared" si="237"/>
        <v>42463.400590277779</v>
      </c>
      <c r="T3059" s="9" t="str">
        <f t="shared" si="238"/>
        <v>Apr</v>
      </c>
      <c r="U3059" s="9">
        <f t="shared" si="239"/>
        <v>2016</v>
      </c>
      <c r="V3059" s="10">
        <f>(J3059/86400)+25569+(-5/24)</f>
        <v>42433.442256944443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tr">
        <f t="shared" si="235"/>
        <v>theater</v>
      </c>
      <c r="R3060" t="str">
        <f t="shared" si="236"/>
        <v>spaces</v>
      </c>
      <c r="S3060" s="10">
        <f t="shared" si="237"/>
        <v>42510.165972222218</v>
      </c>
      <c r="T3060" s="9" t="str">
        <f t="shared" si="238"/>
        <v>May</v>
      </c>
      <c r="U3060" s="9">
        <f t="shared" si="239"/>
        <v>2016</v>
      </c>
      <c r="V3060" s="10">
        <f>(J3060/86400)+25569+(-5/24)</f>
        <v>42460.165972222218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tr">
        <f t="shared" si="235"/>
        <v>theater</v>
      </c>
      <c r="R3061" t="str">
        <f t="shared" si="236"/>
        <v>spaces</v>
      </c>
      <c r="S3061" s="10">
        <f t="shared" si="237"/>
        <v>41859.727384259255</v>
      </c>
      <c r="T3061" s="9" t="str">
        <f t="shared" si="238"/>
        <v>Aug</v>
      </c>
      <c r="U3061" s="9">
        <f t="shared" si="239"/>
        <v>2014</v>
      </c>
      <c r="V3061" s="10">
        <f>(J3061/86400)+25569+(-5/24)</f>
        <v>41829.727384259255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tr">
        <f t="shared" si="235"/>
        <v>theater</v>
      </c>
      <c r="R3062" t="str">
        <f t="shared" si="236"/>
        <v>spaces</v>
      </c>
      <c r="S3062" s="10">
        <f t="shared" si="237"/>
        <v>42275.066365740735</v>
      </c>
      <c r="T3062" s="9" t="str">
        <f t="shared" si="238"/>
        <v>Sep</v>
      </c>
      <c r="U3062" s="9">
        <f t="shared" si="239"/>
        <v>2015</v>
      </c>
      <c r="V3062" s="10">
        <f>(J3062/86400)+25569+(-5/24)</f>
        <v>42245.066365740735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tr">
        <f t="shared" si="235"/>
        <v>theater</v>
      </c>
      <c r="R3063" t="str">
        <f t="shared" si="236"/>
        <v>spaces</v>
      </c>
      <c r="S3063" s="10">
        <f t="shared" si="237"/>
        <v>41864.575787037036</v>
      </c>
      <c r="T3063" s="9" t="str">
        <f t="shared" si="238"/>
        <v>Aug</v>
      </c>
      <c r="U3063" s="9">
        <f t="shared" si="239"/>
        <v>2014</v>
      </c>
      <c r="V3063" s="10">
        <f>(J3063/86400)+25569+(-5/24)</f>
        <v>41834.575787037036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tr">
        <f t="shared" si="235"/>
        <v>theater</v>
      </c>
      <c r="R3064" t="str">
        <f t="shared" si="236"/>
        <v>spaces</v>
      </c>
      <c r="S3064" s="10">
        <f t="shared" si="237"/>
        <v>42277.541666666664</v>
      </c>
      <c r="T3064" s="9" t="str">
        <f t="shared" si="238"/>
        <v>Sep</v>
      </c>
      <c r="U3064" s="9">
        <f t="shared" si="239"/>
        <v>2015</v>
      </c>
      <c r="V3064" s="10">
        <f>(J3064/86400)+25569+(-5/24)</f>
        <v>42248.3274537037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tr">
        <f t="shared" si="235"/>
        <v>theater</v>
      </c>
      <c r="R3065" t="str">
        <f t="shared" si="236"/>
        <v>spaces</v>
      </c>
      <c r="S3065" s="10">
        <f t="shared" si="237"/>
        <v>42665.714560185188</v>
      </c>
      <c r="T3065" s="9" t="str">
        <f t="shared" si="238"/>
        <v>Oct</v>
      </c>
      <c r="U3065" s="9">
        <f t="shared" si="239"/>
        <v>2016</v>
      </c>
      <c r="V3065" s="10">
        <f>(J3065/86400)+25569+(-5/24)</f>
        <v>42630.714560185188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tr">
        <f t="shared" si="235"/>
        <v>theater</v>
      </c>
      <c r="R3066" t="str">
        <f t="shared" si="236"/>
        <v>spaces</v>
      </c>
      <c r="S3066" s="10">
        <f t="shared" si="237"/>
        <v>42330.082638888889</v>
      </c>
      <c r="T3066" s="9" t="str">
        <f t="shared" si="238"/>
        <v>Nov</v>
      </c>
      <c r="U3066" s="9">
        <f t="shared" si="239"/>
        <v>2015</v>
      </c>
      <c r="V3066" s="10">
        <f>(J3066/86400)+25569+(-5/24)</f>
        <v>42298.9218287037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tr">
        <f t="shared" si="235"/>
        <v>theater</v>
      </c>
      <c r="R3067" t="str">
        <f t="shared" si="236"/>
        <v>spaces</v>
      </c>
      <c r="S3067" s="10">
        <f t="shared" si="237"/>
        <v>41849.846898148149</v>
      </c>
      <c r="T3067" s="9" t="str">
        <f t="shared" si="238"/>
        <v>Jul</v>
      </c>
      <c r="U3067" s="9">
        <f t="shared" si="239"/>
        <v>2014</v>
      </c>
      <c r="V3067" s="10">
        <f>(J3067/86400)+25569+(-5/24)</f>
        <v>41824.846898148149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tr">
        <f t="shared" si="235"/>
        <v>theater</v>
      </c>
      <c r="R3068" t="str">
        <f t="shared" si="236"/>
        <v>spaces</v>
      </c>
      <c r="S3068" s="10">
        <f t="shared" si="237"/>
        <v>42561.020104166666</v>
      </c>
      <c r="T3068" s="9" t="str">
        <f t="shared" si="238"/>
        <v>Jul</v>
      </c>
      <c r="U3068" s="9">
        <f t="shared" si="239"/>
        <v>2016</v>
      </c>
      <c r="V3068" s="10">
        <f>(J3068/86400)+25569+(-5/24)</f>
        <v>42531.020104166666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tr">
        <f t="shared" si="235"/>
        <v>theater</v>
      </c>
      <c r="R3069" t="str">
        <f t="shared" si="236"/>
        <v>spaces</v>
      </c>
      <c r="S3069" s="10">
        <f t="shared" si="237"/>
        <v>42256.730081018519</v>
      </c>
      <c r="T3069" s="9" t="str">
        <f t="shared" si="238"/>
        <v>Sep</v>
      </c>
      <c r="U3069" s="9">
        <f t="shared" si="239"/>
        <v>2015</v>
      </c>
      <c r="V3069" s="10">
        <f>(J3069/86400)+25569+(-5/24)</f>
        <v>42226.730081018519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tr">
        <f t="shared" si="235"/>
        <v>theater</v>
      </c>
      <c r="R3070" t="str">
        <f t="shared" si="236"/>
        <v>spaces</v>
      </c>
      <c r="S3070" s="10">
        <f t="shared" si="237"/>
        <v>42293.483240740738</v>
      </c>
      <c r="T3070" s="9" t="str">
        <f t="shared" si="238"/>
        <v>Oct</v>
      </c>
      <c r="U3070" s="9">
        <f t="shared" si="239"/>
        <v>2015</v>
      </c>
      <c r="V3070" s="10">
        <f>(J3070/86400)+25569+(-5/24)</f>
        <v>42263.483240740738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tr">
        <f t="shared" si="235"/>
        <v>theater</v>
      </c>
      <c r="R3071" t="str">
        <f t="shared" si="236"/>
        <v>spaces</v>
      </c>
      <c r="S3071" s="10">
        <f t="shared" si="237"/>
        <v>41987.625393518516</v>
      </c>
      <c r="T3071" s="9" t="str">
        <f t="shared" si="238"/>
        <v>Dec</v>
      </c>
      <c r="U3071" s="9">
        <f t="shared" si="239"/>
        <v>2014</v>
      </c>
      <c r="V3071" s="10">
        <f>(J3071/86400)+25569+(-5/24)</f>
        <v>41957.625393518516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tr">
        <f t="shared" si="235"/>
        <v>theater</v>
      </c>
      <c r="R3072" t="str">
        <f t="shared" si="236"/>
        <v>spaces</v>
      </c>
      <c r="S3072" s="10">
        <f t="shared" si="237"/>
        <v>42711.525104166663</v>
      </c>
      <c r="T3072" s="9" t="str">
        <f t="shared" si="238"/>
        <v>Dec</v>
      </c>
      <c r="U3072" s="9">
        <f t="shared" si="239"/>
        <v>2016</v>
      </c>
      <c r="V3072" s="10">
        <f>(J3072/86400)+25569+(-5/24)</f>
        <v>42690.525104166663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tr">
        <f t="shared" si="235"/>
        <v>theater</v>
      </c>
      <c r="R3073" t="str">
        <f t="shared" si="236"/>
        <v>spaces</v>
      </c>
      <c r="S3073" s="10">
        <f t="shared" si="237"/>
        <v>42115.040972222218</v>
      </c>
      <c r="T3073" s="9" t="str">
        <f t="shared" si="238"/>
        <v>Apr</v>
      </c>
      <c r="U3073" s="9">
        <f t="shared" si="239"/>
        <v>2015</v>
      </c>
      <c r="V3073" s="10">
        <f>(J3073/86400)+25569+(-5/24)</f>
        <v>42097.524085648147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tr">
        <f t="shared" si="235"/>
        <v>theater</v>
      </c>
      <c r="R3074" t="str">
        <f t="shared" si="236"/>
        <v>spaces</v>
      </c>
      <c r="S3074" s="10">
        <f t="shared" si="237"/>
        <v>42672.865277777775</v>
      </c>
      <c r="T3074" s="9" t="str">
        <f t="shared" si="238"/>
        <v>Oct</v>
      </c>
      <c r="U3074" s="9">
        <f t="shared" si="239"/>
        <v>2016</v>
      </c>
      <c r="V3074" s="10">
        <f>(J3074/86400)+25569+(-5/24)</f>
        <v>42658.482199074067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tr">
        <f t="shared" ref="Q3075:Q3138" si="240">LEFT(N3075,FIND("/",N3075)-1)</f>
        <v>theater</v>
      </c>
      <c r="R3075" t="str">
        <f t="shared" ref="R3075:R3138" si="241">RIGHT(N3075,LEN(N3075)-FIND("/",N3075))</f>
        <v>spaces</v>
      </c>
      <c r="S3075" s="10">
        <f t="shared" ref="S3075:S3138" si="242">(I3075/86400)+25569+(-5/24)</f>
        <v>42169.59652777778</v>
      </c>
      <c r="T3075" s="9" t="str">
        <f t="shared" ref="T3075:T3138" si="243">IF(MONTH(S3075)=1,"Jan",IF(MONTH(S3075)=2,"Feb",IF(MONTH(S3075)=3,"Mar",IF(MONTH(S3075)=4,"Apr",IF(MONTH(S3075)=5,"May",IF(MONTH(S3075)=6,"Jun",IF(MONTH(S3075)=7,"Jul",IF(MONTH(S3075)=8,"Aug",IF(MONTH(S3075)=9,"Sep",IF(MONTH(S3075)=10,"Oct",IF(MONTH(S3075)=11,"Nov",IF(MONTH(S3075)=12,"Dec","N/A"))))))))))))</f>
        <v>Jun</v>
      </c>
      <c r="U3075" s="9">
        <f t="shared" ref="U3075:U3138" si="244">YEAR(S3075)</f>
        <v>2015</v>
      </c>
      <c r="V3075" s="10">
        <f>(J3075/86400)+25569+(-5/24)</f>
        <v>42111.475694444445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tr">
        <f t="shared" si="240"/>
        <v>theater</v>
      </c>
      <c r="R3076" t="str">
        <f t="shared" si="241"/>
        <v>spaces</v>
      </c>
      <c r="S3076" s="10">
        <f t="shared" si="242"/>
        <v>42439.362951388888</v>
      </c>
      <c r="T3076" s="9" t="str">
        <f t="shared" si="243"/>
        <v>Mar</v>
      </c>
      <c r="U3076" s="9">
        <f t="shared" si="244"/>
        <v>2016</v>
      </c>
      <c r="V3076" s="10">
        <f>(J3076/86400)+25569+(-5/24)</f>
        <v>42409.362951388888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tr">
        <f t="shared" si="240"/>
        <v>theater</v>
      </c>
      <c r="R3077" t="str">
        <f t="shared" si="241"/>
        <v>spaces</v>
      </c>
      <c r="S3077" s="10">
        <f t="shared" si="242"/>
        <v>42600.89398148148</v>
      </c>
      <c r="T3077" s="9" t="str">
        <f t="shared" si="243"/>
        <v>Aug</v>
      </c>
      <c r="U3077" s="9">
        <f t="shared" si="244"/>
        <v>2016</v>
      </c>
      <c r="V3077" s="10">
        <f>(J3077/86400)+25569+(-5/24)</f>
        <v>42550.89398148148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tr">
        <f t="shared" si="240"/>
        <v>theater</v>
      </c>
      <c r="R3078" t="str">
        <f t="shared" si="241"/>
        <v>spaces</v>
      </c>
      <c r="S3078" s="10">
        <f t="shared" si="242"/>
        <v>42286.443553240737</v>
      </c>
      <c r="T3078" s="9" t="str">
        <f t="shared" si="243"/>
        <v>Oct</v>
      </c>
      <c r="U3078" s="9">
        <f t="shared" si="244"/>
        <v>2015</v>
      </c>
      <c r="V3078" s="10">
        <f>(J3078/86400)+25569+(-5/24)</f>
        <v>42226.443553240737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tr">
        <f t="shared" si="240"/>
        <v>theater</v>
      </c>
      <c r="R3079" t="str">
        <f t="shared" si="241"/>
        <v>spaces</v>
      </c>
      <c r="S3079" s="10">
        <f t="shared" si="242"/>
        <v>42796.74858796296</v>
      </c>
      <c r="T3079" s="9" t="str">
        <f t="shared" si="243"/>
        <v>Mar</v>
      </c>
      <c r="U3079" s="9">
        <f t="shared" si="244"/>
        <v>2017</v>
      </c>
      <c r="V3079" s="10">
        <f>(J3079/86400)+25569+(-5/24)</f>
        <v>42766.74858796296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tr">
        <f t="shared" si="240"/>
        <v>theater</v>
      </c>
      <c r="R3080" t="str">
        <f t="shared" si="241"/>
        <v>spaces</v>
      </c>
      <c r="S3080" s="10">
        <f t="shared" si="242"/>
        <v>42060.930497685178</v>
      </c>
      <c r="T3080" s="9" t="str">
        <f t="shared" si="243"/>
        <v>Feb</v>
      </c>
      <c r="U3080" s="9">
        <f t="shared" si="244"/>
        <v>2015</v>
      </c>
      <c r="V3080" s="10">
        <f>(J3080/86400)+25569+(-5/24)</f>
        <v>42030.930497685178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tr">
        <f t="shared" si="240"/>
        <v>theater</v>
      </c>
      <c r="R3081" t="str">
        <f t="shared" si="241"/>
        <v>spaces</v>
      </c>
      <c r="S3081" s="10">
        <f t="shared" si="242"/>
        <v>42085.463368055549</v>
      </c>
      <c r="T3081" s="9" t="str">
        <f t="shared" si="243"/>
        <v>Mar</v>
      </c>
      <c r="U3081" s="9">
        <f t="shared" si="244"/>
        <v>2015</v>
      </c>
      <c r="V3081" s="10">
        <f>(J3081/86400)+25569+(-5/24)</f>
        <v>42055.50503472222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tr">
        <f t="shared" si="240"/>
        <v>theater</v>
      </c>
      <c r="R3082" t="str">
        <f t="shared" si="241"/>
        <v>spaces</v>
      </c>
      <c r="S3082" s="10">
        <f t="shared" si="242"/>
        <v>41999.861620370364</v>
      </c>
      <c r="T3082" s="9" t="str">
        <f t="shared" si="243"/>
        <v>Dec</v>
      </c>
      <c r="U3082" s="9">
        <f t="shared" si="244"/>
        <v>2014</v>
      </c>
      <c r="V3082" s="10">
        <f>(J3082/86400)+25569+(-5/24)</f>
        <v>41939.8199537037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tr">
        <f t="shared" si="240"/>
        <v>theater</v>
      </c>
      <c r="R3083" t="str">
        <f t="shared" si="241"/>
        <v>spaces</v>
      </c>
      <c r="S3083" s="10">
        <f t="shared" si="242"/>
        <v>42266.973275462959</v>
      </c>
      <c r="T3083" s="9" t="str">
        <f t="shared" si="243"/>
        <v>Sep</v>
      </c>
      <c r="U3083" s="9">
        <f t="shared" si="244"/>
        <v>2015</v>
      </c>
      <c r="V3083" s="10">
        <f>(J3083/86400)+25569+(-5/24)</f>
        <v>42236.973275462959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tr">
        <f t="shared" si="240"/>
        <v>theater</v>
      </c>
      <c r="R3084" t="str">
        <f t="shared" si="241"/>
        <v>spaces</v>
      </c>
      <c r="S3084" s="10">
        <f t="shared" si="242"/>
        <v>42323.756319444445</v>
      </c>
      <c r="T3084" s="9" t="str">
        <f t="shared" si="243"/>
        <v>Nov</v>
      </c>
      <c r="U3084" s="9">
        <f t="shared" si="244"/>
        <v>2015</v>
      </c>
      <c r="V3084" s="10">
        <f>(J3084/86400)+25569+(-5/24)</f>
        <v>42293.714652777773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tr">
        <f t="shared" si="240"/>
        <v>theater</v>
      </c>
      <c r="R3085" t="str">
        <f t="shared" si="241"/>
        <v>spaces</v>
      </c>
      <c r="S3085" s="10">
        <f t="shared" si="242"/>
        <v>41883</v>
      </c>
      <c r="T3085" s="9" t="str">
        <f t="shared" si="243"/>
        <v>Sep</v>
      </c>
      <c r="U3085" s="9">
        <f t="shared" si="244"/>
        <v>2014</v>
      </c>
      <c r="V3085" s="10">
        <f>(J3085/86400)+25569+(-5/24)</f>
        <v>41853.355069444442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tr">
        <f t="shared" si="240"/>
        <v>theater</v>
      </c>
      <c r="R3086" t="str">
        <f t="shared" si="241"/>
        <v>spaces</v>
      </c>
      <c r="S3086" s="10">
        <f t="shared" si="242"/>
        <v>42129.574999999997</v>
      </c>
      <c r="T3086" s="9" t="str">
        <f t="shared" si="243"/>
        <v>May</v>
      </c>
      <c r="U3086" s="9">
        <f t="shared" si="244"/>
        <v>2015</v>
      </c>
      <c r="V3086" s="10">
        <f>(J3086/86400)+25569+(-5/24)</f>
        <v>42100.515405092585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tr">
        <f t="shared" si="240"/>
        <v>theater</v>
      </c>
      <c r="R3087" t="str">
        <f t="shared" si="241"/>
        <v>spaces</v>
      </c>
      <c r="S3087" s="10">
        <f t="shared" si="242"/>
        <v>42276.675451388888</v>
      </c>
      <c r="T3087" s="9" t="str">
        <f t="shared" si="243"/>
        <v>Sep</v>
      </c>
      <c r="U3087" s="9">
        <f t="shared" si="244"/>
        <v>2015</v>
      </c>
      <c r="V3087" s="10">
        <f>(J3087/86400)+25569+(-5/24)</f>
        <v>42246.675451388888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tr">
        <f t="shared" si="240"/>
        <v>theater</v>
      </c>
      <c r="R3088" t="str">
        <f t="shared" si="241"/>
        <v>spaces</v>
      </c>
      <c r="S3088" s="10">
        <f t="shared" si="242"/>
        <v>42233.462488425925</v>
      </c>
      <c r="T3088" s="9" t="str">
        <f t="shared" si="243"/>
        <v>Aug</v>
      </c>
      <c r="U3088" s="9">
        <f t="shared" si="244"/>
        <v>2015</v>
      </c>
      <c r="V3088" s="10">
        <f>(J3088/86400)+25569+(-5/24)</f>
        <v>42173.462488425925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tr">
        <f t="shared" si="240"/>
        <v>theater</v>
      </c>
      <c r="R3089" t="str">
        <f t="shared" si="241"/>
        <v>spaces</v>
      </c>
      <c r="S3089" s="10">
        <f t="shared" si="242"/>
        <v>42724.983680555553</v>
      </c>
      <c r="T3089" s="9" t="str">
        <f t="shared" si="243"/>
        <v>Dec</v>
      </c>
      <c r="U3089" s="9">
        <f t="shared" si="244"/>
        <v>2016</v>
      </c>
      <c r="V3089" s="10">
        <f>(J3089/86400)+25569+(-5/24)</f>
        <v>42664.942013888889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tr">
        <f t="shared" si="240"/>
        <v>theater</v>
      </c>
      <c r="R3090" t="str">
        <f t="shared" si="241"/>
        <v>spaces</v>
      </c>
      <c r="S3090" s="10">
        <f t="shared" si="242"/>
        <v>42012.361805555549</v>
      </c>
      <c r="T3090" s="9" t="str">
        <f t="shared" si="243"/>
        <v>Jan</v>
      </c>
      <c r="U3090" s="9">
        <f t="shared" si="244"/>
        <v>2015</v>
      </c>
      <c r="V3090" s="10">
        <f>(J3090/86400)+25569+(-5/24)</f>
        <v>41981.363969907405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tr">
        <f t="shared" si="240"/>
        <v>theater</v>
      </c>
      <c r="R3091" t="str">
        <f t="shared" si="241"/>
        <v>spaces</v>
      </c>
      <c r="S3091" s="10">
        <f t="shared" si="242"/>
        <v>42559.874305555553</v>
      </c>
      <c r="T3091" s="9" t="str">
        <f t="shared" si="243"/>
        <v>Jul</v>
      </c>
      <c r="U3091" s="9">
        <f t="shared" si="244"/>
        <v>2016</v>
      </c>
      <c r="V3091" s="10">
        <f>(J3091/86400)+25569+(-5/24)</f>
        <v>42528.334293981483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tr">
        <f t="shared" si="240"/>
        <v>theater</v>
      </c>
      <c r="R3092" t="str">
        <f t="shared" si="241"/>
        <v>spaces</v>
      </c>
      <c r="S3092" s="10">
        <f t="shared" si="242"/>
        <v>42125.568807870368</v>
      </c>
      <c r="T3092" s="9" t="str">
        <f t="shared" si="243"/>
        <v>May</v>
      </c>
      <c r="U3092" s="9">
        <f t="shared" si="244"/>
        <v>2015</v>
      </c>
      <c r="V3092" s="10">
        <f>(J3092/86400)+25569+(-5/24)</f>
        <v>42065.610474537032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tr">
        <f t="shared" si="240"/>
        <v>theater</v>
      </c>
      <c r="R3093" t="str">
        <f t="shared" si="241"/>
        <v>spaces</v>
      </c>
      <c r="S3093" s="10">
        <f t="shared" si="242"/>
        <v>42596.740081018514</v>
      </c>
      <c r="T3093" s="9" t="str">
        <f t="shared" si="243"/>
        <v>Aug</v>
      </c>
      <c r="U3093" s="9">
        <f t="shared" si="244"/>
        <v>2016</v>
      </c>
      <c r="V3093" s="10">
        <f>(J3093/86400)+25569+(-5/24)</f>
        <v>42566.740081018514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tr">
        <f t="shared" si="240"/>
        <v>theater</v>
      </c>
      <c r="R3094" t="str">
        <f t="shared" si="241"/>
        <v>spaces</v>
      </c>
      <c r="S3094" s="10">
        <f t="shared" si="242"/>
        <v>42292.708333333336</v>
      </c>
      <c r="T3094" s="9" t="str">
        <f t="shared" si="243"/>
        <v>Oct</v>
      </c>
      <c r="U3094" s="9">
        <f t="shared" si="244"/>
        <v>2015</v>
      </c>
      <c r="V3094" s="10">
        <f>(J3094/86400)+25569+(-5/24)</f>
        <v>42255.41101851852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tr">
        <f t="shared" si="240"/>
        <v>theater</v>
      </c>
      <c r="R3095" t="str">
        <f t="shared" si="241"/>
        <v>spaces</v>
      </c>
      <c r="S3095" s="10">
        <f t="shared" si="242"/>
        <v>41790.957638888889</v>
      </c>
      <c r="T3095" s="9" t="str">
        <f t="shared" si="243"/>
        <v>May</v>
      </c>
      <c r="U3095" s="9">
        <f t="shared" si="244"/>
        <v>2014</v>
      </c>
      <c r="V3095" s="10">
        <f>(J3095/86400)+25569+(-5/24)</f>
        <v>41760.700706018521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tr">
        <f t="shared" si="240"/>
        <v>theater</v>
      </c>
      <c r="R3096" t="str">
        <f t="shared" si="241"/>
        <v>spaces</v>
      </c>
      <c r="S3096" s="10">
        <f t="shared" si="242"/>
        <v>42267.587453703702</v>
      </c>
      <c r="T3096" s="9" t="str">
        <f t="shared" si="243"/>
        <v>Sep</v>
      </c>
      <c r="U3096" s="9">
        <f t="shared" si="244"/>
        <v>2015</v>
      </c>
      <c r="V3096" s="10">
        <f>(J3096/86400)+25569+(-5/24)</f>
        <v>42207.587453703702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tr">
        <f t="shared" si="240"/>
        <v>theater</v>
      </c>
      <c r="R3097" t="str">
        <f t="shared" si="241"/>
        <v>spaces</v>
      </c>
      <c r="S3097" s="10">
        <f t="shared" si="242"/>
        <v>42582.81689814815</v>
      </c>
      <c r="T3097" s="9" t="str">
        <f t="shared" si="243"/>
        <v>Jul</v>
      </c>
      <c r="U3097" s="9">
        <f t="shared" si="244"/>
        <v>2016</v>
      </c>
      <c r="V3097" s="10">
        <f>(J3097/86400)+25569+(-5/24)</f>
        <v>42522.81689814815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tr">
        <f t="shared" si="240"/>
        <v>theater</v>
      </c>
      <c r="R3098" t="str">
        <f t="shared" si="241"/>
        <v>spaces</v>
      </c>
      <c r="S3098" s="10">
        <f t="shared" si="242"/>
        <v>42144.617199074077</v>
      </c>
      <c r="T3098" s="9" t="str">
        <f t="shared" si="243"/>
        <v>May</v>
      </c>
      <c r="U3098" s="9">
        <f t="shared" si="244"/>
        <v>2015</v>
      </c>
      <c r="V3098" s="10">
        <f>(J3098/86400)+25569+(-5/24)</f>
        <v>42114.617199074077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tr">
        <f t="shared" si="240"/>
        <v>theater</v>
      </c>
      <c r="R3099" t="str">
        <f t="shared" si="241"/>
        <v>spaces</v>
      </c>
      <c r="S3099" s="10">
        <f t="shared" si="242"/>
        <v>42650.374999999993</v>
      </c>
      <c r="T3099" s="9" t="str">
        <f t="shared" si="243"/>
        <v>Oct</v>
      </c>
      <c r="U3099" s="9">
        <f t="shared" si="244"/>
        <v>2016</v>
      </c>
      <c r="V3099" s="10">
        <f>(J3099/86400)+25569+(-5/24)</f>
        <v>42629.29515046296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tr">
        <f t="shared" si="240"/>
        <v>theater</v>
      </c>
      <c r="R3100" t="str">
        <f t="shared" si="241"/>
        <v>spaces</v>
      </c>
      <c r="S3100" s="10">
        <f t="shared" si="242"/>
        <v>42407.803472222215</v>
      </c>
      <c r="T3100" s="9" t="str">
        <f t="shared" si="243"/>
        <v>Feb</v>
      </c>
      <c r="U3100" s="9">
        <f t="shared" si="244"/>
        <v>2016</v>
      </c>
      <c r="V3100" s="10">
        <f>(J3100/86400)+25569+(-5/24)</f>
        <v>42359.58390046296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tr">
        <f t="shared" si="240"/>
        <v>theater</v>
      </c>
      <c r="R3101" t="str">
        <f t="shared" si="241"/>
        <v>spaces</v>
      </c>
      <c r="S3101" s="10">
        <f t="shared" si="242"/>
        <v>42411.981377314813</v>
      </c>
      <c r="T3101" s="9" t="str">
        <f t="shared" si="243"/>
        <v>Feb</v>
      </c>
      <c r="U3101" s="9">
        <f t="shared" si="244"/>
        <v>2016</v>
      </c>
      <c r="V3101" s="10">
        <f>(J3101/86400)+25569+(-5/24)</f>
        <v>42381.981377314813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tr">
        <f t="shared" si="240"/>
        <v>theater</v>
      </c>
      <c r="R3102" t="str">
        <f t="shared" si="241"/>
        <v>spaces</v>
      </c>
      <c r="S3102" s="10">
        <f t="shared" si="242"/>
        <v>41932.4140625</v>
      </c>
      <c r="T3102" s="9" t="str">
        <f t="shared" si="243"/>
        <v>Oct</v>
      </c>
      <c r="U3102" s="9">
        <f t="shared" si="244"/>
        <v>2014</v>
      </c>
      <c r="V3102" s="10">
        <f>(J3102/86400)+25569+(-5/24)</f>
        <v>41902.4140625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tr">
        <f t="shared" si="240"/>
        <v>theater</v>
      </c>
      <c r="R3103" t="str">
        <f t="shared" si="241"/>
        <v>spaces</v>
      </c>
      <c r="S3103" s="10">
        <f t="shared" si="242"/>
        <v>42201.12222222222</v>
      </c>
      <c r="T3103" s="9" t="str">
        <f t="shared" si="243"/>
        <v>Jul</v>
      </c>
      <c r="U3103" s="9">
        <f t="shared" si="244"/>
        <v>2015</v>
      </c>
      <c r="V3103" s="10">
        <f>(J3103/86400)+25569+(-5/24)</f>
        <v>42171.175196759257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tr">
        <f t="shared" si="240"/>
        <v>theater</v>
      </c>
      <c r="R3104" t="str">
        <f t="shared" si="241"/>
        <v>spaces</v>
      </c>
      <c r="S3104" s="10">
        <f t="shared" si="242"/>
        <v>42605.132152777776</v>
      </c>
      <c r="T3104" s="9" t="str">
        <f t="shared" si="243"/>
        <v>Aug</v>
      </c>
      <c r="U3104" s="9">
        <f t="shared" si="244"/>
        <v>2016</v>
      </c>
      <c r="V3104" s="10">
        <f>(J3104/86400)+25569+(-5/24)</f>
        <v>42555.132152777776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tr">
        <f t="shared" si="240"/>
        <v>theater</v>
      </c>
      <c r="R3105" t="str">
        <f t="shared" si="241"/>
        <v>spaces</v>
      </c>
      <c r="S3105" s="10">
        <f t="shared" si="242"/>
        <v>42166.94798611111</v>
      </c>
      <c r="T3105" s="9" t="str">
        <f t="shared" si="243"/>
        <v>Jun</v>
      </c>
      <c r="U3105" s="9">
        <f t="shared" si="244"/>
        <v>2015</v>
      </c>
      <c r="V3105" s="10">
        <f>(J3105/86400)+25569+(-5/24)</f>
        <v>42106.94798611111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tr">
        <f t="shared" si="240"/>
        <v>theater</v>
      </c>
      <c r="R3106" t="str">
        <f t="shared" si="241"/>
        <v>spaces</v>
      </c>
      <c r="S3106" s="10">
        <f t="shared" si="242"/>
        <v>42037.874999999993</v>
      </c>
      <c r="T3106" s="9" t="str">
        <f t="shared" si="243"/>
        <v>Feb</v>
      </c>
      <c r="U3106" s="9">
        <f t="shared" si="244"/>
        <v>2015</v>
      </c>
      <c r="V3106" s="10">
        <f>(J3106/86400)+25569+(-5/24)</f>
        <v>42006.70035879629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tr">
        <f t="shared" si="240"/>
        <v>theater</v>
      </c>
      <c r="R3107" t="str">
        <f t="shared" si="241"/>
        <v>spaces</v>
      </c>
      <c r="S3107" s="10">
        <f t="shared" si="242"/>
        <v>41931</v>
      </c>
      <c r="T3107" s="9" t="str">
        <f t="shared" si="243"/>
        <v>Oct</v>
      </c>
      <c r="U3107" s="9">
        <f t="shared" si="244"/>
        <v>2014</v>
      </c>
      <c r="V3107" s="10">
        <f>(J3107/86400)+25569+(-5/24)</f>
        <v>41876.510601851849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tr">
        <f t="shared" si="240"/>
        <v>theater</v>
      </c>
      <c r="R3108" t="str">
        <f t="shared" si="241"/>
        <v>spaces</v>
      </c>
      <c r="S3108" s="10">
        <f t="shared" si="242"/>
        <v>42263.708333333336</v>
      </c>
      <c r="T3108" s="9" t="str">
        <f t="shared" si="243"/>
        <v>Sep</v>
      </c>
      <c r="U3108" s="9">
        <f t="shared" si="244"/>
        <v>2015</v>
      </c>
      <c r="V3108" s="10">
        <f>(J3108/86400)+25569+(-5/24)</f>
        <v>42241.220787037033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tr">
        <f t="shared" si="240"/>
        <v>theater</v>
      </c>
      <c r="R3109" t="str">
        <f t="shared" si="241"/>
        <v>spaces</v>
      </c>
      <c r="S3109" s="10">
        <f t="shared" si="242"/>
        <v>42135.605914351851</v>
      </c>
      <c r="T3109" s="9" t="str">
        <f t="shared" si="243"/>
        <v>May</v>
      </c>
      <c r="U3109" s="9">
        <f t="shared" si="244"/>
        <v>2015</v>
      </c>
      <c r="V3109" s="10">
        <f>(J3109/86400)+25569+(-5/24)</f>
        <v>42128.605914351851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tr">
        <f t="shared" si="240"/>
        <v>theater</v>
      </c>
      <c r="R3110" t="str">
        <f t="shared" si="241"/>
        <v>spaces</v>
      </c>
      <c r="S3110" s="10">
        <f t="shared" si="242"/>
        <v>42122.430486111109</v>
      </c>
      <c r="T3110" s="9" t="str">
        <f t="shared" si="243"/>
        <v>Apr</v>
      </c>
      <c r="U3110" s="9">
        <f t="shared" si="244"/>
        <v>2015</v>
      </c>
      <c r="V3110" s="10">
        <f>(J3110/86400)+25569+(-5/24)</f>
        <v>42062.47215277778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tr">
        <f t="shared" si="240"/>
        <v>theater</v>
      </c>
      <c r="R3111" t="str">
        <f t="shared" si="241"/>
        <v>spaces</v>
      </c>
      <c r="S3111" s="10">
        <f t="shared" si="242"/>
        <v>41878.916782407403</v>
      </c>
      <c r="T3111" s="9" t="str">
        <f t="shared" si="243"/>
        <v>Aug</v>
      </c>
      <c r="U3111" s="9">
        <f t="shared" si="244"/>
        <v>2014</v>
      </c>
      <c r="V3111" s="10">
        <f>(J3111/86400)+25569+(-5/24)</f>
        <v>41843.916782407403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tr">
        <f t="shared" si="240"/>
        <v>theater</v>
      </c>
      <c r="R3112" t="str">
        <f t="shared" si="241"/>
        <v>spaces</v>
      </c>
      <c r="S3112" s="10">
        <f t="shared" si="242"/>
        <v>42784.823136574072</v>
      </c>
      <c r="T3112" s="9" t="str">
        <f t="shared" si="243"/>
        <v>Feb</v>
      </c>
      <c r="U3112" s="9">
        <f t="shared" si="244"/>
        <v>2017</v>
      </c>
      <c r="V3112" s="10">
        <f>(J3112/86400)+25569+(-5/24)</f>
        <v>42744.823136574072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tr">
        <f t="shared" si="240"/>
        <v>theater</v>
      </c>
      <c r="R3113" t="str">
        <f t="shared" si="241"/>
        <v>spaces</v>
      </c>
      <c r="S3113" s="10">
        <f t="shared" si="242"/>
        <v>41916.386805555558</v>
      </c>
      <c r="T3113" s="9" t="str">
        <f t="shared" si="243"/>
        <v>Oct</v>
      </c>
      <c r="U3113" s="9">
        <f t="shared" si="244"/>
        <v>2014</v>
      </c>
      <c r="V3113" s="10">
        <f>(J3113/86400)+25569+(-5/24)</f>
        <v>41885.386805555558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tr">
        <f t="shared" si="240"/>
        <v>theater</v>
      </c>
      <c r="R3114" t="str">
        <f t="shared" si="241"/>
        <v>spaces</v>
      </c>
      <c r="S3114" s="10">
        <f t="shared" si="242"/>
        <v>42674.913587962961</v>
      </c>
      <c r="T3114" s="9" t="str">
        <f t="shared" si="243"/>
        <v>Oct</v>
      </c>
      <c r="U3114" s="9">
        <f t="shared" si="244"/>
        <v>2016</v>
      </c>
      <c r="V3114" s="10">
        <f>(J3114/86400)+25569+(-5/24)</f>
        <v>42614.913587962961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tr">
        <f t="shared" si="240"/>
        <v>theater</v>
      </c>
      <c r="R3115" t="str">
        <f t="shared" si="241"/>
        <v>spaces</v>
      </c>
      <c r="S3115" s="10">
        <f t="shared" si="242"/>
        <v>42111.522939814815</v>
      </c>
      <c r="T3115" s="9" t="str">
        <f t="shared" si="243"/>
        <v>Apr</v>
      </c>
      <c r="U3115" s="9">
        <f t="shared" si="244"/>
        <v>2015</v>
      </c>
      <c r="V3115" s="10">
        <f>(J3115/86400)+25569+(-5/24)</f>
        <v>42081.522939814815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tr">
        <f t="shared" si="240"/>
        <v>theater</v>
      </c>
      <c r="R3116" t="str">
        <f t="shared" si="241"/>
        <v>spaces</v>
      </c>
      <c r="S3116" s="10">
        <f t="shared" si="242"/>
        <v>41903.42418981481</v>
      </c>
      <c r="T3116" s="9" t="str">
        <f t="shared" si="243"/>
        <v>Sep</v>
      </c>
      <c r="U3116" s="9">
        <f t="shared" si="244"/>
        <v>2014</v>
      </c>
      <c r="V3116" s="10">
        <f>(J3116/86400)+25569+(-5/24)</f>
        <v>41843.42418981481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tr">
        <f t="shared" si="240"/>
        <v>theater</v>
      </c>
      <c r="R3117" t="str">
        <f t="shared" si="241"/>
        <v>spaces</v>
      </c>
      <c r="S3117" s="10">
        <f t="shared" si="242"/>
        <v>42526.238738425927</v>
      </c>
      <c r="T3117" s="9" t="str">
        <f t="shared" si="243"/>
        <v>Jun</v>
      </c>
      <c r="U3117" s="9">
        <f t="shared" si="244"/>
        <v>2016</v>
      </c>
      <c r="V3117" s="10">
        <f>(J3117/86400)+25569+(-5/24)</f>
        <v>42496.238738425927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tr">
        <f t="shared" si="240"/>
        <v>theater</v>
      </c>
      <c r="R3118" t="str">
        <f t="shared" si="241"/>
        <v>spaces</v>
      </c>
      <c r="S3118" s="10">
        <f t="shared" si="242"/>
        <v>42095.30700231481</v>
      </c>
      <c r="T3118" s="9" t="str">
        <f t="shared" si="243"/>
        <v>Apr</v>
      </c>
      <c r="U3118" s="9">
        <f t="shared" si="244"/>
        <v>2015</v>
      </c>
      <c r="V3118" s="10">
        <f>(J3118/86400)+25569+(-5/24)</f>
        <v>42081.30700231481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tr">
        <f t="shared" si="240"/>
        <v>theater</v>
      </c>
      <c r="R3119" t="str">
        <f t="shared" si="241"/>
        <v>spaces</v>
      </c>
      <c r="S3119" s="10">
        <f t="shared" si="242"/>
        <v>42517.341666666667</v>
      </c>
      <c r="T3119" s="9" t="str">
        <f t="shared" si="243"/>
        <v>May</v>
      </c>
      <c r="U3119" s="9">
        <f t="shared" si="244"/>
        <v>2016</v>
      </c>
      <c r="V3119" s="10">
        <f>(J3119/86400)+25569+(-5/24)</f>
        <v>42509.166203703702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tr">
        <f t="shared" si="240"/>
        <v>theater</v>
      </c>
      <c r="R3120" t="str">
        <f t="shared" si="241"/>
        <v>spaces</v>
      </c>
      <c r="S3120" s="10">
        <f t="shared" si="242"/>
        <v>42553.441238425927</v>
      </c>
      <c r="T3120" s="9" t="str">
        <f t="shared" si="243"/>
        <v>Jul</v>
      </c>
      <c r="U3120" s="9">
        <f t="shared" si="244"/>
        <v>2016</v>
      </c>
      <c r="V3120" s="10">
        <f>(J3120/86400)+25569+(-5/24)</f>
        <v>42534.441238425927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tr">
        <f t="shared" si="240"/>
        <v>theater</v>
      </c>
      <c r="R3121" t="str">
        <f t="shared" si="241"/>
        <v>spaces</v>
      </c>
      <c r="S3121" s="10">
        <f t="shared" si="242"/>
        <v>42089.795509259253</v>
      </c>
      <c r="T3121" s="9" t="str">
        <f t="shared" si="243"/>
        <v>Mar</v>
      </c>
      <c r="U3121" s="9">
        <f t="shared" si="244"/>
        <v>2015</v>
      </c>
      <c r="V3121" s="10">
        <f>(J3121/86400)+25569+(-5/24)</f>
        <v>42059.837175925924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tr">
        <f t="shared" si="240"/>
        <v>theater</v>
      </c>
      <c r="R3122" t="str">
        <f t="shared" si="241"/>
        <v>spaces</v>
      </c>
      <c r="S3122" s="10">
        <f t="shared" si="242"/>
        <v>42495.692083333335</v>
      </c>
      <c r="T3122" s="9" t="str">
        <f t="shared" si="243"/>
        <v>May</v>
      </c>
      <c r="U3122" s="9">
        <f t="shared" si="244"/>
        <v>2016</v>
      </c>
      <c r="V3122" s="10">
        <f>(J3122/86400)+25569+(-5/24)</f>
        <v>42435.733749999992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tr">
        <f t="shared" si="240"/>
        <v>theater</v>
      </c>
      <c r="R3123" t="str">
        <f t="shared" si="241"/>
        <v>spaces</v>
      </c>
      <c r="S3123" s="10">
        <f t="shared" si="242"/>
        <v>41908.471469907403</v>
      </c>
      <c r="T3123" s="9" t="str">
        <f t="shared" si="243"/>
        <v>Sep</v>
      </c>
      <c r="U3123" s="9">
        <f t="shared" si="244"/>
        <v>2014</v>
      </c>
      <c r="V3123" s="10">
        <f>(J3123/86400)+25569+(-5/24)</f>
        <v>41848.471469907403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tr">
        <f t="shared" si="240"/>
        <v>theater</v>
      </c>
      <c r="R3124" t="str">
        <f t="shared" si="241"/>
        <v>spaces</v>
      </c>
      <c r="S3124" s="10">
        <f t="shared" si="242"/>
        <v>42683.765416666669</v>
      </c>
      <c r="T3124" s="9" t="str">
        <f t="shared" si="243"/>
        <v>Nov</v>
      </c>
      <c r="U3124" s="9">
        <f t="shared" si="244"/>
        <v>2016</v>
      </c>
      <c r="V3124" s="10">
        <f>(J3124/86400)+25569+(-5/24)</f>
        <v>42678.723749999997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tr">
        <f t="shared" si="240"/>
        <v>theater</v>
      </c>
      <c r="R3125" t="str">
        <f t="shared" si="241"/>
        <v>spaces</v>
      </c>
      <c r="S3125" s="10">
        <f t="shared" si="242"/>
        <v>42560.784699074073</v>
      </c>
      <c r="T3125" s="9" t="str">
        <f t="shared" si="243"/>
        <v>Jul</v>
      </c>
      <c r="U3125" s="9">
        <f t="shared" si="244"/>
        <v>2016</v>
      </c>
      <c r="V3125" s="10">
        <f>(J3125/86400)+25569+(-5/24)</f>
        <v>42530.784699074073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tr">
        <f t="shared" si="240"/>
        <v>theater</v>
      </c>
      <c r="R3126" t="str">
        <f t="shared" si="241"/>
        <v>spaces</v>
      </c>
      <c r="S3126" s="10">
        <f t="shared" si="242"/>
        <v>42037.571770833332</v>
      </c>
      <c r="T3126" s="9" t="str">
        <f t="shared" si="243"/>
        <v>Feb</v>
      </c>
      <c r="U3126" s="9">
        <f t="shared" si="244"/>
        <v>2015</v>
      </c>
      <c r="V3126" s="10">
        <f>(J3126/86400)+25569+(-5/24)</f>
        <v>41977.571770833332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tr">
        <f t="shared" si="240"/>
        <v>theater</v>
      </c>
      <c r="R3127" t="str">
        <f t="shared" si="241"/>
        <v>spaces</v>
      </c>
      <c r="S3127" s="10">
        <f t="shared" si="242"/>
        <v>42375.998518518514</v>
      </c>
      <c r="T3127" s="9" t="str">
        <f t="shared" si="243"/>
        <v>Jan</v>
      </c>
      <c r="U3127" s="9">
        <f t="shared" si="244"/>
        <v>2016</v>
      </c>
      <c r="V3127" s="10">
        <f>(J3127/86400)+25569+(-5/24)</f>
        <v>42345.998518518514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tr">
        <f t="shared" si="240"/>
        <v>theater</v>
      </c>
      <c r="R3128" t="str">
        <f t="shared" si="241"/>
        <v>spaces</v>
      </c>
      <c r="S3128" s="10">
        <f t="shared" si="242"/>
        <v>42456.768078703702</v>
      </c>
      <c r="T3128" s="9" t="str">
        <f t="shared" si="243"/>
        <v>Mar</v>
      </c>
      <c r="U3128" s="9">
        <f t="shared" si="244"/>
        <v>2016</v>
      </c>
      <c r="V3128" s="10">
        <f>(J3128/86400)+25569+(-5/24)</f>
        <v>42426.809745370367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tr">
        <f t="shared" si="240"/>
        <v>theater</v>
      </c>
      <c r="R3129" t="str">
        <f t="shared" si="241"/>
        <v>spaces</v>
      </c>
      <c r="S3129" s="10">
        <f t="shared" si="242"/>
        <v>42064.648483796293</v>
      </c>
      <c r="T3129" s="9" t="str">
        <f t="shared" si="243"/>
        <v>Mar</v>
      </c>
      <c r="U3129" s="9">
        <f t="shared" si="244"/>
        <v>2015</v>
      </c>
      <c r="V3129" s="10">
        <f>(J3129/86400)+25569+(-5/24)</f>
        <v>42034.648483796293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tr">
        <f t="shared" si="240"/>
        <v>theater</v>
      </c>
      <c r="R3130" t="str">
        <f t="shared" si="241"/>
        <v>plays</v>
      </c>
      <c r="S3130" s="10">
        <f t="shared" si="242"/>
        <v>42810.575706018521</v>
      </c>
      <c r="T3130" s="9" t="str">
        <f t="shared" si="243"/>
        <v>Mar</v>
      </c>
      <c r="U3130" s="9">
        <f t="shared" si="244"/>
        <v>2017</v>
      </c>
      <c r="V3130" s="10">
        <f>(J3130/86400)+25569+(-5/24)</f>
        <v>42780.617372685178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tr">
        <f t="shared" si="240"/>
        <v>theater</v>
      </c>
      <c r="R3131" t="str">
        <f t="shared" si="241"/>
        <v>plays</v>
      </c>
      <c r="S3131" s="10">
        <f t="shared" si="242"/>
        <v>42843.592812499999</v>
      </c>
      <c r="T3131" s="9" t="str">
        <f t="shared" si="243"/>
        <v>Apr</v>
      </c>
      <c r="U3131" s="9">
        <f t="shared" si="244"/>
        <v>2017</v>
      </c>
      <c r="V3131" s="10">
        <f>(J3131/86400)+25569+(-5/24)</f>
        <v>42803.634479166663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tr">
        <f t="shared" si="240"/>
        <v>theater</v>
      </c>
      <c r="R3132" t="str">
        <f t="shared" si="241"/>
        <v>plays</v>
      </c>
      <c r="S3132" s="10">
        <f t="shared" si="242"/>
        <v>42838.999305555553</v>
      </c>
      <c r="T3132" s="9" t="str">
        <f t="shared" si="243"/>
        <v>Apr</v>
      </c>
      <c r="U3132" s="9">
        <f t="shared" si="244"/>
        <v>2017</v>
      </c>
      <c r="V3132" s="10">
        <f>(J3132/86400)+25569+(-5/24)</f>
        <v>42808.431898148141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tr">
        <f t="shared" si="240"/>
        <v>theater</v>
      </c>
      <c r="R3133" t="str">
        <f t="shared" si="241"/>
        <v>plays</v>
      </c>
      <c r="S3133" s="10">
        <f t="shared" si="242"/>
        <v>42833.329224537032</v>
      </c>
      <c r="T3133" s="9" t="str">
        <f t="shared" si="243"/>
        <v>Apr</v>
      </c>
      <c r="U3133" s="9">
        <f t="shared" si="244"/>
        <v>2017</v>
      </c>
      <c r="V3133" s="10">
        <f>(J3133/86400)+25569+(-5/24)</f>
        <v>42803.370891203704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tr">
        <f t="shared" si="240"/>
        <v>theater</v>
      </c>
      <c r="R3134" t="str">
        <f t="shared" si="241"/>
        <v>plays</v>
      </c>
      <c r="S3134" s="10">
        <f t="shared" si="242"/>
        <v>42846.100231481476</v>
      </c>
      <c r="T3134" s="9" t="str">
        <f t="shared" si="243"/>
        <v>Apr</v>
      </c>
      <c r="U3134" s="9">
        <f t="shared" si="244"/>
        <v>2017</v>
      </c>
      <c r="V3134" s="10">
        <f>(J3134/86400)+25569+(-5/24)</f>
        <v>42786.141898148147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tr">
        <f t="shared" si="240"/>
        <v>theater</v>
      </c>
      <c r="R3135" t="str">
        <f t="shared" si="241"/>
        <v>plays</v>
      </c>
      <c r="S3135" s="10">
        <f t="shared" si="242"/>
        <v>42818.315208333333</v>
      </c>
      <c r="T3135" s="9" t="str">
        <f t="shared" si="243"/>
        <v>Mar</v>
      </c>
      <c r="U3135" s="9">
        <f t="shared" si="244"/>
        <v>2017</v>
      </c>
      <c r="V3135" s="10">
        <f>(J3135/86400)+25569+(-5/24)</f>
        <v>42788.356874999998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tr">
        <f t="shared" si="240"/>
        <v>theater</v>
      </c>
      <c r="R3136" t="str">
        <f t="shared" si="241"/>
        <v>plays</v>
      </c>
      <c r="S3136" s="10">
        <f t="shared" si="242"/>
        <v>42821.470127314817</v>
      </c>
      <c r="T3136" s="9" t="str">
        <f t="shared" si="243"/>
        <v>Mar</v>
      </c>
      <c r="U3136" s="9">
        <f t="shared" si="244"/>
        <v>2017</v>
      </c>
      <c r="V3136" s="10">
        <f>(J3136/86400)+25569+(-5/24)</f>
        <v>42800.511793981474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tr">
        <f t="shared" si="240"/>
        <v>theater</v>
      </c>
      <c r="R3137" t="str">
        <f t="shared" si="241"/>
        <v>plays</v>
      </c>
      <c r="S3137" s="10">
        <f t="shared" si="242"/>
        <v>42828.943530092591</v>
      </c>
      <c r="T3137" s="9" t="str">
        <f t="shared" si="243"/>
        <v>Apr</v>
      </c>
      <c r="U3137" s="9">
        <f t="shared" si="244"/>
        <v>2017</v>
      </c>
      <c r="V3137" s="10">
        <f>(J3137/86400)+25569+(-5/24)</f>
        <v>42806.943530092591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tr">
        <f t="shared" si="240"/>
        <v>theater</v>
      </c>
      <c r="R3138" t="str">
        <f t="shared" si="241"/>
        <v>plays</v>
      </c>
      <c r="S3138" s="10">
        <f t="shared" si="242"/>
        <v>42825.749305555553</v>
      </c>
      <c r="T3138" s="9" t="str">
        <f t="shared" si="243"/>
        <v>Mar</v>
      </c>
      <c r="U3138" s="9">
        <f t="shared" si="244"/>
        <v>2017</v>
      </c>
      <c r="V3138" s="10">
        <f>(J3138/86400)+25569+(-5/24)</f>
        <v>42789.25409722222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tr">
        <f t="shared" ref="Q3139:Q3202" si="245">LEFT(N3139,FIND("/",N3139)-1)</f>
        <v>theater</v>
      </c>
      <c r="R3139" t="str">
        <f t="shared" ref="R3139:R3202" si="246">RIGHT(N3139,LEN(N3139)-FIND("/",N3139))</f>
        <v>plays</v>
      </c>
      <c r="S3139" s="10">
        <f t="shared" ref="S3139:S3202" si="247">(I3139/86400)+25569+(-5/24)</f>
        <v>42858.591666666667</v>
      </c>
      <c r="T3139" s="9" t="str">
        <f t="shared" ref="T3139:T3202" si="248">IF(MONTH(S3139)=1,"Jan",IF(MONTH(S3139)=2,"Feb",IF(MONTH(S3139)=3,"Mar",IF(MONTH(S3139)=4,"Apr",IF(MONTH(S3139)=5,"May",IF(MONTH(S3139)=6,"Jun",IF(MONTH(S3139)=7,"Jul",IF(MONTH(S3139)=8,"Aug",IF(MONTH(S3139)=9,"Sep",IF(MONTH(S3139)=10,"Oct",IF(MONTH(S3139)=11,"Nov",IF(MONTH(S3139)=12,"Dec","N/A"))))))))))))</f>
        <v>May</v>
      </c>
      <c r="U3139" s="9">
        <f t="shared" ref="U3139:U3202" si="249">YEAR(S3139)</f>
        <v>2017</v>
      </c>
      <c r="V3139" s="10">
        <f>(J3139/86400)+25569+(-5/24)</f>
        <v>42807.676724537036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tr">
        <f t="shared" si="245"/>
        <v>theater</v>
      </c>
      <c r="R3140" t="str">
        <f t="shared" si="246"/>
        <v>plays</v>
      </c>
      <c r="S3140" s="10">
        <f t="shared" si="247"/>
        <v>42828.437581018516</v>
      </c>
      <c r="T3140" s="9" t="str">
        <f t="shared" si="248"/>
        <v>Apr</v>
      </c>
      <c r="U3140" s="9">
        <f t="shared" si="249"/>
        <v>2017</v>
      </c>
      <c r="V3140" s="10">
        <f>(J3140/86400)+25569+(-5/24)</f>
        <v>42809.437581018516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tr">
        <f t="shared" si="245"/>
        <v>theater</v>
      </c>
      <c r="R3141" t="str">
        <f t="shared" si="246"/>
        <v>plays</v>
      </c>
      <c r="S3141" s="10">
        <f t="shared" si="247"/>
        <v>42818.981249999997</v>
      </c>
      <c r="T3141" s="9" t="str">
        <f t="shared" si="248"/>
        <v>Mar</v>
      </c>
      <c r="U3141" s="9">
        <f t="shared" si="249"/>
        <v>2017</v>
      </c>
      <c r="V3141" s="10">
        <f>(J3141/86400)+25569+(-5/24)</f>
        <v>42785.062037037038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tr">
        <f t="shared" si="245"/>
        <v>theater</v>
      </c>
      <c r="R3142" t="str">
        <f t="shared" si="246"/>
        <v>plays</v>
      </c>
      <c r="S3142" s="10">
        <f t="shared" si="247"/>
        <v>42832.468784722216</v>
      </c>
      <c r="T3142" s="9" t="str">
        <f t="shared" si="248"/>
        <v>Apr</v>
      </c>
      <c r="U3142" s="9">
        <f t="shared" si="249"/>
        <v>2017</v>
      </c>
      <c r="V3142" s="10">
        <f>(J3142/86400)+25569+(-5/24)</f>
        <v>42802.510451388887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tr">
        <f t="shared" si="245"/>
        <v>theater</v>
      </c>
      <c r="R3143" t="str">
        <f t="shared" si="246"/>
        <v>plays</v>
      </c>
      <c r="S3143" s="10">
        <f t="shared" si="247"/>
        <v>42841.624999999993</v>
      </c>
      <c r="T3143" s="9" t="str">
        <f t="shared" si="248"/>
        <v>Apr</v>
      </c>
      <c r="U3143" s="9">
        <f t="shared" si="249"/>
        <v>2017</v>
      </c>
      <c r="V3143" s="10">
        <f>(J3143/86400)+25569+(-5/24)</f>
        <v>42800.544999999998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tr">
        <f t="shared" si="245"/>
        <v>theater</v>
      </c>
      <c r="R3144" t="str">
        <f t="shared" si="246"/>
        <v>plays</v>
      </c>
      <c r="S3144" s="10">
        <f t="shared" si="247"/>
        <v>42813.263182870367</v>
      </c>
      <c r="T3144" s="9" t="str">
        <f t="shared" si="248"/>
        <v>Mar</v>
      </c>
      <c r="U3144" s="9">
        <f t="shared" si="249"/>
        <v>2017</v>
      </c>
      <c r="V3144" s="10">
        <f>(J3144/86400)+25569+(-5/24)</f>
        <v>42783.304849537039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tr">
        <f t="shared" si="245"/>
        <v>theater</v>
      </c>
      <c r="R3145" t="str">
        <f t="shared" si="246"/>
        <v>plays</v>
      </c>
      <c r="S3145" s="10">
        <f t="shared" si="247"/>
        <v>42834.149953703702</v>
      </c>
      <c r="T3145" s="9" t="str">
        <f t="shared" si="248"/>
        <v>Apr</v>
      </c>
      <c r="U3145" s="9">
        <f t="shared" si="249"/>
        <v>2017</v>
      </c>
      <c r="V3145" s="10">
        <f>(J3145/86400)+25569+(-5/24)</f>
        <v>42808.149953703702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tr">
        <f t="shared" si="245"/>
        <v>theater</v>
      </c>
      <c r="R3146" t="str">
        <f t="shared" si="246"/>
        <v>plays</v>
      </c>
      <c r="S3146" s="10">
        <f t="shared" si="247"/>
        <v>42813.041666666664</v>
      </c>
      <c r="T3146" s="9" t="str">
        <f t="shared" si="248"/>
        <v>Mar</v>
      </c>
      <c r="U3146" s="9">
        <f t="shared" si="249"/>
        <v>2017</v>
      </c>
      <c r="V3146" s="10">
        <f>(J3146/86400)+25569+(-5/24)</f>
        <v>42796.329942129632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tr">
        <f t="shared" si="245"/>
        <v>theater</v>
      </c>
      <c r="R3147" t="str">
        <f t="shared" si="246"/>
        <v>plays</v>
      </c>
      <c r="S3147" s="10">
        <f t="shared" si="247"/>
        <v>42821.790902777771</v>
      </c>
      <c r="T3147" s="9" t="str">
        <f t="shared" si="248"/>
        <v>Mar</v>
      </c>
      <c r="U3147" s="9">
        <f t="shared" si="249"/>
        <v>2017</v>
      </c>
      <c r="V3147" s="10">
        <f>(J3147/86400)+25569+(-5/24)</f>
        <v>42761.832569444443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tr">
        <f t="shared" si="245"/>
        <v>theater</v>
      </c>
      <c r="R3148" t="str">
        <f t="shared" si="246"/>
        <v>plays</v>
      </c>
      <c r="S3148" s="10">
        <f t="shared" si="247"/>
        <v>42841.432476851849</v>
      </c>
      <c r="T3148" s="9" t="str">
        <f t="shared" si="248"/>
        <v>Apr</v>
      </c>
      <c r="U3148" s="9">
        <f t="shared" si="249"/>
        <v>2017</v>
      </c>
      <c r="V3148" s="10">
        <f>(J3148/86400)+25569+(-5/24)</f>
        <v>42796.474143518521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tr">
        <f t="shared" si="245"/>
        <v>theater</v>
      </c>
      <c r="R3149" t="str">
        <f t="shared" si="246"/>
        <v>plays</v>
      </c>
      <c r="S3149" s="10">
        <f t="shared" si="247"/>
        <v>41949.802719907406</v>
      </c>
      <c r="T3149" s="9" t="str">
        <f t="shared" si="248"/>
        <v>Nov</v>
      </c>
      <c r="U3149" s="9">
        <f t="shared" si="249"/>
        <v>2014</v>
      </c>
      <c r="V3149" s="10">
        <f>(J3149/86400)+25569+(-5/24)</f>
        <v>41909.761053240734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tr">
        <f t="shared" si="245"/>
        <v>theater</v>
      </c>
      <c r="R3150" t="str">
        <f t="shared" si="246"/>
        <v>plays</v>
      </c>
      <c r="S3150" s="10">
        <f t="shared" si="247"/>
        <v>41912.958333333328</v>
      </c>
      <c r="T3150" s="9" t="str">
        <f t="shared" si="248"/>
        <v>Sep</v>
      </c>
      <c r="U3150" s="9">
        <f t="shared" si="249"/>
        <v>2014</v>
      </c>
      <c r="V3150" s="10">
        <f>(J3150/86400)+25569+(-5/24)</f>
        <v>41891.456990740735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tr">
        <f t="shared" si="245"/>
        <v>theater</v>
      </c>
      <c r="R3151" t="str">
        <f t="shared" si="246"/>
        <v>plays</v>
      </c>
      <c r="S3151" s="10">
        <f t="shared" si="247"/>
        <v>41249.875</v>
      </c>
      <c r="T3151" s="9" t="str">
        <f t="shared" si="248"/>
        <v>Dec</v>
      </c>
      <c r="U3151" s="9">
        <f t="shared" si="249"/>
        <v>2012</v>
      </c>
      <c r="V3151" s="10">
        <f>(J3151/86400)+25569+(-5/24)</f>
        <v>41225.809027777774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tr">
        <f t="shared" si="245"/>
        <v>theater</v>
      </c>
      <c r="R3152" t="str">
        <f t="shared" si="246"/>
        <v>plays</v>
      </c>
      <c r="S3152" s="10">
        <f t="shared" si="247"/>
        <v>40567.958333333328</v>
      </c>
      <c r="T3152" s="9" t="str">
        <f t="shared" si="248"/>
        <v>Jan</v>
      </c>
      <c r="U3152" s="9">
        <f t="shared" si="249"/>
        <v>2011</v>
      </c>
      <c r="V3152" s="10">
        <f>(J3152/86400)+25569+(-5/24)</f>
        <v>40478.055590277778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tr">
        <f t="shared" si="245"/>
        <v>theater</v>
      </c>
      <c r="R3153" t="str">
        <f t="shared" si="246"/>
        <v>plays</v>
      </c>
      <c r="S3153" s="10">
        <f t="shared" si="247"/>
        <v>41892.631643518514</v>
      </c>
      <c r="T3153" s="9" t="str">
        <f t="shared" si="248"/>
        <v>Sep</v>
      </c>
      <c r="U3153" s="9">
        <f t="shared" si="249"/>
        <v>2014</v>
      </c>
      <c r="V3153" s="10">
        <f>(J3153/86400)+25569+(-5/24)</f>
        <v>41862.631643518514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tr">
        <f t="shared" si="245"/>
        <v>theater</v>
      </c>
      <c r="R3154" t="str">
        <f t="shared" si="246"/>
        <v>plays</v>
      </c>
      <c r="S3154" s="10">
        <f t="shared" si="247"/>
        <v>41580.659340277773</v>
      </c>
      <c r="T3154" s="9" t="str">
        <f t="shared" si="248"/>
        <v>Nov</v>
      </c>
      <c r="U3154" s="9">
        <f t="shared" si="249"/>
        <v>2013</v>
      </c>
      <c r="V3154" s="10">
        <f>(J3154/86400)+25569+(-5/24)</f>
        <v>41550.659340277773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tr">
        <f t="shared" si="245"/>
        <v>theater</v>
      </c>
      <c r="R3155" t="str">
        <f t="shared" si="246"/>
        <v>plays</v>
      </c>
      <c r="S3155" s="10">
        <f t="shared" si="247"/>
        <v>40663.999305555553</v>
      </c>
      <c r="T3155" s="9" t="str">
        <f t="shared" si="248"/>
        <v>Apr</v>
      </c>
      <c r="U3155" s="9">
        <f t="shared" si="249"/>
        <v>2011</v>
      </c>
      <c r="V3155" s="10">
        <f>(J3155/86400)+25569+(-5/24)</f>
        <v>40632.946030092593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tr">
        <f t="shared" si="245"/>
        <v>theater</v>
      </c>
      <c r="R3156" t="str">
        <f t="shared" si="246"/>
        <v>plays</v>
      </c>
      <c r="S3156" s="10">
        <f t="shared" si="247"/>
        <v>41000.625671296293</v>
      </c>
      <c r="T3156" s="9" t="str">
        <f t="shared" si="248"/>
        <v>Apr</v>
      </c>
      <c r="U3156" s="9">
        <f t="shared" si="249"/>
        <v>2012</v>
      </c>
      <c r="V3156" s="10">
        <f>(J3156/86400)+25569+(-5/24)</f>
        <v>40970.667337962957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tr">
        <f t="shared" si="245"/>
        <v>theater</v>
      </c>
      <c r="R3157" t="str">
        <f t="shared" si="246"/>
        <v>plays</v>
      </c>
      <c r="S3157" s="10">
        <f t="shared" si="247"/>
        <v>41263.290798611109</v>
      </c>
      <c r="T3157" s="9" t="str">
        <f t="shared" si="248"/>
        <v>Dec</v>
      </c>
      <c r="U3157" s="9">
        <f t="shared" si="249"/>
        <v>2012</v>
      </c>
      <c r="V3157" s="10">
        <f>(J3157/86400)+25569+(-5/24)</f>
        <v>41233.290798611109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tr">
        <f t="shared" si="245"/>
        <v>theater</v>
      </c>
      <c r="R3158" t="str">
        <f t="shared" si="246"/>
        <v>plays</v>
      </c>
      <c r="S3158" s="10">
        <f t="shared" si="247"/>
        <v>41061.744722222218</v>
      </c>
      <c r="T3158" s="9" t="str">
        <f t="shared" si="248"/>
        <v>Jun</v>
      </c>
      <c r="U3158" s="9">
        <f t="shared" si="249"/>
        <v>2012</v>
      </c>
      <c r="V3158" s="10">
        <f>(J3158/86400)+25569+(-5/24)</f>
        <v>41026.744722222218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tr">
        <f t="shared" si="245"/>
        <v>theater</v>
      </c>
      <c r="R3159" t="str">
        <f t="shared" si="246"/>
        <v>plays</v>
      </c>
      <c r="S3159" s="10">
        <f t="shared" si="247"/>
        <v>41839</v>
      </c>
      <c r="T3159" s="9" t="str">
        <f t="shared" si="248"/>
        <v>Jul</v>
      </c>
      <c r="U3159" s="9">
        <f t="shared" si="249"/>
        <v>2014</v>
      </c>
      <c r="V3159" s="10">
        <f>(J3159/86400)+25569+(-5/24)</f>
        <v>41829.579918981479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tr">
        <f t="shared" si="245"/>
        <v>theater</v>
      </c>
      <c r="R3160" t="str">
        <f t="shared" si="246"/>
        <v>plays</v>
      </c>
      <c r="S3160" s="10">
        <f t="shared" si="247"/>
        <v>41477.631388888891</v>
      </c>
      <c r="T3160" s="9" t="str">
        <f t="shared" si="248"/>
        <v>Jul</v>
      </c>
      <c r="U3160" s="9">
        <f t="shared" si="249"/>
        <v>2013</v>
      </c>
      <c r="V3160" s="10">
        <f>(J3160/86400)+25569+(-5/24)</f>
        <v>41447.631388888891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tr">
        <f t="shared" si="245"/>
        <v>theater</v>
      </c>
      <c r="R3161" t="str">
        <f t="shared" si="246"/>
        <v>plays</v>
      </c>
      <c r="S3161" s="10">
        <f t="shared" si="247"/>
        <v>40926.75</v>
      </c>
      <c r="T3161" s="9" t="str">
        <f t="shared" si="248"/>
        <v>Jan</v>
      </c>
      <c r="U3161" s="9">
        <f t="shared" si="249"/>
        <v>2012</v>
      </c>
      <c r="V3161" s="10">
        <f>(J3161/86400)+25569+(-5/24)</f>
        <v>40883.858344907407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tr">
        <f t="shared" si="245"/>
        <v>theater</v>
      </c>
      <c r="R3162" t="str">
        <f t="shared" si="246"/>
        <v>plays</v>
      </c>
      <c r="S3162" s="10">
        <f t="shared" si="247"/>
        <v>41863.999305555553</v>
      </c>
      <c r="T3162" s="9" t="str">
        <f t="shared" si="248"/>
        <v>Aug</v>
      </c>
      <c r="U3162" s="9">
        <f t="shared" si="249"/>
        <v>2014</v>
      </c>
      <c r="V3162" s="10">
        <f>(J3162/86400)+25569+(-5/24)</f>
        <v>41841.056562499994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tr">
        <f t="shared" si="245"/>
        <v>theater</v>
      </c>
      <c r="R3163" t="str">
        <f t="shared" si="246"/>
        <v>plays</v>
      </c>
      <c r="S3163" s="10">
        <f t="shared" si="247"/>
        <v>41927.327800925923</v>
      </c>
      <c r="T3163" s="9" t="str">
        <f t="shared" si="248"/>
        <v>Oct</v>
      </c>
      <c r="U3163" s="9">
        <f t="shared" si="249"/>
        <v>2014</v>
      </c>
      <c r="V3163" s="10">
        <f>(J3163/86400)+25569+(-5/24)</f>
        <v>41897.327800925923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tr">
        <f t="shared" si="245"/>
        <v>theater</v>
      </c>
      <c r="R3164" t="str">
        <f t="shared" si="246"/>
        <v>plays</v>
      </c>
      <c r="S3164" s="10">
        <f t="shared" si="247"/>
        <v>41826.875</v>
      </c>
      <c r="T3164" s="9" t="str">
        <f t="shared" si="248"/>
        <v>Jul</v>
      </c>
      <c r="U3164" s="9">
        <f t="shared" si="249"/>
        <v>2014</v>
      </c>
      <c r="V3164" s="10">
        <f>(J3164/86400)+25569+(-5/24)</f>
        <v>41799.47756944444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tr">
        <f t="shared" si="245"/>
        <v>theater</v>
      </c>
      <c r="R3165" t="str">
        <f t="shared" si="246"/>
        <v>plays</v>
      </c>
      <c r="S3165" s="10">
        <f t="shared" si="247"/>
        <v>41805.545428240737</v>
      </c>
      <c r="T3165" s="9" t="str">
        <f t="shared" si="248"/>
        <v>Jun</v>
      </c>
      <c r="U3165" s="9">
        <f t="shared" si="249"/>
        <v>2014</v>
      </c>
      <c r="V3165" s="10">
        <f>(J3165/86400)+25569+(-5/24)</f>
        <v>41775.545428240737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tr">
        <f t="shared" si="245"/>
        <v>theater</v>
      </c>
      <c r="R3166" t="str">
        <f t="shared" si="246"/>
        <v>plays</v>
      </c>
      <c r="S3166" s="10">
        <f t="shared" si="247"/>
        <v>41799.597395833327</v>
      </c>
      <c r="T3166" s="9" t="str">
        <f t="shared" si="248"/>
        <v>Jun</v>
      </c>
      <c r="U3166" s="9">
        <f t="shared" si="249"/>
        <v>2014</v>
      </c>
      <c r="V3166" s="10">
        <f>(J3166/86400)+25569+(-5/24)</f>
        <v>41766.597395833327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tr">
        <f t="shared" si="245"/>
        <v>theater</v>
      </c>
      <c r="R3167" t="str">
        <f t="shared" si="246"/>
        <v>plays</v>
      </c>
      <c r="S3167" s="10">
        <f t="shared" si="247"/>
        <v>40665.957638888889</v>
      </c>
      <c r="T3167" s="9" t="str">
        <f t="shared" si="248"/>
        <v>May</v>
      </c>
      <c r="U3167" s="9">
        <f t="shared" si="249"/>
        <v>2011</v>
      </c>
      <c r="V3167" s="10">
        <f>(J3167/86400)+25569+(-5/24)</f>
        <v>40643.950925925921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tr">
        <f t="shared" si="245"/>
        <v>theater</v>
      </c>
      <c r="R3168" t="str">
        <f t="shared" si="246"/>
        <v>plays</v>
      </c>
      <c r="S3168" s="10">
        <f t="shared" si="247"/>
        <v>41969.124305555553</v>
      </c>
      <c r="T3168" s="9" t="str">
        <f t="shared" si="248"/>
        <v>Nov</v>
      </c>
      <c r="U3168" s="9">
        <f t="shared" si="249"/>
        <v>2014</v>
      </c>
      <c r="V3168" s="10">
        <f>(J3168/86400)+25569+(-5/24)</f>
        <v>41940.483252314814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tr">
        <f t="shared" si="245"/>
        <v>theater</v>
      </c>
      <c r="R3169" t="str">
        <f t="shared" si="246"/>
        <v>plays</v>
      </c>
      <c r="S3169" s="10">
        <f t="shared" si="247"/>
        <v>41852.967372685183</v>
      </c>
      <c r="T3169" s="9" t="str">
        <f t="shared" si="248"/>
        <v>Aug</v>
      </c>
      <c r="U3169" s="9">
        <f t="shared" si="249"/>
        <v>2014</v>
      </c>
      <c r="V3169" s="10">
        <f>(J3169/86400)+25569+(-5/24)</f>
        <v>41838.967372685183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tr">
        <f t="shared" si="245"/>
        <v>theater</v>
      </c>
      <c r="R3170" t="str">
        <f t="shared" si="246"/>
        <v>plays</v>
      </c>
      <c r="S3170" s="10">
        <f t="shared" si="247"/>
        <v>41803.708333333328</v>
      </c>
      <c r="T3170" s="9" t="str">
        <f t="shared" si="248"/>
        <v>Jun</v>
      </c>
      <c r="U3170" s="9">
        <f t="shared" si="249"/>
        <v>2014</v>
      </c>
      <c r="V3170" s="10">
        <f>(J3170/86400)+25569+(-5/24)</f>
        <v>41771.897604166668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tr">
        <f t="shared" si="245"/>
        <v>theater</v>
      </c>
      <c r="R3171" t="str">
        <f t="shared" si="246"/>
        <v>plays</v>
      </c>
      <c r="S3171" s="10">
        <f t="shared" si="247"/>
        <v>41620.999305555553</v>
      </c>
      <c r="T3171" s="9" t="str">
        <f t="shared" si="248"/>
        <v>Dec</v>
      </c>
      <c r="U3171" s="9">
        <f t="shared" si="249"/>
        <v>2013</v>
      </c>
      <c r="V3171" s="10">
        <f>(J3171/86400)+25569+(-5/24)</f>
        <v>41591.529641203699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tr">
        <f t="shared" si="245"/>
        <v>theater</v>
      </c>
      <c r="R3172" t="str">
        <f t="shared" si="246"/>
        <v>plays</v>
      </c>
      <c r="S3172" s="10">
        <f t="shared" si="247"/>
        <v>41821.958333333328</v>
      </c>
      <c r="T3172" s="9" t="str">
        <f t="shared" si="248"/>
        <v>Jul</v>
      </c>
      <c r="U3172" s="9">
        <f t="shared" si="249"/>
        <v>2014</v>
      </c>
      <c r="V3172" s="10">
        <f>(J3172/86400)+25569+(-5/24)</f>
        <v>41788.872037037036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tr">
        <f t="shared" si="245"/>
        <v>theater</v>
      </c>
      <c r="R3173" t="str">
        <f t="shared" si="246"/>
        <v>plays</v>
      </c>
      <c r="S3173" s="10">
        <f t="shared" si="247"/>
        <v>42496.399976851848</v>
      </c>
      <c r="T3173" s="9" t="str">
        <f t="shared" si="248"/>
        <v>May</v>
      </c>
      <c r="U3173" s="9">
        <f t="shared" si="249"/>
        <v>2016</v>
      </c>
      <c r="V3173" s="10">
        <f>(J3173/86400)+25569+(-5/24)</f>
        <v>42466.399976851848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tr">
        <f t="shared" si="245"/>
        <v>theater</v>
      </c>
      <c r="R3174" t="str">
        <f t="shared" si="246"/>
        <v>plays</v>
      </c>
      <c r="S3174" s="10">
        <f t="shared" si="247"/>
        <v>40953.521620370368</v>
      </c>
      <c r="T3174" s="9" t="str">
        <f t="shared" si="248"/>
        <v>Feb</v>
      </c>
      <c r="U3174" s="9">
        <f t="shared" si="249"/>
        <v>2012</v>
      </c>
      <c r="V3174" s="10">
        <f>(J3174/86400)+25569+(-5/24)</f>
        <v>40923.521620370368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tr">
        <f t="shared" si="245"/>
        <v>theater</v>
      </c>
      <c r="R3175" t="str">
        <f t="shared" si="246"/>
        <v>plays</v>
      </c>
      <c r="S3175" s="10">
        <f t="shared" si="247"/>
        <v>41908.670046296298</v>
      </c>
      <c r="T3175" s="9" t="str">
        <f t="shared" si="248"/>
        <v>Sep</v>
      </c>
      <c r="U3175" s="9">
        <f t="shared" si="249"/>
        <v>2014</v>
      </c>
      <c r="V3175" s="10">
        <f>(J3175/86400)+25569+(-5/24)</f>
        <v>41878.670046296298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tr">
        <f t="shared" si="245"/>
        <v>theater</v>
      </c>
      <c r="R3176" t="str">
        <f t="shared" si="246"/>
        <v>plays</v>
      </c>
      <c r="S3176" s="10">
        <f t="shared" si="247"/>
        <v>41876.656342592592</v>
      </c>
      <c r="T3176" s="9" t="str">
        <f t="shared" si="248"/>
        <v>Aug</v>
      </c>
      <c r="U3176" s="9">
        <f t="shared" si="249"/>
        <v>2014</v>
      </c>
      <c r="V3176" s="10">
        <f>(J3176/86400)+25569+(-5/24)</f>
        <v>41862.656342592592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tr">
        <f t="shared" si="245"/>
        <v>theater</v>
      </c>
      <c r="R3177" t="str">
        <f t="shared" si="246"/>
        <v>plays</v>
      </c>
      <c r="S3177" s="10">
        <f t="shared" si="247"/>
        <v>40591.678553240738</v>
      </c>
      <c r="T3177" s="9" t="str">
        <f t="shared" si="248"/>
        <v>Feb</v>
      </c>
      <c r="U3177" s="9">
        <f t="shared" si="249"/>
        <v>2011</v>
      </c>
      <c r="V3177" s="10">
        <f>(J3177/86400)+25569+(-5/24)</f>
        <v>40531.678553240738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tr">
        <f t="shared" si="245"/>
        <v>theater</v>
      </c>
      <c r="R3178" t="str">
        <f t="shared" si="246"/>
        <v>plays</v>
      </c>
      <c r="S3178" s="10">
        <f t="shared" si="247"/>
        <v>41504.416666666664</v>
      </c>
      <c r="T3178" s="9" t="str">
        <f t="shared" si="248"/>
        <v>Aug</v>
      </c>
      <c r="U3178" s="9">
        <f t="shared" si="249"/>
        <v>2013</v>
      </c>
      <c r="V3178" s="10">
        <f>(J3178/86400)+25569+(-5/24)</f>
        <v>41477.722581018512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tr">
        <f t="shared" si="245"/>
        <v>theater</v>
      </c>
      <c r="R3179" t="str">
        <f t="shared" si="246"/>
        <v>plays</v>
      </c>
      <c r="S3179" s="10">
        <f t="shared" si="247"/>
        <v>41811.458437499998</v>
      </c>
      <c r="T3179" s="9" t="str">
        <f t="shared" si="248"/>
        <v>Jun</v>
      </c>
      <c r="U3179" s="9">
        <f t="shared" si="249"/>
        <v>2014</v>
      </c>
      <c r="V3179" s="10">
        <f>(J3179/86400)+25569+(-5/24)</f>
        <v>41781.458437499998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tr">
        <f t="shared" si="245"/>
        <v>theater</v>
      </c>
      <c r="R3180" t="str">
        <f t="shared" si="246"/>
        <v>plays</v>
      </c>
      <c r="S3180" s="10">
        <f t="shared" si="247"/>
        <v>41836.396701388883</v>
      </c>
      <c r="T3180" s="9" t="str">
        <f t="shared" si="248"/>
        <v>Jul</v>
      </c>
      <c r="U3180" s="9">
        <f t="shared" si="249"/>
        <v>2014</v>
      </c>
      <c r="V3180" s="10">
        <f>(J3180/86400)+25569+(-5/24)</f>
        <v>41806.396701388883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tr">
        <f t="shared" si="245"/>
        <v>theater</v>
      </c>
      <c r="R3181" t="str">
        <f t="shared" si="246"/>
        <v>plays</v>
      </c>
      <c r="S3181" s="10">
        <f t="shared" si="247"/>
        <v>41400.49387731481</v>
      </c>
      <c r="T3181" s="9" t="str">
        <f t="shared" si="248"/>
        <v>May</v>
      </c>
      <c r="U3181" s="9">
        <f t="shared" si="249"/>
        <v>2013</v>
      </c>
      <c r="V3181" s="10">
        <f>(J3181/86400)+25569+(-5/24)</f>
        <v>41375.49387731481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tr">
        <f t="shared" si="245"/>
        <v>theater</v>
      </c>
      <c r="R3182" t="str">
        <f t="shared" si="246"/>
        <v>plays</v>
      </c>
      <c r="S3182" s="10">
        <f t="shared" si="247"/>
        <v>41810.204270833332</v>
      </c>
      <c r="T3182" s="9" t="str">
        <f t="shared" si="248"/>
        <v>Jun</v>
      </c>
      <c r="U3182" s="9">
        <f t="shared" si="249"/>
        <v>2014</v>
      </c>
      <c r="V3182" s="10">
        <f>(J3182/86400)+25569+(-5/24)</f>
        <v>41780.204270833332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tr">
        <f t="shared" si="245"/>
        <v>theater</v>
      </c>
      <c r="R3183" t="str">
        <f t="shared" si="246"/>
        <v>plays</v>
      </c>
      <c r="S3183" s="10">
        <f t="shared" si="247"/>
        <v>41805.458333333328</v>
      </c>
      <c r="T3183" s="9" t="str">
        <f t="shared" si="248"/>
        <v>Jun</v>
      </c>
      <c r="U3183" s="9">
        <f t="shared" si="249"/>
        <v>2014</v>
      </c>
      <c r="V3183" s="10">
        <f>(J3183/86400)+25569+(-5/24)</f>
        <v>41779.101701388885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tr">
        <f t="shared" si="245"/>
        <v>theater</v>
      </c>
      <c r="R3184" t="str">
        <f t="shared" si="246"/>
        <v>plays</v>
      </c>
      <c r="S3184" s="10">
        <f t="shared" si="247"/>
        <v>40939.5</v>
      </c>
      <c r="T3184" s="9" t="str">
        <f t="shared" si="248"/>
        <v>Jan</v>
      </c>
      <c r="U3184" s="9">
        <f t="shared" si="249"/>
        <v>2012</v>
      </c>
      <c r="V3184" s="10">
        <f>(J3184/86400)+25569+(-5/24)</f>
        <v>40883.740983796291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tr">
        <f t="shared" si="245"/>
        <v>theater</v>
      </c>
      <c r="R3185" t="str">
        <f t="shared" si="246"/>
        <v>plays</v>
      </c>
      <c r="S3185" s="10">
        <f t="shared" si="247"/>
        <v>41509.586446759255</v>
      </c>
      <c r="T3185" s="9" t="str">
        <f t="shared" si="248"/>
        <v>Aug</v>
      </c>
      <c r="U3185" s="9">
        <f t="shared" si="249"/>
        <v>2013</v>
      </c>
      <c r="V3185" s="10">
        <f>(J3185/86400)+25569+(-5/24)</f>
        <v>41491.586446759255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tr">
        <f t="shared" si="245"/>
        <v>theater</v>
      </c>
      <c r="R3186" t="str">
        <f t="shared" si="246"/>
        <v>plays</v>
      </c>
      <c r="S3186" s="10">
        <f t="shared" si="247"/>
        <v>41821.785081018512</v>
      </c>
      <c r="T3186" s="9" t="str">
        <f t="shared" si="248"/>
        <v>Jul</v>
      </c>
      <c r="U3186" s="9">
        <f t="shared" si="249"/>
        <v>2014</v>
      </c>
      <c r="V3186" s="10">
        <f>(J3186/86400)+25569+(-5/24)</f>
        <v>41791.785081018512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tr">
        <f t="shared" si="245"/>
        <v>theater</v>
      </c>
      <c r="R3187" t="str">
        <f t="shared" si="246"/>
        <v>plays</v>
      </c>
      <c r="S3187" s="10">
        <f t="shared" si="247"/>
        <v>41836.768993055557</v>
      </c>
      <c r="T3187" s="9" t="str">
        <f t="shared" si="248"/>
        <v>Jul</v>
      </c>
      <c r="U3187" s="9">
        <f t="shared" si="249"/>
        <v>2014</v>
      </c>
      <c r="V3187" s="10">
        <f>(J3187/86400)+25569+(-5/24)</f>
        <v>41829.768993055557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tr">
        <f t="shared" si="245"/>
        <v>theater</v>
      </c>
      <c r="R3188" t="str">
        <f t="shared" si="246"/>
        <v>plays</v>
      </c>
      <c r="S3188" s="10">
        <f t="shared" si="247"/>
        <v>41898.666666666664</v>
      </c>
      <c r="T3188" s="9" t="str">
        <f t="shared" si="248"/>
        <v>Sep</v>
      </c>
      <c r="U3188" s="9">
        <f t="shared" si="249"/>
        <v>2014</v>
      </c>
      <c r="V3188" s="10">
        <f>(J3188/86400)+25569+(-5/24)</f>
        <v>41868.715717592589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tr">
        <f t="shared" si="245"/>
        <v>theater</v>
      </c>
      <c r="R3189" t="str">
        <f t="shared" si="246"/>
        <v>plays</v>
      </c>
      <c r="S3189" s="10">
        <f t="shared" si="247"/>
        <v>41855.458020833328</v>
      </c>
      <c r="T3189" s="9" t="str">
        <f t="shared" si="248"/>
        <v>Aug</v>
      </c>
      <c r="U3189" s="9">
        <f t="shared" si="249"/>
        <v>2014</v>
      </c>
      <c r="V3189" s="10">
        <f>(J3189/86400)+25569+(-5/24)</f>
        <v>41835.458020833328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tr">
        <f t="shared" si="245"/>
        <v>theater</v>
      </c>
      <c r="R3190" t="str">
        <f t="shared" si="246"/>
        <v>musical</v>
      </c>
      <c r="S3190" s="10">
        <f t="shared" si="247"/>
        <v>42165.207199074073</v>
      </c>
      <c r="T3190" s="9" t="str">
        <f t="shared" si="248"/>
        <v>Jun</v>
      </c>
      <c r="U3190" s="9">
        <f t="shared" si="249"/>
        <v>2015</v>
      </c>
      <c r="V3190" s="10">
        <f>(J3190/86400)+25569+(-5/24)</f>
        <v>42144.207199074073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tr">
        <f t="shared" si="245"/>
        <v>theater</v>
      </c>
      <c r="R3191" t="str">
        <f t="shared" si="246"/>
        <v>musical</v>
      </c>
      <c r="S3191" s="10">
        <f t="shared" si="247"/>
        <v>42148.138101851851</v>
      </c>
      <c r="T3191" s="9" t="str">
        <f t="shared" si="248"/>
        <v>May</v>
      </c>
      <c r="U3191" s="9">
        <f t="shared" si="249"/>
        <v>2015</v>
      </c>
      <c r="V3191" s="10">
        <f>(J3191/86400)+25569+(-5/24)</f>
        <v>42118.138101851851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tr">
        <f t="shared" si="245"/>
        <v>theater</v>
      </c>
      <c r="R3192" t="str">
        <f t="shared" si="246"/>
        <v>musical</v>
      </c>
      <c r="S3192" s="10">
        <f t="shared" si="247"/>
        <v>42712.984664351847</v>
      </c>
      <c r="T3192" s="9" t="str">
        <f t="shared" si="248"/>
        <v>Dec</v>
      </c>
      <c r="U3192" s="9">
        <f t="shared" si="249"/>
        <v>2016</v>
      </c>
      <c r="V3192" s="10">
        <f>(J3192/86400)+25569+(-5/24)</f>
        <v>42682.942997685182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tr">
        <f t="shared" si="245"/>
        <v>theater</v>
      </c>
      <c r="R3193" t="str">
        <f t="shared" si="246"/>
        <v>musical</v>
      </c>
      <c r="S3193" s="10">
        <f t="shared" si="247"/>
        <v>42598.547094907401</v>
      </c>
      <c r="T3193" s="9" t="str">
        <f t="shared" si="248"/>
        <v>Aug</v>
      </c>
      <c r="U3193" s="9">
        <f t="shared" si="249"/>
        <v>2016</v>
      </c>
      <c r="V3193" s="10">
        <f>(J3193/86400)+25569+(-5/24)</f>
        <v>42538.547094907401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tr">
        <f t="shared" si="245"/>
        <v>theater</v>
      </c>
      <c r="R3194" t="str">
        <f t="shared" si="246"/>
        <v>musical</v>
      </c>
      <c r="S3194" s="10">
        <f t="shared" si="247"/>
        <v>42063.708333333336</v>
      </c>
      <c r="T3194" s="9" t="str">
        <f t="shared" si="248"/>
        <v>Feb</v>
      </c>
      <c r="U3194" s="9">
        <f t="shared" si="249"/>
        <v>2015</v>
      </c>
      <c r="V3194" s="10">
        <f>(J3194/86400)+25569+(-5/24)</f>
        <v>42018.732164351844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tr">
        <f t="shared" si="245"/>
        <v>theater</v>
      </c>
      <c r="R3195" t="str">
        <f t="shared" si="246"/>
        <v>musical</v>
      </c>
      <c r="S3195" s="10">
        <f t="shared" si="247"/>
        <v>42055.759907407402</v>
      </c>
      <c r="T3195" s="9" t="str">
        <f t="shared" si="248"/>
        <v>Feb</v>
      </c>
      <c r="U3195" s="9">
        <f t="shared" si="249"/>
        <v>2015</v>
      </c>
      <c r="V3195" s="10">
        <f>(J3195/86400)+25569+(-5/24)</f>
        <v>42010.759907407402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tr">
        <f t="shared" si="245"/>
        <v>theater</v>
      </c>
      <c r="R3196" t="str">
        <f t="shared" si="246"/>
        <v>musical</v>
      </c>
      <c r="S3196" s="10">
        <f t="shared" si="247"/>
        <v>42211.854143518511</v>
      </c>
      <c r="T3196" s="9" t="str">
        <f t="shared" si="248"/>
        <v>Jul</v>
      </c>
      <c r="U3196" s="9">
        <f t="shared" si="249"/>
        <v>2015</v>
      </c>
      <c r="V3196" s="10">
        <f>(J3196/86400)+25569+(-5/24)</f>
        <v>42181.854143518511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tr">
        <f t="shared" si="245"/>
        <v>theater</v>
      </c>
      <c r="R3197" t="str">
        <f t="shared" si="246"/>
        <v>musical</v>
      </c>
      <c r="S3197" s="10">
        <f t="shared" si="247"/>
        <v>42047.385902777773</v>
      </c>
      <c r="T3197" s="9" t="str">
        <f t="shared" si="248"/>
        <v>Feb</v>
      </c>
      <c r="U3197" s="9">
        <f t="shared" si="249"/>
        <v>2015</v>
      </c>
      <c r="V3197" s="10">
        <f>(J3197/86400)+25569+(-5/24)</f>
        <v>42017.385902777773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tr">
        <f t="shared" si="245"/>
        <v>theater</v>
      </c>
      <c r="R3198" t="str">
        <f t="shared" si="246"/>
        <v>musical</v>
      </c>
      <c r="S3198" s="10">
        <f t="shared" si="247"/>
        <v>42217.374999999993</v>
      </c>
      <c r="T3198" s="9" t="str">
        <f t="shared" si="248"/>
        <v>Aug</v>
      </c>
      <c r="U3198" s="9">
        <f t="shared" si="249"/>
        <v>2015</v>
      </c>
      <c r="V3198" s="10">
        <f>(J3198/86400)+25569+(-5/24)</f>
        <v>42157.389756944445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tr">
        <f t="shared" si="245"/>
        <v>theater</v>
      </c>
      <c r="R3199" t="str">
        <f t="shared" si="246"/>
        <v>musical</v>
      </c>
      <c r="S3199" s="10">
        <f t="shared" si="247"/>
        <v>42039.28493055555</v>
      </c>
      <c r="T3199" s="9" t="str">
        <f t="shared" si="248"/>
        <v>Feb</v>
      </c>
      <c r="U3199" s="9">
        <f t="shared" si="249"/>
        <v>2015</v>
      </c>
      <c r="V3199" s="10">
        <f>(J3199/86400)+25569+(-5/24)</f>
        <v>42009.28493055555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tr">
        <f t="shared" si="245"/>
        <v>theater</v>
      </c>
      <c r="R3200" t="str">
        <f t="shared" si="246"/>
        <v>musical</v>
      </c>
      <c r="S3200" s="10">
        <f t="shared" si="247"/>
        <v>42051.216168981475</v>
      </c>
      <c r="T3200" s="9" t="str">
        <f t="shared" si="248"/>
        <v>Feb</v>
      </c>
      <c r="U3200" s="9">
        <f t="shared" si="249"/>
        <v>2015</v>
      </c>
      <c r="V3200" s="10">
        <f>(J3200/86400)+25569+(-5/24)</f>
        <v>42013.216168981475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tr">
        <f t="shared" si="245"/>
        <v>theater</v>
      </c>
      <c r="R3201" t="str">
        <f t="shared" si="246"/>
        <v>musical</v>
      </c>
      <c r="S3201" s="10">
        <f t="shared" si="247"/>
        <v>41888.666666666664</v>
      </c>
      <c r="T3201" s="9" t="str">
        <f t="shared" si="248"/>
        <v>Sep</v>
      </c>
      <c r="U3201" s="9">
        <f t="shared" si="249"/>
        <v>2014</v>
      </c>
      <c r="V3201" s="10">
        <f>(J3201/86400)+25569+(-5/24)</f>
        <v>41858.553449074076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tr">
        <f t="shared" si="245"/>
        <v>theater</v>
      </c>
      <c r="R3202" t="str">
        <f t="shared" si="246"/>
        <v>musical</v>
      </c>
      <c r="S3202" s="10">
        <f t="shared" si="247"/>
        <v>42490.023611111108</v>
      </c>
      <c r="T3202" s="9" t="str">
        <f t="shared" si="248"/>
        <v>Apr</v>
      </c>
      <c r="U3202" s="9">
        <f t="shared" si="249"/>
        <v>2016</v>
      </c>
      <c r="V3202" s="10">
        <f>(J3202/86400)+25569+(-5/24)</f>
        <v>42460.112280092588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tr">
        <f t="shared" ref="Q3203:Q3266" si="250">LEFT(N3203,FIND("/",N3203)-1)</f>
        <v>theater</v>
      </c>
      <c r="R3203" t="str">
        <f t="shared" ref="R3203:R3266" si="251">RIGHT(N3203,LEN(N3203)-FIND("/",N3203))</f>
        <v>musical</v>
      </c>
      <c r="S3203" s="10">
        <f t="shared" ref="S3203:S3266" si="252">(I3203/86400)+25569+(-5/24)</f>
        <v>41882.558761574073</v>
      </c>
      <c r="T3203" s="9" t="str">
        <f t="shared" ref="T3203:T3266" si="253">IF(MONTH(S3203)=1,"Jan",IF(MONTH(S3203)=2,"Feb",IF(MONTH(S3203)=3,"Mar",IF(MONTH(S3203)=4,"Apr",IF(MONTH(S3203)=5,"May",IF(MONTH(S3203)=6,"Jun",IF(MONTH(S3203)=7,"Jul",IF(MONTH(S3203)=8,"Aug",IF(MONTH(S3203)=9,"Sep",IF(MONTH(S3203)=10,"Oct",IF(MONTH(S3203)=11,"Nov",IF(MONTH(S3203)=12,"Dec","N/A"))))))))))))</f>
        <v>Aug</v>
      </c>
      <c r="U3203" s="9">
        <f t="shared" ref="U3203:U3266" si="254">YEAR(S3203)</f>
        <v>2014</v>
      </c>
      <c r="V3203" s="10">
        <f>(J3203/86400)+25569+(-5/24)</f>
        <v>41861.558761574073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tr">
        <f t="shared" si="250"/>
        <v>theater</v>
      </c>
      <c r="R3204" t="str">
        <f t="shared" si="251"/>
        <v>musical</v>
      </c>
      <c r="S3204" s="10">
        <f t="shared" si="252"/>
        <v>42352.040972222218</v>
      </c>
      <c r="T3204" s="9" t="str">
        <f t="shared" si="253"/>
        <v>Dec</v>
      </c>
      <c r="U3204" s="9">
        <f t="shared" si="254"/>
        <v>2015</v>
      </c>
      <c r="V3204" s="10">
        <f>(J3204/86400)+25569+(-5/24)</f>
        <v>42293.645208333335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tr">
        <f t="shared" si="250"/>
        <v>theater</v>
      </c>
      <c r="R3205" t="str">
        <f t="shared" si="251"/>
        <v>musical</v>
      </c>
      <c r="S3205" s="10">
        <f t="shared" si="252"/>
        <v>42272.780347222222</v>
      </c>
      <c r="T3205" s="9" t="str">
        <f t="shared" si="253"/>
        <v>Sep</v>
      </c>
      <c r="U3205" s="9">
        <f t="shared" si="254"/>
        <v>2015</v>
      </c>
      <c r="V3205" s="10">
        <f>(J3205/86400)+25569+(-5/24)</f>
        <v>42242.780347222222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tr">
        <f t="shared" si="250"/>
        <v>theater</v>
      </c>
      <c r="R3206" t="str">
        <f t="shared" si="251"/>
        <v>musical</v>
      </c>
      <c r="S3206" s="10">
        <f t="shared" si="252"/>
        <v>42202.468055555553</v>
      </c>
      <c r="T3206" s="9" t="str">
        <f t="shared" si="253"/>
        <v>Jul</v>
      </c>
      <c r="U3206" s="9">
        <f t="shared" si="254"/>
        <v>2015</v>
      </c>
      <c r="V3206" s="10">
        <f>(J3206/86400)+25569+(-5/24)</f>
        <v>42172.477766203701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tr">
        <f t="shared" si="250"/>
        <v>theater</v>
      </c>
      <c r="R3207" t="str">
        <f t="shared" si="251"/>
        <v>musical</v>
      </c>
      <c r="S3207" s="10">
        <f t="shared" si="252"/>
        <v>42125.166342592587</v>
      </c>
      <c r="T3207" s="9" t="str">
        <f t="shared" si="253"/>
        <v>May</v>
      </c>
      <c r="U3207" s="9">
        <f t="shared" si="254"/>
        <v>2015</v>
      </c>
      <c r="V3207" s="10">
        <f>(J3207/86400)+25569+(-5/24)</f>
        <v>42095.166342592587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tr">
        <f t="shared" si="250"/>
        <v>theater</v>
      </c>
      <c r="R3208" t="str">
        <f t="shared" si="251"/>
        <v>musical</v>
      </c>
      <c r="S3208" s="10">
        <f t="shared" si="252"/>
        <v>42266.067719907405</v>
      </c>
      <c r="T3208" s="9" t="str">
        <f t="shared" si="253"/>
        <v>Sep</v>
      </c>
      <c r="U3208" s="9">
        <f t="shared" si="254"/>
        <v>2015</v>
      </c>
      <c r="V3208" s="10">
        <f>(J3208/86400)+25569+(-5/24)</f>
        <v>42236.067719907405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tr">
        <f t="shared" si="250"/>
        <v>theater</v>
      </c>
      <c r="R3209" t="str">
        <f t="shared" si="251"/>
        <v>musical</v>
      </c>
      <c r="S3209" s="10">
        <f t="shared" si="252"/>
        <v>42117.027858796289</v>
      </c>
      <c r="T3209" s="9" t="str">
        <f t="shared" si="253"/>
        <v>Apr</v>
      </c>
      <c r="U3209" s="9">
        <f t="shared" si="254"/>
        <v>2015</v>
      </c>
      <c r="V3209" s="10">
        <f>(J3209/86400)+25569+(-5/24)</f>
        <v>42057.069525462961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tr">
        <f t="shared" si="250"/>
        <v>theater</v>
      </c>
      <c r="R3210" t="str">
        <f t="shared" si="251"/>
        <v>plays</v>
      </c>
      <c r="S3210" s="10">
        <f t="shared" si="252"/>
        <v>41848.396724537037</v>
      </c>
      <c r="T3210" s="9" t="str">
        <f t="shared" si="253"/>
        <v>Jul</v>
      </c>
      <c r="U3210" s="9">
        <f t="shared" si="254"/>
        <v>2014</v>
      </c>
      <c r="V3210" s="10">
        <f>(J3210/86400)+25569+(-5/24)</f>
        <v>41827.396724537037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tr">
        <f t="shared" si="250"/>
        <v>theater</v>
      </c>
      <c r="R3211" t="str">
        <f t="shared" si="251"/>
        <v>plays</v>
      </c>
      <c r="S3211" s="10">
        <f t="shared" si="252"/>
        <v>41810.75</v>
      </c>
      <c r="T3211" s="9" t="str">
        <f t="shared" si="253"/>
        <v>Jun</v>
      </c>
      <c r="U3211" s="9">
        <f t="shared" si="254"/>
        <v>2014</v>
      </c>
      <c r="V3211" s="10">
        <f>(J3211/86400)+25569+(-5/24)</f>
        <v>41778.42891203703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tr">
        <f t="shared" si="250"/>
        <v>theater</v>
      </c>
      <c r="R3212" t="str">
        <f t="shared" si="251"/>
        <v>plays</v>
      </c>
      <c r="S3212" s="10">
        <f t="shared" si="252"/>
        <v>41060.957638888889</v>
      </c>
      <c r="T3212" s="9" t="str">
        <f t="shared" si="253"/>
        <v>May</v>
      </c>
      <c r="U3212" s="9">
        <f t="shared" si="254"/>
        <v>2012</v>
      </c>
      <c r="V3212" s="10">
        <f>(J3212/86400)+25569+(-5/24)</f>
        <v>41013.728229166663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tr">
        <f t="shared" si="250"/>
        <v>theater</v>
      </c>
      <c r="R3213" t="str">
        <f t="shared" si="251"/>
        <v>plays</v>
      </c>
      <c r="S3213" s="10">
        <f t="shared" si="252"/>
        <v>41865.875</v>
      </c>
      <c r="T3213" s="9" t="str">
        <f t="shared" si="253"/>
        <v>Aug</v>
      </c>
      <c r="U3213" s="9">
        <f t="shared" si="254"/>
        <v>2014</v>
      </c>
      <c r="V3213" s="10">
        <f>(J3213/86400)+25569+(-5/24)</f>
        <v>41834.378240740734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tr">
        <f t="shared" si="250"/>
        <v>theater</v>
      </c>
      <c r="R3214" t="str">
        <f t="shared" si="251"/>
        <v>plays</v>
      </c>
      <c r="S3214" s="10">
        <f t="shared" si="252"/>
        <v>41859.587395833332</v>
      </c>
      <c r="T3214" s="9" t="str">
        <f t="shared" si="253"/>
        <v>Aug</v>
      </c>
      <c r="U3214" s="9">
        <f t="shared" si="254"/>
        <v>2014</v>
      </c>
      <c r="V3214" s="10">
        <f>(J3214/86400)+25569+(-5/24)</f>
        <v>41829.587395833332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tr">
        <f t="shared" si="250"/>
        <v>theater</v>
      </c>
      <c r="R3215" t="str">
        <f t="shared" si="251"/>
        <v>plays</v>
      </c>
      <c r="S3215" s="10">
        <f t="shared" si="252"/>
        <v>42211.555081018516</v>
      </c>
      <c r="T3215" s="9" t="str">
        <f t="shared" si="253"/>
        <v>Jul</v>
      </c>
      <c r="U3215" s="9">
        <f t="shared" si="254"/>
        <v>2015</v>
      </c>
      <c r="V3215" s="10">
        <f>(J3215/86400)+25569+(-5/24)</f>
        <v>42171.555081018516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tr">
        <f t="shared" si="250"/>
        <v>theater</v>
      </c>
      <c r="R3216" t="str">
        <f t="shared" si="251"/>
        <v>plays</v>
      </c>
      <c r="S3216" s="10">
        <f t="shared" si="252"/>
        <v>42374.788194444445</v>
      </c>
      <c r="T3216" s="9" t="str">
        <f t="shared" si="253"/>
        <v>Jan</v>
      </c>
      <c r="U3216" s="9">
        <f t="shared" si="254"/>
        <v>2016</v>
      </c>
      <c r="V3216" s="10">
        <f>(J3216/86400)+25569+(-5/24)</f>
        <v>42337.584178240737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tr">
        <f t="shared" si="250"/>
        <v>theater</v>
      </c>
      <c r="R3217" t="str">
        <f t="shared" si="251"/>
        <v>plays</v>
      </c>
      <c r="S3217" s="10">
        <f t="shared" si="252"/>
        <v>42256.957638888889</v>
      </c>
      <c r="T3217" s="9" t="str">
        <f t="shared" si="253"/>
        <v>Sep</v>
      </c>
      <c r="U3217" s="9">
        <f t="shared" si="254"/>
        <v>2015</v>
      </c>
      <c r="V3217" s="10">
        <f>(J3217/86400)+25569+(-5/24)</f>
        <v>42219.456840277773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tr">
        <f t="shared" si="250"/>
        <v>theater</v>
      </c>
      <c r="R3218" t="str">
        <f t="shared" si="251"/>
        <v>plays</v>
      </c>
      <c r="S3218" s="10">
        <f t="shared" si="252"/>
        <v>42196.395833333336</v>
      </c>
      <c r="T3218" s="9" t="str">
        <f t="shared" si="253"/>
        <v>Jul</v>
      </c>
      <c r="U3218" s="9">
        <f t="shared" si="254"/>
        <v>2015</v>
      </c>
      <c r="V3218" s="10">
        <f>(J3218/86400)+25569+(-5/24)</f>
        <v>42165.254293981481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tr">
        <f t="shared" si="250"/>
        <v>theater</v>
      </c>
      <c r="R3219" t="str">
        <f t="shared" si="251"/>
        <v>plays</v>
      </c>
      <c r="S3219" s="10">
        <f t="shared" si="252"/>
        <v>42678.337777777771</v>
      </c>
      <c r="T3219" s="9" t="str">
        <f t="shared" si="253"/>
        <v>Nov</v>
      </c>
      <c r="U3219" s="9">
        <f t="shared" si="254"/>
        <v>2016</v>
      </c>
      <c r="V3219" s="10">
        <f>(J3219/86400)+25569+(-5/24)</f>
        <v>42648.337777777771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tr">
        <f t="shared" si="250"/>
        <v>theater</v>
      </c>
      <c r="R3220" t="str">
        <f t="shared" si="251"/>
        <v>plays</v>
      </c>
      <c r="S3220" s="10">
        <f t="shared" si="252"/>
        <v>42003.791666666664</v>
      </c>
      <c r="T3220" s="9" t="str">
        <f t="shared" si="253"/>
        <v>Dec</v>
      </c>
      <c r="U3220" s="9">
        <f t="shared" si="254"/>
        <v>2014</v>
      </c>
      <c r="V3220" s="10">
        <f>(J3220/86400)+25569+(-5/24)</f>
        <v>41970.793819444443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tr">
        <f t="shared" si="250"/>
        <v>theater</v>
      </c>
      <c r="R3221" t="str">
        <f t="shared" si="251"/>
        <v>plays</v>
      </c>
      <c r="S3221" s="10">
        <f t="shared" si="252"/>
        <v>42085.733182870368</v>
      </c>
      <c r="T3221" s="9" t="str">
        <f t="shared" si="253"/>
        <v>Mar</v>
      </c>
      <c r="U3221" s="9">
        <f t="shared" si="254"/>
        <v>2015</v>
      </c>
      <c r="V3221" s="10">
        <f>(J3221/86400)+25569+(-5/24)</f>
        <v>42050.77484953704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tr">
        <f t="shared" si="250"/>
        <v>theater</v>
      </c>
      <c r="R3222" t="str">
        <f t="shared" si="251"/>
        <v>plays</v>
      </c>
      <c r="S3222" s="10">
        <f t="shared" si="252"/>
        <v>42806.666666666664</v>
      </c>
      <c r="T3222" s="9" t="str">
        <f t="shared" si="253"/>
        <v>Mar</v>
      </c>
      <c r="U3222" s="9">
        <f t="shared" si="254"/>
        <v>2017</v>
      </c>
      <c r="V3222" s="10">
        <f>(J3222/86400)+25569+(-5/24)</f>
        <v>42772.625046296293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tr">
        <f t="shared" si="250"/>
        <v>theater</v>
      </c>
      <c r="R3223" t="str">
        <f t="shared" si="251"/>
        <v>plays</v>
      </c>
      <c r="S3223" s="10">
        <f t="shared" si="252"/>
        <v>42190.488460648143</v>
      </c>
      <c r="T3223" s="9" t="str">
        <f t="shared" si="253"/>
        <v>Jul</v>
      </c>
      <c r="U3223" s="9">
        <f t="shared" si="254"/>
        <v>2015</v>
      </c>
      <c r="V3223" s="10">
        <f>(J3223/86400)+25569+(-5/24)</f>
        <v>42155.488460648143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tr">
        <f t="shared" si="250"/>
        <v>theater</v>
      </c>
      <c r="R3224" t="str">
        <f t="shared" si="251"/>
        <v>plays</v>
      </c>
      <c r="S3224" s="10">
        <f t="shared" si="252"/>
        <v>42301.686805555553</v>
      </c>
      <c r="T3224" s="9" t="str">
        <f t="shared" si="253"/>
        <v>Oct</v>
      </c>
      <c r="U3224" s="9">
        <f t="shared" si="254"/>
        <v>2015</v>
      </c>
      <c r="V3224" s="10">
        <f>(J3224/86400)+25569+(-5/24)</f>
        <v>42270.373807870368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tr">
        <f t="shared" si="250"/>
        <v>theater</v>
      </c>
      <c r="R3225" t="str">
        <f t="shared" si="251"/>
        <v>plays</v>
      </c>
      <c r="S3225" s="10">
        <f t="shared" si="252"/>
        <v>42236.627037037033</v>
      </c>
      <c r="T3225" s="9" t="str">
        <f t="shared" si="253"/>
        <v>Aug</v>
      </c>
      <c r="U3225" s="9">
        <f t="shared" si="254"/>
        <v>2015</v>
      </c>
      <c r="V3225" s="10">
        <f>(J3225/86400)+25569+(-5/24)</f>
        <v>42206.627037037033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tr">
        <f t="shared" si="250"/>
        <v>theater</v>
      </c>
      <c r="R3226" t="str">
        <f t="shared" si="251"/>
        <v>plays</v>
      </c>
      <c r="S3226" s="10">
        <f t="shared" si="252"/>
        <v>42744.999999999993</v>
      </c>
      <c r="T3226" s="9" t="str">
        <f t="shared" si="253"/>
        <v>Jan</v>
      </c>
      <c r="U3226" s="9">
        <f t="shared" si="254"/>
        <v>2017</v>
      </c>
      <c r="V3226" s="10">
        <f>(J3226/86400)+25569+(-5/24)</f>
        <v>42697.642511574071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tr">
        <f t="shared" si="250"/>
        <v>theater</v>
      </c>
      <c r="R3227" t="str">
        <f t="shared" si="251"/>
        <v>plays</v>
      </c>
      <c r="S3227" s="10">
        <f t="shared" si="252"/>
        <v>42524.666666666664</v>
      </c>
      <c r="T3227" s="9" t="str">
        <f t="shared" si="253"/>
        <v>Jun</v>
      </c>
      <c r="U3227" s="9">
        <f t="shared" si="254"/>
        <v>2016</v>
      </c>
      <c r="V3227" s="10">
        <f>(J3227/86400)+25569+(-5/24)</f>
        <v>42503.351134259261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tr">
        <f t="shared" si="250"/>
        <v>theater</v>
      </c>
      <c r="R3228" t="str">
        <f t="shared" si="251"/>
        <v>plays</v>
      </c>
      <c r="S3228" s="10">
        <f t="shared" si="252"/>
        <v>42307.375138888885</v>
      </c>
      <c r="T3228" s="9" t="str">
        <f t="shared" si="253"/>
        <v>Oct</v>
      </c>
      <c r="U3228" s="9">
        <f t="shared" si="254"/>
        <v>2015</v>
      </c>
      <c r="V3228" s="10">
        <f>(J3228/86400)+25569+(-5/24)</f>
        <v>42277.375138888885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tr">
        <f t="shared" si="250"/>
        <v>theater</v>
      </c>
      <c r="R3229" t="str">
        <f t="shared" si="251"/>
        <v>plays</v>
      </c>
      <c r="S3229" s="10">
        <f t="shared" si="252"/>
        <v>42752.674027777779</v>
      </c>
      <c r="T3229" s="9" t="str">
        <f t="shared" si="253"/>
        <v>Jan</v>
      </c>
      <c r="U3229" s="9">
        <f t="shared" si="254"/>
        <v>2017</v>
      </c>
      <c r="V3229" s="10">
        <f>(J3229/86400)+25569+(-5/24)</f>
        <v>42722.674027777779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tr">
        <f t="shared" si="250"/>
        <v>theater</v>
      </c>
      <c r="R3230" t="str">
        <f t="shared" si="251"/>
        <v>plays</v>
      </c>
      <c r="S3230" s="10">
        <f t="shared" si="252"/>
        <v>42354.999305555553</v>
      </c>
      <c r="T3230" s="9" t="str">
        <f t="shared" si="253"/>
        <v>Dec</v>
      </c>
      <c r="U3230" s="9">
        <f t="shared" si="254"/>
        <v>2015</v>
      </c>
      <c r="V3230" s="10">
        <f>(J3230/86400)+25569+(-5/24)</f>
        <v>42323.500972222224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tr">
        <f t="shared" si="250"/>
        <v>theater</v>
      </c>
      <c r="R3231" t="str">
        <f t="shared" si="251"/>
        <v>plays</v>
      </c>
      <c r="S3231" s="10">
        <f t="shared" si="252"/>
        <v>41963.124976851854</v>
      </c>
      <c r="T3231" s="9" t="str">
        <f t="shared" si="253"/>
        <v>Nov</v>
      </c>
      <c r="U3231" s="9">
        <f t="shared" si="254"/>
        <v>2014</v>
      </c>
      <c r="V3231" s="10">
        <f>(J3231/86400)+25569+(-5/24)</f>
        <v>41933.083310185182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tr">
        <f t="shared" si="250"/>
        <v>theater</v>
      </c>
      <c r="R3232" t="str">
        <f t="shared" si="251"/>
        <v>plays</v>
      </c>
      <c r="S3232" s="10">
        <f t="shared" si="252"/>
        <v>41912.957638888889</v>
      </c>
      <c r="T3232" s="9" t="str">
        <f t="shared" si="253"/>
        <v>Sep</v>
      </c>
      <c r="U3232" s="9">
        <f t="shared" si="254"/>
        <v>2014</v>
      </c>
      <c r="V3232" s="10">
        <f>(J3232/86400)+25569+(-5/24)</f>
        <v>41897.959791666661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tr">
        <f t="shared" si="250"/>
        <v>theater</v>
      </c>
      <c r="R3233" t="str">
        <f t="shared" si="251"/>
        <v>plays</v>
      </c>
      <c r="S3233" s="10">
        <f t="shared" si="252"/>
        <v>42476.735497685186</v>
      </c>
      <c r="T3233" s="9" t="str">
        <f t="shared" si="253"/>
        <v>Apr</v>
      </c>
      <c r="U3233" s="9">
        <f t="shared" si="254"/>
        <v>2016</v>
      </c>
      <c r="V3233" s="10">
        <f>(J3233/86400)+25569+(-5/24)</f>
        <v>42446.735497685186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tr">
        <f t="shared" si="250"/>
        <v>theater</v>
      </c>
      <c r="R3234" t="str">
        <f t="shared" si="251"/>
        <v>plays</v>
      </c>
      <c r="S3234" s="10">
        <f t="shared" si="252"/>
        <v>42493.957638888889</v>
      </c>
      <c r="T3234" s="9" t="str">
        <f t="shared" si="253"/>
        <v>May</v>
      </c>
      <c r="U3234" s="9">
        <f t="shared" si="254"/>
        <v>2016</v>
      </c>
      <c r="V3234" s="10">
        <f>(J3234/86400)+25569+(-5/24)</f>
        <v>42463.605520833335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tr">
        <f t="shared" si="250"/>
        <v>theater</v>
      </c>
      <c r="R3235" t="str">
        <f t="shared" si="251"/>
        <v>plays</v>
      </c>
      <c r="S3235" s="10">
        <f t="shared" si="252"/>
        <v>42796.596701388888</v>
      </c>
      <c r="T3235" s="9" t="str">
        <f t="shared" si="253"/>
        <v>Mar</v>
      </c>
      <c r="U3235" s="9">
        <f t="shared" si="254"/>
        <v>2017</v>
      </c>
      <c r="V3235" s="10">
        <f>(J3235/86400)+25569+(-5/24)</f>
        <v>42766.596701388888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tr">
        <f t="shared" si="250"/>
        <v>theater</v>
      </c>
      <c r="R3236" t="str">
        <f t="shared" si="251"/>
        <v>plays</v>
      </c>
      <c r="S3236" s="10">
        <f t="shared" si="252"/>
        <v>42767.771527777775</v>
      </c>
      <c r="T3236" s="9" t="str">
        <f t="shared" si="253"/>
        <v>Feb</v>
      </c>
      <c r="U3236" s="9">
        <f t="shared" si="254"/>
        <v>2017</v>
      </c>
      <c r="V3236" s="10">
        <f>(J3236/86400)+25569+(-5/24)</f>
        <v>42734.581111111103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tr">
        <f t="shared" si="250"/>
        <v>theater</v>
      </c>
      <c r="R3237" t="str">
        <f t="shared" si="251"/>
        <v>plays</v>
      </c>
      <c r="S3237" s="10">
        <f t="shared" si="252"/>
        <v>42552.139479166661</v>
      </c>
      <c r="T3237" s="9" t="str">
        <f t="shared" si="253"/>
        <v>Jul</v>
      </c>
      <c r="U3237" s="9">
        <f t="shared" si="254"/>
        <v>2016</v>
      </c>
      <c r="V3237" s="10">
        <f>(J3237/86400)+25569+(-5/24)</f>
        <v>42522.139479166661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tr">
        <f t="shared" si="250"/>
        <v>theater</v>
      </c>
      <c r="R3238" t="str">
        <f t="shared" si="251"/>
        <v>plays</v>
      </c>
      <c r="S3238" s="10">
        <f t="shared" si="252"/>
        <v>42732.708715277775</v>
      </c>
      <c r="T3238" s="9" t="str">
        <f t="shared" si="253"/>
        <v>Dec</v>
      </c>
      <c r="U3238" s="9">
        <f t="shared" si="254"/>
        <v>2016</v>
      </c>
      <c r="V3238" s="10">
        <f>(J3238/86400)+25569+(-5/24)</f>
        <v>42702.708715277775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tr">
        <f t="shared" si="250"/>
        <v>theater</v>
      </c>
      <c r="R3239" t="str">
        <f t="shared" si="251"/>
        <v>plays</v>
      </c>
      <c r="S3239" s="10">
        <f t="shared" si="252"/>
        <v>42275.957638888889</v>
      </c>
      <c r="T3239" s="9" t="str">
        <f t="shared" si="253"/>
        <v>Sep</v>
      </c>
      <c r="U3239" s="9">
        <f t="shared" si="254"/>
        <v>2015</v>
      </c>
      <c r="V3239" s="10">
        <f>(J3239/86400)+25569+(-5/24)</f>
        <v>42252.266018518516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tr">
        <f t="shared" si="250"/>
        <v>theater</v>
      </c>
      <c r="R3240" t="str">
        <f t="shared" si="251"/>
        <v>plays</v>
      </c>
      <c r="S3240" s="10">
        <f t="shared" si="252"/>
        <v>42186.302060185182</v>
      </c>
      <c r="T3240" s="9" t="str">
        <f t="shared" si="253"/>
        <v>Jul</v>
      </c>
      <c r="U3240" s="9">
        <f t="shared" si="254"/>
        <v>2015</v>
      </c>
      <c r="V3240" s="10">
        <f>(J3240/86400)+25569+(-5/24)</f>
        <v>42156.302060185182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tr">
        <f t="shared" si="250"/>
        <v>theater</v>
      </c>
      <c r="R3241" t="str">
        <f t="shared" si="251"/>
        <v>plays</v>
      </c>
      <c r="S3241" s="10">
        <f t="shared" si="252"/>
        <v>42302.790972222218</v>
      </c>
      <c r="T3241" s="9" t="str">
        <f t="shared" si="253"/>
        <v>Oct</v>
      </c>
      <c r="U3241" s="9">
        <f t="shared" si="254"/>
        <v>2015</v>
      </c>
      <c r="V3241" s="10">
        <f>(J3241/86400)+25569+(-5/24)</f>
        <v>42277.880706018514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tr">
        <f t="shared" si="250"/>
        <v>theater</v>
      </c>
      <c r="R3242" t="str">
        <f t="shared" si="251"/>
        <v>plays</v>
      </c>
      <c r="S3242" s="10">
        <f t="shared" si="252"/>
        <v>42782.749999999993</v>
      </c>
      <c r="T3242" s="9" t="str">
        <f t="shared" si="253"/>
        <v>Feb</v>
      </c>
      <c r="U3242" s="9">
        <f t="shared" si="254"/>
        <v>2017</v>
      </c>
      <c r="V3242" s="10">
        <f>(J3242/86400)+25569+(-5/24)</f>
        <v>42754.485509259255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tr">
        <f t="shared" si="250"/>
        <v>theater</v>
      </c>
      <c r="R3243" t="str">
        <f t="shared" si="251"/>
        <v>plays</v>
      </c>
      <c r="S3243" s="10">
        <f t="shared" si="252"/>
        <v>41926.082638888889</v>
      </c>
      <c r="T3243" s="9" t="str">
        <f t="shared" si="253"/>
        <v>Oct</v>
      </c>
      <c r="U3243" s="9">
        <f t="shared" si="254"/>
        <v>2014</v>
      </c>
      <c r="V3243" s="10">
        <f>(J3243/86400)+25569+(-5/24)</f>
        <v>41893.116550925923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tr">
        <f t="shared" si="250"/>
        <v>theater</v>
      </c>
      <c r="R3244" t="str">
        <f t="shared" si="251"/>
        <v>plays</v>
      </c>
      <c r="S3244" s="10">
        <f t="shared" si="252"/>
        <v>41901.547361111108</v>
      </c>
      <c r="T3244" s="9" t="str">
        <f t="shared" si="253"/>
        <v>Sep</v>
      </c>
      <c r="U3244" s="9">
        <f t="shared" si="254"/>
        <v>2014</v>
      </c>
      <c r="V3244" s="10">
        <f>(J3244/86400)+25569+(-5/24)</f>
        <v>41871.547361111108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tr">
        <f t="shared" si="250"/>
        <v>theater</v>
      </c>
      <c r="R3245" t="str">
        <f t="shared" si="251"/>
        <v>plays</v>
      </c>
      <c r="S3245" s="10">
        <f t="shared" si="252"/>
        <v>42285.791666666664</v>
      </c>
      <c r="T3245" s="9" t="str">
        <f t="shared" si="253"/>
        <v>Oct</v>
      </c>
      <c r="U3245" s="9">
        <f t="shared" si="254"/>
        <v>2015</v>
      </c>
      <c r="V3245" s="10">
        <f>(J3245/86400)+25569+(-5/24)</f>
        <v>42261.888449074067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tr">
        <f t="shared" si="250"/>
        <v>theater</v>
      </c>
      <c r="R3246" t="str">
        <f t="shared" si="251"/>
        <v>plays</v>
      </c>
      <c r="S3246" s="10">
        <f t="shared" si="252"/>
        <v>42705.527569444443</v>
      </c>
      <c r="T3246" s="9" t="str">
        <f t="shared" si="253"/>
        <v>Dec</v>
      </c>
      <c r="U3246" s="9">
        <f t="shared" si="254"/>
        <v>2016</v>
      </c>
      <c r="V3246" s="10">
        <f>(J3246/86400)+25569+(-5/24)</f>
        <v>42675.485902777778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tr">
        <f t="shared" si="250"/>
        <v>theater</v>
      </c>
      <c r="R3247" t="str">
        <f t="shared" si="251"/>
        <v>plays</v>
      </c>
      <c r="S3247" s="10">
        <f t="shared" si="252"/>
        <v>42166.874999999993</v>
      </c>
      <c r="T3247" s="9" t="str">
        <f t="shared" si="253"/>
        <v>Jun</v>
      </c>
      <c r="U3247" s="9">
        <f t="shared" si="254"/>
        <v>2015</v>
      </c>
      <c r="V3247" s="10">
        <f>(J3247/86400)+25569+(-5/24)</f>
        <v>42135.391874999994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tr">
        <f t="shared" si="250"/>
        <v>theater</v>
      </c>
      <c r="R3248" t="str">
        <f t="shared" si="251"/>
        <v>plays</v>
      </c>
      <c r="S3248" s="10">
        <f t="shared" si="252"/>
        <v>42258.957638888889</v>
      </c>
      <c r="T3248" s="9" t="str">
        <f t="shared" si="253"/>
        <v>Sep</v>
      </c>
      <c r="U3248" s="9">
        <f t="shared" si="254"/>
        <v>2015</v>
      </c>
      <c r="V3248" s="10">
        <f>(J3248/86400)+25569+(-5/24)</f>
        <v>42230.263888888883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tr">
        <f t="shared" si="250"/>
        <v>theater</v>
      </c>
      <c r="R3249" t="str">
        <f t="shared" si="251"/>
        <v>plays</v>
      </c>
      <c r="S3249" s="10">
        <f t="shared" si="252"/>
        <v>42197.22583333333</v>
      </c>
      <c r="T3249" s="9" t="str">
        <f t="shared" si="253"/>
        <v>Jul</v>
      </c>
      <c r="U3249" s="9">
        <f t="shared" si="254"/>
        <v>2015</v>
      </c>
      <c r="V3249" s="10">
        <f>(J3249/86400)+25569+(-5/24)</f>
        <v>42167.22583333333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tr">
        <f t="shared" si="250"/>
        <v>theater</v>
      </c>
      <c r="R3250" t="str">
        <f t="shared" si="251"/>
        <v>plays</v>
      </c>
      <c r="S3250" s="10">
        <f t="shared" si="252"/>
        <v>42098.638391203705</v>
      </c>
      <c r="T3250" s="9" t="str">
        <f t="shared" si="253"/>
        <v>Apr</v>
      </c>
      <c r="U3250" s="9">
        <f t="shared" si="254"/>
        <v>2015</v>
      </c>
      <c r="V3250" s="10">
        <f>(J3250/86400)+25569+(-5/24)</f>
        <v>42068.68005787037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tr">
        <f t="shared" si="250"/>
        <v>theater</v>
      </c>
      <c r="R3251" t="str">
        <f t="shared" si="251"/>
        <v>plays</v>
      </c>
      <c r="S3251" s="10">
        <f t="shared" si="252"/>
        <v>42175.538356481477</v>
      </c>
      <c r="T3251" s="9" t="str">
        <f t="shared" si="253"/>
        <v>Jun</v>
      </c>
      <c r="U3251" s="9">
        <f t="shared" si="254"/>
        <v>2015</v>
      </c>
      <c r="V3251" s="10">
        <f>(J3251/86400)+25569+(-5/24)</f>
        <v>42145.538356481477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tr">
        <f t="shared" si="250"/>
        <v>theater</v>
      </c>
      <c r="R3252" t="str">
        <f t="shared" si="251"/>
        <v>plays</v>
      </c>
      <c r="S3252" s="10">
        <f t="shared" si="252"/>
        <v>41948.575509259259</v>
      </c>
      <c r="T3252" s="9" t="str">
        <f t="shared" si="253"/>
        <v>Nov</v>
      </c>
      <c r="U3252" s="9">
        <f t="shared" si="254"/>
        <v>2014</v>
      </c>
      <c r="V3252" s="10">
        <f>(J3252/86400)+25569+(-5/24)</f>
        <v>41918.533842592587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tr">
        <f t="shared" si="250"/>
        <v>theater</v>
      </c>
      <c r="R3253" t="str">
        <f t="shared" si="251"/>
        <v>plays</v>
      </c>
      <c r="S3253" s="10">
        <f t="shared" si="252"/>
        <v>42176.52275462963</v>
      </c>
      <c r="T3253" s="9" t="str">
        <f t="shared" si="253"/>
        <v>Jun</v>
      </c>
      <c r="U3253" s="9">
        <f t="shared" si="254"/>
        <v>2015</v>
      </c>
      <c r="V3253" s="10">
        <f>(J3253/86400)+25569+(-5/24)</f>
        <v>42146.52275462963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tr">
        <f t="shared" si="250"/>
        <v>theater</v>
      </c>
      <c r="R3254" t="str">
        <f t="shared" si="251"/>
        <v>plays</v>
      </c>
      <c r="S3254" s="10">
        <f t="shared" si="252"/>
        <v>42620.264351851853</v>
      </c>
      <c r="T3254" s="9" t="str">
        <f t="shared" si="253"/>
        <v>Sep</v>
      </c>
      <c r="U3254" s="9">
        <f t="shared" si="254"/>
        <v>2016</v>
      </c>
      <c r="V3254" s="10">
        <f>(J3254/86400)+25569+(-5/24)</f>
        <v>42590.264351851853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tr">
        <f t="shared" si="250"/>
        <v>theater</v>
      </c>
      <c r="R3255" t="str">
        <f t="shared" si="251"/>
        <v>plays</v>
      </c>
      <c r="S3255" s="10">
        <f t="shared" si="252"/>
        <v>42620.947916666664</v>
      </c>
      <c r="T3255" s="9" t="str">
        <f t="shared" si="253"/>
        <v>Sep</v>
      </c>
      <c r="U3255" s="9">
        <f t="shared" si="254"/>
        <v>2016</v>
      </c>
      <c r="V3255" s="10">
        <f>(J3255/86400)+25569+(-5/24)</f>
        <v>42602.368379629632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tr">
        <f t="shared" si="250"/>
        <v>theater</v>
      </c>
      <c r="R3256" t="str">
        <f t="shared" si="251"/>
        <v>plays</v>
      </c>
      <c r="S3256" s="10">
        <f t="shared" si="252"/>
        <v>42088.835752314808</v>
      </c>
      <c r="T3256" s="9" t="str">
        <f t="shared" si="253"/>
        <v>Mar</v>
      </c>
      <c r="U3256" s="9">
        <f t="shared" si="254"/>
        <v>2015</v>
      </c>
      <c r="V3256" s="10">
        <f>(J3256/86400)+25569+(-5/24)</f>
        <v>42058.877418981479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tr">
        <f t="shared" si="250"/>
        <v>theater</v>
      </c>
      <c r="R3257" t="str">
        <f t="shared" si="251"/>
        <v>plays</v>
      </c>
      <c r="S3257" s="10">
        <f t="shared" si="252"/>
        <v>41919.559895833328</v>
      </c>
      <c r="T3257" s="9" t="str">
        <f t="shared" si="253"/>
        <v>Oct</v>
      </c>
      <c r="U3257" s="9">
        <f t="shared" si="254"/>
        <v>2014</v>
      </c>
      <c r="V3257" s="10">
        <f>(J3257/86400)+25569+(-5/24)</f>
        <v>41889.559895833328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tr">
        <f t="shared" si="250"/>
        <v>theater</v>
      </c>
      <c r="R3258" t="str">
        <f t="shared" si="251"/>
        <v>plays</v>
      </c>
      <c r="S3258" s="10">
        <f t="shared" si="252"/>
        <v>42165.957638888889</v>
      </c>
      <c r="T3258" s="9" t="str">
        <f t="shared" si="253"/>
        <v>Jun</v>
      </c>
      <c r="U3258" s="9">
        <f t="shared" si="254"/>
        <v>2015</v>
      </c>
      <c r="V3258" s="10">
        <f>(J3258/86400)+25569+(-5/24)</f>
        <v>42144.365474537037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tr">
        <f t="shared" si="250"/>
        <v>theater</v>
      </c>
      <c r="R3259" t="str">
        <f t="shared" si="251"/>
        <v>plays</v>
      </c>
      <c r="S3259" s="10">
        <f t="shared" si="252"/>
        <v>42788.351296296292</v>
      </c>
      <c r="T3259" s="9" t="str">
        <f t="shared" si="253"/>
        <v>Feb</v>
      </c>
      <c r="U3259" s="9">
        <f t="shared" si="254"/>
        <v>2017</v>
      </c>
      <c r="V3259" s="10">
        <f>(J3259/86400)+25569+(-5/24)</f>
        <v>42758.351296296292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tr">
        <f t="shared" si="250"/>
        <v>theater</v>
      </c>
      <c r="R3260" t="str">
        <f t="shared" si="251"/>
        <v>plays</v>
      </c>
      <c r="S3260" s="10">
        <f t="shared" si="252"/>
        <v>42012.678946759253</v>
      </c>
      <c r="T3260" s="9" t="str">
        <f t="shared" si="253"/>
        <v>Jan</v>
      </c>
      <c r="U3260" s="9">
        <f t="shared" si="254"/>
        <v>2015</v>
      </c>
      <c r="V3260" s="10">
        <f>(J3260/86400)+25569+(-5/24)</f>
        <v>41982.678946759253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tr">
        <f t="shared" si="250"/>
        <v>theater</v>
      </c>
      <c r="R3261" t="str">
        <f t="shared" si="251"/>
        <v>plays</v>
      </c>
      <c r="S3261" s="10">
        <f t="shared" si="252"/>
        <v>42643.957638888889</v>
      </c>
      <c r="T3261" s="9" t="str">
        <f t="shared" si="253"/>
        <v>Sep</v>
      </c>
      <c r="U3261" s="9">
        <f t="shared" si="254"/>
        <v>2016</v>
      </c>
      <c r="V3261" s="10">
        <f>(J3261/86400)+25569+(-5/24)</f>
        <v>42614.552604166667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tr">
        <f t="shared" si="250"/>
        <v>theater</v>
      </c>
      <c r="R3262" t="str">
        <f t="shared" si="251"/>
        <v>plays</v>
      </c>
      <c r="S3262" s="10">
        <f t="shared" si="252"/>
        <v>42338.505995370368</v>
      </c>
      <c r="T3262" s="9" t="str">
        <f t="shared" si="253"/>
        <v>Nov</v>
      </c>
      <c r="U3262" s="9">
        <f t="shared" si="254"/>
        <v>2015</v>
      </c>
      <c r="V3262" s="10">
        <f>(J3262/86400)+25569+(-5/24)</f>
        <v>42303.464328703696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tr">
        <f t="shared" si="250"/>
        <v>theater</v>
      </c>
      <c r="R3263" t="str">
        <f t="shared" si="251"/>
        <v>plays</v>
      </c>
      <c r="S3263" s="10">
        <f t="shared" si="252"/>
        <v>42201.517083333332</v>
      </c>
      <c r="T3263" s="9" t="str">
        <f t="shared" si="253"/>
        <v>Jul</v>
      </c>
      <c r="U3263" s="9">
        <f t="shared" si="254"/>
        <v>2015</v>
      </c>
      <c r="V3263" s="10">
        <f>(J3263/86400)+25569+(-5/24)</f>
        <v>42171.517083333332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tr">
        <f t="shared" si="250"/>
        <v>theater</v>
      </c>
      <c r="R3264" t="str">
        <f t="shared" si="251"/>
        <v>plays</v>
      </c>
      <c r="S3264" s="10">
        <f t="shared" si="252"/>
        <v>41994.958333333336</v>
      </c>
      <c r="T3264" s="9" t="str">
        <f t="shared" si="253"/>
        <v>Dec</v>
      </c>
      <c r="U3264" s="9">
        <f t="shared" si="254"/>
        <v>2014</v>
      </c>
      <c r="V3264" s="10">
        <f>(J3264/86400)+25569+(-5/24)</f>
        <v>41964.107199074067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tr">
        <f t="shared" si="250"/>
        <v>theater</v>
      </c>
      <c r="R3265" t="str">
        <f t="shared" si="251"/>
        <v>plays</v>
      </c>
      <c r="S3265" s="10">
        <f t="shared" si="252"/>
        <v>42307.666666666664</v>
      </c>
      <c r="T3265" s="9" t="str">
        <f t="shared" si="253"/>
        <v>Oct</v>
      </c>
      <c r="U3265" s="9">
        <f t="shared" si="254"/>
        <v>2015</v>
      </c>
      <c r="V3265" s="10">
        <f>(J3265/86400)+25569+(-5/24)</f>
        <v>42284.30773148148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tr">
        <f t="shared" si="250"/>
        <v>theater</v>
      </c>
      <c r="R3266" t="str">
        <f t="shared" si="251"/>
        <v>plays</v>
      </c>
      <c r="S3266" s="10">
        <f t="shared" si="252"/>
        <v>42032.708333333336</v>
      </c>
      <c r="T3266" s="9" t="str">
        <f t="shared" si="253"/>
        <v>Jan</v>
      </c>
      <c r="U3266" s="9">
        <f t="shared" si="254"/>
        <v>2015</v>
      </c>
      <c r="V3266" s="10">
        <f>(J3266/86400)+25569+(-5/24)</f>
        <v>42016.591874999998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tr">
        <f t="shared" ref="Q3267:Q3330" si="255">LEFT(N3267,FIND("/",N3267)-1)</f>
        <v>theater</v>
      </c>
      <c r="R3267" t="str">
        <f t="shared" ref="R3267:R3330" si="256">RIGHT(N3267,LEN(N3267)-FIND("/",N3267))</f>
        <v>plays</v>
      </c>
      <c r="S3267" s="10">
        <f t="shared" ref="S3267:S3330" si="257">(I3267/86400)+25569+(-5/24)</f>
        <v>42341.499999999993</v>
      </c>
      <c r="T3267" s="9" t="str">
        <f t="shared" ref="T3267:T3330" si="258">IF(MONTH(S3267)=1,"Jan",IF(MONTH(S3267)=2,"Feb",IF(MONTH(S3267)=3,"Mar",IF(MONTH(S3267)=4,"Apr",IF(MONTH(S3267)=5,"May",IF(MONTH(S3267)=6,"Jun",IF(MONTH(S3267)=7,"Jul",IF(MONTH(S3267)=8,"Aug",IF(MONTH(S3267)=9,"Sep",IF(MONTH(S3267)=10,"Oct",IF(MONTH(S3267)=11,"Nov",IF(MONTH(S3267)=12,"Dec","N/A"))))))))))))</f>
        <v>Dec</v>
      </c>
      <c r="U3267" s="9">
        <f t="shared" ref="U3267:U3330" si="259">YEAR(S3267)</f>
        <v>2015</v>
      </c>
      <c r="V3267" s="10">
        <f>(J3267/86400)+25569+(-5/24)</f>
        <v>42311.503645833327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tr">
        <f t="shared" si="255"/>
        <v>theater</v>
      </c>
      <c r="R3268" t="str">
        <f t="shared" si="256"/>
        <v>plays</v>
      </c>
      <c r="S3268" s="10">
        <f t="shared" si="257"/>
        <v>42167.666666666664</v>
      </c>
      <c r="T3268" s="9" t="str">
        <f t="shared" si="258"/>
        <v>Jun</v>
      </c>
      <c r="U3268" s="9">
        <f t="shared" si="259"/>
        <v>2015</v>
      </c>
      <c r="V3268" s="10">
        <f>(J3268/86400)+25569+(-5/24)</f>
        <v>42136.327800925923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tr">
        <f t="shared" si="255"/>
        <v>theater</v>
      </c>
      <c r="R3269" t="str">
        <f t="shared" si="256"/>
        <v>plays</v>
      </c>
      <c r="S3269" s="10">
        <f t="shared" si="257"/>
        <v>42202.549305555549</v>
      </c>
      <c r="T3269" s="9" t="str">
        <f t="shared" si="258"/>
        <v>Jul</v>
      </c>
      <c r="U3269" s="9">
        <f t="shared" si="259"/>
        <v>2015</v>
      </c>
      <c r="V3269" s="10">
        <f>(J3269/86400)+25569+(-5/24)</f>
        <v>42172.549305555549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tr">
        <f t="shared" si="255"/>
        <v>theater</v>
      </c>
      <c r="R3270" t="str">
        <f t="shared" si="256"/>
        <v>plays</v>
      </c>
      <c r="S3270" s="10">
        <f t="shared" si="257"/>
        <v>42606.695925925924</v>
      </c>
      <c r="T3270" s="9" t="str">
        <f t="shared" si="258"/>
        <v>Aug</v>
      </c>
      <c r="U3270" s="9">
        <f t="shared" si="259"/>
        <v>2016</v>
      </c>
      <c r="V3270" s="10">
        <f>(J3270/86400)+25569+(-5/24)</f>
        <v>42590.695925925924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tr">
        <f t="shared" si="255"/>
        <v>theater</v>
      </c>
      <c r="R3271" t="str">
        <f t="shared" si="256"/>
        <v>plays</v>
      </c>
      <c r="S3271" s="10">
        <f t="shared" si="257"/>
        <v>42171.249999999993</v>
      </c>
      <c r="T3271" s="9" t="str">
        <f t="shared" si="258"/>
        <v>Jun</v>
      </c>
      <c r="U3271" s="9">
        <f t="shared" si="259"/>
        <v>2015</v>
      </c>
      <c r="V3271" s="10">
        <f>(J3271/86400)+25569+(-5/24)</f>
        <v>42137.187465277777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tr">
        <f t="shared" si="255"/>
        <v>theater</v>
      </c>
      <c r="R3272" t="str">
        <f t="shared" si="256"/>
        <v>plays</v>
      </c>
      <c r="S3272" s="10">
        <f t="shared" si="257"/>
        <v>42197.324826388889</v>
      </c>
      <c r="T3272" s="9" t="str">
        <f t="shared" si="258"/>
        <v>Jul</v>
      </c>
      <c r="U3272" s="9">
        <f t="shared" si="259"/>
        <v>2015</v>
      </c>
      <c r="V3272" s="10">
        <f>(J3272/86400)+25569+(-5/24)</f>
        <v>42167.324826388889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tr">
        <f t="shared" si="255"/>
        <v>theater</v>
      </c>
      <c r="R3273" t="str">
        <f t="shared" si="256"/>
        <v>plays</v>
      </c>
      <c r="S3273" s="10">
        <f t="shared" si="257"/>
        <v>41945.270543981482</v>
      </c>
      <c r="T3273" s="9" t="str">
        <f t="shared" si="258"/>
        <v>Nov</v>
      </c>
      <c r="U3273" s="9">
        <f t="shared" si="259"/>
        <v>2014</v>
      </c>
      <c r="V3273" s="10">
        <f>(J3273/86400)+25569+(-5/24)</f>
        <v>41915.22887731481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tr">
        <f t="shared" si="255"/>
        <v>theater</v>
      </c>
      <c r="R3274" t="str">
        <f t="shared" si="256"/>
        <v>plays</v>
      </c>
      <c r="S3274" s="10">
        <f t="shared" si="257"/>
        <v>42314.333437499998</v>
      </c>
      <c r="T3274" s="9" t="str">
        <f t="shared" si="258"/>
        <v>Nov</v>
      </c>
      <c r="U3274" s="9">
        <f t="shared" si="259"/>
        <v>2015</v>
      </c>
      <c r="V3274" s="10">
        <f>(J3274/86400)+25569+(-5/24)</f>
        <v>42284.291770833333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tr">
        <f t="shared" si="255"/>
        <v>theater</v>
      </c>
      <c r="R3275" t="str">
        <f t="shared" si="256"/>
        <v>plays</v>
      </c>
      <c r="S3275" s="10">
        <f t="shared" si="257"/>
        <v>42627.583333333336</v>
      </c>
      <c r="T3275" s="9" t="str">
        <f t="shared" si="258"/>
        <v>Sep</v>
      </c>
      <c r="U3275" s="9">
        <f t="shared" si="259"/>
        <v>2016</v>
      </c>
      <c r="V3275" s="10">
        <f>(J3275/86400)+25569+(-5/24)</f>
        <v>42611.5930787037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tr">
        <f t="shared" si="255"/>
        <v>theater</v>
      </c>
      <c r="R3276" t="str">
        <f t="shared" si="256"/>
        <v>plays</v>
      </c>
      <c r="S3276" s="10">
        <f t="shared" si="257"/>
        <v>42444.666666666664</v>
      </c>
      <c r="T3276" s="9" t="str">
        <f t="shared" si="258"/>
        <v>Mar</v>
      </c>
      <c r="U3276" s="9">
        <f t="shared" si="259"/>
        <v>2016</v>
      </c>
      <c r="V3276" s="10">
        <f>(J3276/86400)+25569+(-5/24)</f>
        <v>42400.496203703697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tr">
        <f t="shared" si="255"/>
        <v>theater</v>
      </c>
      <c r="R3277" t="str">
        <f t="shared" si="256"/>
        <v>plays</v>
      </c>
      <c r="S3277" s="10">
        <f t="shared" si="257"/>
        <v>42043.979166666664</v>
      </c>
      <c r="T3277" s="9" t="str">
        <f t="shared" si="258"/>
        <v>Feb</v>
      </c>
      <c r="U3277" s="9">
        <f t="shared" si="259"/>
        <v>2015</v>
      </c>
      <c r="V3277" s="10">
        <f>(J3277/86400)+25569+(-5/24)</f>
        <v>42017.672118055554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tr">
        <f t="shared" si="255"/>
        <v>theater</v>
      </c>
      <c r="R3278" t="str">
        <f t="shared" si="256"/>
        <v>plays</v>
      </c>
      <c r="S3278" s="10">
        <f t="shared" si="257"/>
        <v>42460.957638888889</v>
      </c>
      <c r="T3278" s="9" t="str">
        <f t="shared" si="258"/>
        <v>Mar</v>
      </c>
      <c r="U3278" s="9">
        <f t="shared" si="259"/>
        <v>2016</v>
      </c>
      <c r="V3278" s="10">
        <f>(J3278/86400)+25569+(-5/24)</f>
        <v>42426.741655092592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tr">
        <f t="shared" si="255"/>
        <v>theater</v>
      </c>
      <c r="R3279" t="str">
        <f t="shared" si="256"/>
        <v>plays</v>
      </c>
      <c r="S3279" s="10">
        <f t="shared" si="257"/>
        <v>41961.516273148147</v>
      </c>
      <c r="T3279" s="9" t="str">
        <f t="shared" si="258"/>
        <v>Nov</v>
      </c>
      <c r="U3279" s="9">
        <f t="shared" si="259"/>
        <v>2014</v>
      </c>
      <c r="V3279" s="10">
        <f>(J3279/86400)+25569+(-5/24)</f>
        <v>41931.474606481475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tr">
        <f t="shared" si="255"/>
        <v>theater</v>
      </c>
      <c r="R3280" t="str">
        <f t="shared" si="256"/>
        <v>plays</v>
      </c>
      <c r="S3280" s="10">
        <f t="shared" si="257"/>
        <v>42154.640081018515</v>
      </c>
      <c r="T3280" s="9" t="str">
        <f t="shared" si="258"/>
        <v>May</v>
      </c>
      <c r="U3280" s="9">
        <f t="shared" si="259"/>
        <v>2015</v>
      </c>
      <c r="V3280" s="10">
        <f>(J3280/86400)+25569+(-5/24)</f>
        <v>42124.640081018515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tr">
        <f t="shared" si="255"/>
        <v>theater</v>
      </c>
      <c r="R3281" t="str">
        <f t="shared" si="256"/>
        <v>plays</v>
      </c>
      <c r="S3281" s="10">
        <f t="shared" si="257"/>
        <v>42460.852534722224</v>
      </c>
      <c r="T3281" s="9" t="str">
        <f t="shared" si="258"/>
        <v>Mar</v>
      </c>
      <c r="U3281" s="9">
        <f t="shared" si="259"/>
        <v>2016</v>
      </c>
      <c r="V3281" s="10">
        <f>(J3281/86400)+25569+(-5/24)</f>
        <v>42430.894201388888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tr">
        <f t="shared" si="255"/>
        <v>theater</v>
      </c>
      <c r="R3282" t="str">
        <f t="shared" si="256"/>
        <v>plays</v>
      </c>
      <c r="S3282" s="10">
        <f t="shared" si="257"/>
        <v>42155.999999999993</v>
      </c>
      <c r="T3282" s="9" t="str">
        <f t="shared" si="258"/>
        <v>Jun</v>
      </c>
      <c r="U3282" s="9">
        <f t="shared" si="259"/>
        <v>2015</v>
      </c>
      <c r="V3282" s="10">
        <f>(J3282/86400)+25569+(-5/24)</f>
        <v>42121.548587962963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tr">
        <f t="shared" si="255"/>
        <v>theater</v>
      </c>
      <c r="R3283" t="str">
        <f t="shared" si="256"/>
        <v>plays</v>
      </c>
      <c r="S3283" s="10">
        <f t="shared" si="257"/>
        <v>42248.811400462961</v>
      </c>
      <c r="T3283" s="9" t="str">
        <f t="shared" si="258"/>
        <v>Sep</v>
      </c>
      <c r="U3283" s="9">
        <f t="shared" si="259"/>
        <v>2015</v>
      </c>
      <c r="V3283" s="10">
        <f>(J3283/86400)+25569+(-5/24)</f>
        <v>42218.811400462961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tr">
        <f t="shared" si="255"/>
        <v>theater</v>
      </c>
      <c r="R3284" t="str">
        <f t="shared" si="256"/>
        <v>plays</v>
      </c>
      <c r="S3284" s="10">
        <f t="shared" si="257"/>
        <v>42488.985972222225</v>
      </c>
      <c r="T3284" s="9" t="str">
        <f t="shared" si="258"/>
        <v>Apr</v>
      </c>
      <c r="U3284" s="9">
        <f t="shared" si="259"/>
        <v>2016</v>
      </c>
      <c r="V3284" s="10">
        <f>(J3284/86400)+25569+(-5/24)</f>
        <v>42444.985972222225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tr">
        <f t="shared" si="255"/>
        <v>theater</v>
      </c>
      <c r="R3285" t="str">
        <f t="shared" si="256"/>
        <v>plays</v>
      </c>
      <c r="S3285" s="10">
        <f t="shared" si="257"/>
        <v>42410.666666666664</v>
      </c>
      <c r="T3285" s="9" t="str">
        <f t="shared" si="258"/>
        <v>Feb</v>
      </c>
      <c r="U3285" s="9">
        <f t="shared" si="259"/>
        <v>2016</v>
      </c>
      <c r="V3285" s="10">
        <f>(J3285/86400)+25569+(-5/24)</f>
        <v>42379.535856481474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tr">
        <f t="shared" si="255"/>
        <v>theater</v>
      </c>
      <c r="R3286" t="str">
        <f t="shared" si="256"/>
        <v>plays</v>
      </c>
      <c r="S3286" s="10">
        <f t="shared" si="257"/>
        <v>42398.040972222218</v>
      </c>
      <c r="T3286" s="9" t="str">
        <f t="shared" si="258"/>
        <v>Jan</v>
      </c>
      <c r="U3286" s="9">
        <f t="shared" si="259"/>
        <v>2016</v>
      </c>
      <c r="V3286" s="10">
        <f>(J3286/86400)+25569+(-5/24)</f>
        <v>42380.676539351851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tr">
        <f t="shared" si="255"/>
        <v>theater</v>
      </c>
      <c r="R3287" t="str">
        <f t="shared" si="256"/>
        <v>plays</v>
      </c>
      <c r="S3287" s="10">
        <f t="shared" si="257"/>
        <v>42793.999999999993</v>
      </c>
      <c r="T3287" s="9" t="str">
        <f t="shared" si="258"/>
        <v>Feb</v>
      </c>
      <c r="U3287" s="9">
        <f t="shared" si="259"/>
        <v>2017</v>
      </c>
      <c r="V3287" s="10">
        <f>(J3287/86400)+25569+(-5/24)</f>
        <v>42762.734097222223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tr">
        <f t="shared" si="255"/>
        <v>theater</v>
      </c>
      <c r="R3288" t="str">
        <f t="shared" si="256"/>
        <v>plays</v>
      </c>
      <c r="S3288" s="10">
        <f t="shared" si="257"/>
        <v>42597.631736111107</v>
      </c>
      <c r="T3288" s="9" t="str">
        <f t="shared" si="258"/>
        <v>Aug</v>
      </c>
      <c r="U3288" s="9">
        <f t="shared" si="259"/>
        <v>2016</v>
      </c>
      <c r="V3288" s="10">
        <f>(J3288/86400)+25569+(-5/24)</f>
        <v>42567.631736111107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tr">
        <f t="shared" si="255"/>
        <v>theater</v>
      </c>
      <c r="R3289" t="str">
        <f t="shared" si="256"/>
        <v>plays</v>
      </c>
      <c r="S3289" s="10">
        <f t="shared" si="257"/>
        <v>42336.541990740741</v>
      </c>
      <c r="T3289" s="9" t="str">
        <f t="shared" si="258"/>
        <v>Nov</v>
      </c>
      <c r="U3289" s="9">
        <f t="shared" si="259"/>
        <v>2015</v>
      </c>
      <c r="V3289" s="10">
        <f>(J3289/86400)+25569+(-5/24)</f>
        <v>42311.541990740741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tr">
        <f t="shared" si="255"/>
        <v>theater</v>
      </c>
      <c r="R3290" t="str">
        <f t="shared" si="256"/>
        <v>plays</v>
      </c>
      <c r="S3290" s="10">
        <f t="shared" si="257"/>
        <v>42541.749999999993</v>
      </c>
      <c r="T3290" s="9" t="str">
        <f t="shared" si="258"/>
        <v>Jun</v>
      </c>
      <c r="U3290" s="9">
        <f t="shared" si="259"/>
        <v>2016</v>
      </c>
      <c r="V3290" s="10">
        <f>(J3290/86400)+25569+(-5/24)</f>
        <v>42505.566145833327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tr">
        <f t="shared" si="255"/>
        <v>theater</v>
      </c>
      <c r="R3291" t="str">
        <f t="shared" si="256"/>
        <v>plays</v>
      </c>
      <c r="S3291" s="10">
        <f t="shared" si="257"/>
        <v>42786.159745370365</v>
      </c>
      <c r="T3291" s="9" t="str">
        <f t="shared" si="258"/>
        <v>Feb</v>
      </c>
      <c r="U3291" s="9">
        <f t="shared" si="259"/>
        <v>2017</v>
      </c>
      <c r="V3291" s="10">
        <f>(J3291/86400)+25569+(-5/24)</f>
        <v>42758.159745370365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tr">
        <f t="shared" si="255"/>
        <v>theater</v>
      </c>
      <c r="R3292" t="str">
        <f t="shared" si="256"/>
        <v>plays</v>
      </c>
      <c r="S3292" s="10">
        <f t="shared" si="257"/>
        <v>42805.306608796294</v>
      </c>
      <c r="T3292" s="9" t="str">
        <f t="shared" si="258"/>
        <v>Mar</v>
      </c>
      <c r="U3292" s="9">
        <f t="shared" si="259"/>
        <v>2017</v>
      </c>
      <c r="V3292" s="10">
        <f>(J3292/86400)+25569+(-5/24)</f>
        <v>42775.306608796294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tr">
        <f t="shared" si="255"/>
        <v>theater</v>
      </c>
      <c r="R3293" t="str">
        <f t="shared" si="256"/>
        <v>plays</v>
      </c>
      <c r="S3293" s="10">
        <f t="shared" si="257"/>
        <v>42263.957638888889</v>
      </c>
      <c r="T3293" s="9" t="str">
        <f t="shared" si="258"/>
        <v>Sep</v>
      </c>
      <c r="U3293" s="9">
        <f t="shared" si="259"/>
        <v>2015</v>
      </c>
      <c r="V3293" s="10">
        <f>(J3293/86400)+25569+(-5/24)</f>
        <v>42232.494212962956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tr">
        <f t="shared" si="255"/>
        <v>theater</v>
      </c>
      <c r="R3294" t="str">
        <f t="shared" si="256"/>
        <v>plays</v>
      </c>
      <c r="S3294" s="10">
        <f t="shared" si="257"/>
        <v>42342.603564814817</v>
      </c>
      <c r="T3294" s="9" t="str">
        <f t="shared" si="258"/>
        <v>Dec</v>
      </c>
      <c r="U3294" s="9">
        <f t="shared" si="259"/>
        <v>2015</v>
      </c>
      <c r="V3294" s="10">
        <f>(J3294/86400)+25569+(-5/24)</f>
        <v>42282.561898148146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tr">
        <f t="shared" si="255"/>
        <v>theater</v>
      </c>
      <c r="R3295" t="str">
        <f t="shared" si="256"/>
        <v>plays</v>
      </c>
      <c r="S3295" s="10">
        <f t="shared" si="257"/>
        <v>42798.217037037037</v>
      </c>
      <c r="T3295" s="9" t="str">
        <f t="shared" si="258"/>
        <v>Mar</v>
      </c>
      <c r="U3295" s="9">
        <f t="shared" si="259"/>
        <v>2017</v>
      </c>
      <c r="V3295" s="10">
        <f>(J3295/86400)+25569+(-5/24)</f>
        <v>42768.217037037037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tr">
        <f t="shared" si="255"/>
        <v>theater</v>
      </c>
      <c r="R3296" t="str">
        <f t="shared" si="256"/>
        <v>plays</v>
      </c>
      <c r="S3296" s="10">
        <f t="shared" si="257"/>
        <v>42171.33280092592</v>
      </c>
      <c r="T3296" s="9" t="str">
        <f t="shared" si="258"/>
        <v>Jun</v>
      </c>
      <c r="U3296" s="9">
        <f t="shared" si="259"/>
        <v>2015</v>
      </c>
      <c r="V3296" s="10">
        <f>(J3296/86400)+25569+(-5/24)</f>
        <v>42141.33280092592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tr">
        <f t="shared" si="255"/>
        <v>theater</v>
      </c>
      <c r="R3297" t="str">
        <f t="shared" si="256"/>
        <v>plays</v>
      </c>
      <c r="S3297" s="10">
        <f t="shared" si="257"/>
        <v>42639.234131944446</v>
      </c>
      <c r="T3297" s="9" t="str">
        <f t="shared" si="258"/>
        <v>Sep</v>
      </c>
      <c r="U3297" s="9">
        <f t="shared" si="259"/>
        <v>2016</v>
      </c>
      <c r="V3297" s="10">
        <f>(J3297/86400)+25569+(-5/24)</f>
        <v>42609.234131944446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tr">
        <f t="shared" si="255"/>
        <v>theater</v>
      </c>
      <c r="R3298" t="str">
        <f t="shared" si="256"/>
        <v>plays</v>
      </c>
      <c r="S3298" s="10">
        <f t="shared" si="257"/>
        <v>42330.708333333336</v>
      </c>
      <c r="T3298" s="9" t="str">
        <f t="shared" si="258"/>
        <v>Nov</v>
      </c>
      <c r="U3298" s="9">
        <f t="shared" si="259"/>
        <v>2015</v>
      </c>
      <c r="V3298" s="10">
        <f>(J3298/86400)+25569+(-5/24)</f>
        <v>42309.54828703704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tr">
        <f t="shared" si="255"/>
        <v>theater</v>
      </c>
      <c r="R3299" t="str">
        <f t="shared" si="256"/>
        <v>plays</v>
      </c>
      <c r="S3299" s="10">
        <f t="shared" si="257"/>
        <v>42212.749305555553</v>
      </c>
      <c r="T3299" s="9" t="str">
        <f t="shared" si="258"/>
        <v>Jul</v>
      </c>
      <c r="U3299" s="9">
        <f t="shared" si="259"/>
        <v>2015</v>
      </c>
      <c r="V3299" s="10">
        <f>(J3299/86400)+25569+(-5/24)</f>
        <v>42193.563148148147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tr">
        <f t="shared" si="255"/>
        <v>theater</v>
      </c>
      <c r="R3300" t="str">
        <f t="shared" si="256"/>
        <v>plays</v>
      </c>
      <c r="S3300" s="10">
        <f t="shared" si="257"/>
        <v>42259.791666666664</v>
      </c>
      <c r="T3300" s="9" t="str">
        <f t="shared" si="258"/>
        <v>Sep</v>
      </c>
      <c r="U3300" s="9">
        <f t="shared" si="259"/>
        <v>2015</v>
      </c>
      <c r="V3300" s="10">
        <f>(J3300/86400)+25569+(-5/24)</f>
        <v>42239.749629629623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tr">
        <f t="shared" si="255"/>
        <v>theater</v>
      </c>
      <c r="R3301" t="str">
        <f t="shared" si="256"/>
        <v>plays</v>
      </c>
      <c r="S3301" s="10">
        <f t="shared" si="257"/>
        <v>42291.709062499998</v>
      </c>
      <c r="T3301" s="9" t="str">
        <f t="shared" si="258"/>
        <v>Oct</v>
      </c>
      <c r="U3301" s="9">
        <f t="shared" si="259"/>
        <v>2015</v>
      </c>
      <c r="V3301" s="10">
        <f>(J3301/86400)+25569+(-5/24)</f>
        <v>42261.709062499998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tr">
        <f t="shared" si="255"/>
        <v>theater</v>
      </c>
      <c r="R3302" t="str">
        <f t="shared" si="256"/>
        <v>plays</v>
      </c>
      <c r="S3302" s="10">
        <f t="shared" si="257"/>
        <v>42123.535439814812</v>
      </c>
      <c r="T3302" s="9" t="str">
        <f t="shared" si="258"/>
        <v>Apr</v>
      </c>
      <c r="U3302" s="9">
        <f t="shared" si="259"/>
        <v>2015</v>
      </c>
      <c r="V3302" s="10">
        <f>(J3302/86400)+25569+(-5/24)</f>
        <v>42102.535439814812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tr">
        <f t="shared" si="255"/>
        <v>theater</v>
      </c>
      <c r="R3303" t="str">
        <f t="shared" si="256"/>
        <v>plays</v>
      </c>
      <c r="S3303" s="10">
        <f t="shared" si="257"/>
        <v>42583.082638888889</v>
      </c>
      <c r="T3303" s="9" t="str">
        <f t="shared" si="258"/>
        <v>Aug</v>
      </c>
      <c r="U3303" s="9">
        <f t="shared" si="259"/>
        <v>2016</v>
      </c>
      <c r="V3303" s="10">
        <f>(J3303/86400)+25569+(-5/24)</f>
        <v>42538.527499999997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tr">
        <f t="shared" si="255"/>
        <v>theater</v>
      </c>
      <c r="R3304" t="str">
        <f t="shared" si="256"/>
        <v>plays</v>
      </c>
      <c r="S3304" s="10">
        <f t="shared" si="257"/>
        <v>42711.143240740734</v>
      </c>
      <c r="T3304" s="9" t="str">
        <f t="shared" si="258"/>
        <v>Dec</v>
      </c>
      <c r="U3304" s="9">
        <f t="shared" si="259"/>
        <v>2016</v>
      </c>
      <c r="V3304" s="10">
        <f>(J3304/86400)+25569+(-5/24)</f>
        <v>42681.143240740734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tr">
        <f t="shared" si="255"/>
        <v>theater</v>
      </c>
      <c r="R3305" t="str">
        <f t="shared" si="256"/>
        <v>plays</v>
      </c>
      <c r="S3305" s="10">
        <f t="shared" si="257"/>
        <v>42091.401435185187</v>
      </c>
      <c r="T3305" s="9" t="str">
        <f t="shared" si="258"/>
        <v>Mar</v>
      </c>
      <c r="U3305" s="9">
        <f t="shared" si="259"/>
        <v>2015</v>
      </c>
      <c r="V3305" s="10">
        <f>(J3305/86400)+25569+(-5/24)</f>
        <v>42056.443101851844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tr">
        <f t="shared" si="255"/>
        <v>theater</v>
      </c>
      <c r="R3306" t="str">
        <f t="shared" si="256"/>
        <v>plays</v>
      </c>
      <c r="S3306" s="10">
        <f t="shared" si="257"/>
        <v>42726.41611111111</v>
      </c>
      <c r="T3306" s="9" t="str">
        <f t="shared" si="258"/>
        <v>Dec</v>
      </c>
      <c r="U3306" s="9">
        <f t="shared" si="259"/>
        <v>2016</v>
      </c>
      <c r="V3306" s="10">
        <f>(J3306/86400)+25569+(-5/24)</f>
        <v>42696.41611111111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tr">
        <f t="shared" si="255"/>
        <v>theater</v>
      </c>
      <c r="R3307" t="str">
        <f t="shared" si="256"/>
        <v>plays</v>
      </c>
      <c r="S3307" s="10">
        <f t="shared" si="257"/>
        <v>42216.647546296292</v>
      </c>
      <c r="T3307" s="9" t="str">
        <f t="shared" si="258"/>
        <v>Jul</v>
      </c>
      <c r="U3307" s="9">
        <f t="shared" si="259"/>
        <v>2015</v>
      </c>
      <c r="V3307" s="10">
        <f>(J3307/86400)+25569+(-5/24)</f>
        <v>42186.647546296292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tr">
        <f t="shared" si="255"/>
        <v>theater</v>
      </c>
      <c r="R3308" t="str">
        <f t="shared" si="256"/>
        <v>plays</v>
      </c>
      <c r="S3308" s="10">
        <f t="shared" si="257"/>
        <v>42530.916666666664</v>
      </c>
      <c r="T3308" s="9" t="str">
        <f t="shared" si="258"/>
        <v>Jun</v>
      </c>
      <c r="U3308" s="9">
        <f t="shared" si="259"/>
        <v>2016</v>
      </c>
      <c r="V3308" s="10">
        <f>(J3308/86400)+25569+(-5/24)</f>
        <v>42493.010902777773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tr">
        <f t="shared" si="255"/>
        <v>theater</v>
      </c>
      <c r="R3309" t="str">
        <f t="shared" si="256"/>
        <v>plays</v>
      </c>
      <c r="S3309" s="10">
        <f t="shared" si="257"/>
        <v>42504.848831018513</v>
      </c>
      <c r="T3309" s="9" t="str">
        <f t="shared" si="258"/>
        <v>May</v>
      </c>
      <c r="U3309" s="9">
        <f t="shared" si="259"/>
        <v>2016</v>
      </c>
      <c r="V3309" s="10">
        <f>(J3309/86400)+25569+(-5/24)</f>
        <v>42474.848831018513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tr">
        <f t="shared" si="255"/>
        <v>theater</v>
      </c>
      <c r="R3310" t="str">
        <f t="shared" si="256"/>
        <v>plays</v>
      </c>
      <c r="S3310" s="10">
        <f t="shared" si="257"/>
        <v>42473.668576388889</v>
      </c>
      <c r="T3310" s="9" t="str">
        <f t="shared" si="258"/>
        <v>Apr</v>
      </c>
      <c r="U3310" s="9">
        <f t="shared" si="259"/>
        <v>2016</v>
      </c>
      <c r="V3310" s="10">
        <f>(J3310/86400)+25569+(-5/24)</f>
        <v>42452.668576388889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tr">
        <f t="shared" si="255"/>
        <v>theater</v>
      </c>
      <c r="R3311" t="str">
        <f t="shared" si="256"/>
        <v>plays</v>
      </c>
      <c r="S3311" s="10">
        <f t="shared" si="257"/>
        <v>42659.441874999997</v>
      </c>
      <c r="T3311" s="9" t="str">
        <f t="shared" si="258"/>
        <v>Oct</v>
      </c>
      <c r="U3311" s="9">
        <f t="shared" si="259"/>
        <v>2016</v>
      </c>
      <c r="V3311" s="10">
        <f>(J3311/86400)+25569+(-5/24)</f>
        <v>42628.441874999997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tr">
        <f t="shared" si="255"/>
        <v>theater</v>
      </c>
      <c r="R3312" t="str">
        <f t="shared" si="256"/>
        <v>plays</v>
      </c>
      <c r="S3312" s="10">
        <f t="shared" si="257"/>
        <v>42283.720196759255</v>
      </c>
      <c r="T3312" s="9" t="str">
        <f t="shared" si="258"/>
        <v>Oct</v>
      </c>
      <c r="U3312" s="9">
        <f t="shared" si="259"/>
        <v>2015</v>
      </c>
      <c r="V3312" s="10">
        <f>(J3312/86400)+25569+(-5/24)</f>
        <v>42253.720196759255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tr">
        <f t="shared" si="255"/>
        <v>theater</v>
      </c>
      <c r="R3313" t="str">
        <f t="shared" si="256"/>
        <v>plays</v>
      </c>
      <c r="S3313" s="10">
        <f t="shared" si="257"/>
        <v>42294.083449074074</v>
      </c>
      <c r="T3313" s="9" t="str">
        <f t="shared" si="258"/>
        <v>Oct</v>
      </c>
      <c r="U3313" s="9">
        <f t="shared" si="259"/>
        <v>2015</v>
      </c>
      <c r="V3313" s="10">
        <f>(J3313/86400)+25569+(-5/24)</f>
        <v>42264.083449074074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tr">
        <f t="shared" si="255"/>
        <v>theater</v>
      </c>
      <c r="R3314" t="str">
        <f t="shared" si="256"/>
        <v>plays</v>
      </c>
      <c r="S3314" s="10">
        <f t="shared" si="257"/>
        <v>42685.708333333336</v>
      </c>
      <c r="T3314" s="9" t="str">
        <f t="shared" si="258"/>
        <v>Nov</v>
      </c>
      <c r="U3314" s="9">
        <f t="shared" si="259"/>
        <v>2016</v>
      </c>
      <c r="V3314" s="10">
        <f>(J3314/86400)+25569+(-5/24)</f>
        <v>42664.601226851846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tr">
        <f t="shared" si="255"/>
        <v>theater</v>
      </c>
      <c r="R3315" t="str">
        <f t="shared" si="256"/>
        <v>plays</v>
      </c>
      <c r="S3315" s="10">
        <f t="shared" si="257"/>
        <v>42395.833333333336</v>
      </c>
      <c r="T3315" s="9" t="str">
        <f t="shared" si="258"/>
        <v>Jan</v>
      </c>
      <c r="U3315" s="9">
        <f t="shared" si="259"/>
        <v>2016</v>
      </c>
      <c r="V3315" s="10">
        <f>(J3315/86400)+25569+(-5/24)</f>
        <v>42382.036076388882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tr">
        <f t="shared" si="255"/>
        <v>theater</v>
      </c>
      <c r="R3316" t="str">
        <f t="shared" si="256"/>
        <v>plays</v>
      </c>
      <c r="S3316" s="10">
        <f t="shared" si="257"/>
        <v>42132.628472222219</v>
      </c>
      <c r="T3316" s="9" t="str">
        <f t="shared" si="258"/>
        <v>May</v>
      </c>
      <c r="U3316" s="9">
        <f t="shared" si="259"/>
        <v>2015</v>
      </c>
      <c r="V3316" s="10">
        <f>(J3316/86400)+25569+(-5/24)</f>
        <v>42105.059155092589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tr">
        <f t="shared" si="255"/>
        <v>theater</v>
      </c>
      <c r="R3317" t="str">
        <f t="shared" si="256"/>
        <v>plays</v>
      </c>
      <c r="S3317" s="10">
        <f t="shared" si="257"/>
        <v>42496.09538194444</v>
      </c>
      <c r="T3317" s="9" t="str">
        <f t="shared" si="258"/>
        <v>May</v>
      </c>
      <c r="U3317" s="9">
        <f t="shared" si="259"/>
        <v>2016</v>
      </c>
      <c r="V3317" s="10">
        <f>(J3317/86400)+25569+(-5/24)</f>
        <v>42466.09538194444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tr">
        <f t="shared" si="255"/>
        <v>theater</v>
      </c>
      <c r="R3318" t="str">
        <f t="shared" si="256"/>
        <v>plays</v>
      </c>
      <c r="S3318" s="10">
        <f t="shared" si="257"/>
        <v>41859.370833333327</v>
      </c>
      <c r="T3318" s="9" t="str">
        <f t="shared" si="258"/>
        <v>Aug</v>
      </c>
      <c r="U3318" s="9">
        <f t="shared" si="259"/>
        <v>2014</v>
      </c>
      <c r="V3318" s="10">
        <f>(J3318/86400)+25569+(-5/24)</f>
        <v>41826.662905092591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tr">
        <f t="shared" si="255"/>
        <v>theater</v>
      </c>
      <c r="R3319" t="str">
        <f t="shared" si="256"/>
        <v>plays</v>
      </c>
      <c r="S3319" s="10">
        <f t="shared" si="257"/>
        <v>42528.831296296295</v>
      </c>
      <c r="T3319" s="9" t="str">
        <f t="shared" si="258"/>
        <v>Jun</v>
      </c>
      <c r="U3319" s="9">
        <f t="shared" si="259"/>
        <v>2016</v>
      </c>
      <c r="V3319" s="10">
        <f>(J3319/86400)+25569+(-5/24)</f>
        <v>42498.831296296295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tr">
        <f t="shared" si="255"/>
        <v>theater</v>
      </c>
      <c r="R3320" t="str">
        <f t="shared" si="256"/>
        <v>plays</v>
      </c>
      <c r="S3320" s="10">
        <f t="shared" si="257"/>
        <v>42470.895833333336</v>
      </c>
      <c r="T3320" s="9" t="str">
        <f t="shared" si="258"/>
        <v>Apr</v>
      </c>
      <c r="U3320" s="9">
        <f t="shared" si="259"/>
        <v>2016</v>
      </c>
      <c r="V3320" s="10">
        <f>(J3320/86400)+25569+(-5/24)</f>
        <v>42431.093668981477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tr">
        <f t="shared" si="255"/>
        <v>theater</v>
      </c>
      <c r="R3321" t="str">
        <f t="shared" si="256"/>
        <v>plays</v>
      </c>
      <c r="S3321" s="10">
        <f t="shared" si="257"/>
        <v>42035.377152777779</v>
      </c>
      <c r="T3321" s="9" t="str">
        <f t="shared" si="258"/>
        <v>Jan</v>
      </c>
      <c r="U3321" s="9">
        <f t="shared" si="259"/>
        <v>2015</v>
      </c>
      <c r="V3321" s="10">
        <f>(J3321/86400)+25569+(-5/24)</f>
        <v>41990.377152777779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tr">
        <f t="shared" si="255"/>
        <v>theater</v>
      </c>
      <c r="R3322" t="str">
        <f t="shared" si="256"/>
        <v>plays</v>
      </c>
      <c r="S3322" s="10">
        <f t="shared" si="257"/>
        <v>42542.837465277778</v>
      </c>
      <c r="T3322" s="9" t="str">
        <f t="shared" si="258"/>
        <v>Jun</v>
      </c>
      <c r="U3322" s="9">
        <f t="shared" si="259"/>
        <v>2016</v>
      </c>
      <c r="V3322" s="10">
        <f>(J3322/86400)+25569+(-5/24)</f>
        <v>42512.837465277778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tr">
        <f t="shared" si="255"/>
        <v>theater</v>
      </c>
      <c r="R3323" t="str">
        <f t="shared" si="256"/>
        <v>plays</v>
      </c>
      <c r="S3323" s="10">
        <f t="shared" si="257"/>
        <v>41927.957638888889</v>
      </c>
      <c r="T3323" s="9" t="str">
        <f t="shared" si="258"/>
        <v>Oct</v>
      </c>
      <c r="U3323" s="9">
        <f t="shared" si="259"/>
        <v>2014</v>
      </c>
      <c r="V3323" s="10">
        <f>(J3323/86400)+25569+(-5/24)</f>
        <v>41913.891956018517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tr">
        <f t="shared" si="255"/>
        <v>theater</v>
      </c>
      <c r="R3324" t="str">
        <f t="shared" si="256"/>
        <v>plays</v>
      </c>
      <c r="S3324" s="10">
        <f t="shared" si="257"/>
        <v>42542.954861111109</v>
      </c>
      <c r="T3324" s="9" t="str">
        <f t="shared" si="258"/>
        <v>Jun</v>
      </c>
      <c r="U3324" s="9">
        <f t="shared" si="259"/>
        <v>2016</v>
      </c>
      <c r="V3324" s="10">
        <f>(J3324/86400)+25569+(-5/24)</f>
        <v>42520.802037037036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tr">
        <f t="shared" si="255"/>
        <v>theater</v>
      </c>
      <c r="R3325" t="str">
        <f t="shared" si="256"/>
        <v>plays</v>
      </c>
      <c r="S3325" s="10">
        <f t="shared" si="257"/>
        <v>42638.157499999994</v>
      </c>
      <c r="T3325" s="9" t="str">
        <f t="shared" si="258"/>
        <v>Sep</v>
      </c>
      <c r="U3325" s="9">
        <f t="shared" si="259"/>
        <v>2016</v>
      </c>
      <c r="V3325" s="10">
        <f>(J3325/86400)+25569+(-5/24)</f>
        <v>42608.157499999994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tr">
        <f t="shared" si="255"/>
        <v>theater</v>
      </c>
      <c r="R3326" t="str">
        <f t="shared" si="256"/>
        <v>plays</v>
      </c>
      <c r="S3326" s="10">
        <f t="shared" si="257"/>
        <v>42526.374884259254</v>
      </c>
      <c r="T3326" s="9" t="str">
        <f t="shared" si="258"/>
        <v>Jun</v>
      </c>
      <c r="U3326" s="9">
        <f t="shared" si="259"/>
        <v>2016</v>
      </c>
      <c r="V3326" s="10">
        <f>(J3326/86400)+25569+(-5/24)</f>
        <v>42512.374884259254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tr">
        <f t="shared" si="255"/>
        <v>theater</v>
      </c>
      <c r="R3327" t="str">
        <f t="shared" si="256"/>
        <v>plays</v>
      </c>
      <c r="S3327" s="10">
        <f t="shared" si="257"/>
        <v>42099.535613425927</v>
      </c>
      <c r="T3327" s="9" t="str">
        <f t="shared" si="258"/>
        <v>Apr</v>
      </c>
      <c r="U3327" s="9">
        <f t="shared" si="259"/>
        <v>2015</v>
      </c>
      <c r="V3327" s="10">
        <f>(J3327/86400)+25569+(-5/24)</f>
        <v>42064.577280092592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tr">
        <f t="shared" si="255"/>
        <v>theater</v>
      </c>
      <c r="R3328" t="str">
        <f t="shared" si="256"/>
        <v>plays</v>
      </c>
      <c r="S3328" s="10">
        <f t="shared" si="257"/>
        <v>42071.464178240734</v>
      </c>
      <c r="T3328" s="9" t="str">
        <f t="shared" si="258"/>
        <v>Mar</v>
      </c>
      <c r="U3328" s="9">
        <f t="shared" si="259"/>
        <v>2015</v>
      </c>
      <c r="V3328" s="10">
        <f>(J3328/86400)+25569+(-5/24)</f>
        <v>42041.505844907406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tr">
        <f t="shared" si="255"/>
        <v>theater</v>
      </c>
      <c r="R3329" t="str">
        <f t="shared" si="256"/>
        <v>plays</v>
      </c>
      <c r="S3329" s="10">
        <f t="shared" si="257"/>
        <v>42498.166273148141</v>
      </c>
      <c r="T3329" s="9" t="str">
        <f t="shared" si="258"/>
        <v>May</v>
      </c>
      <c r="U3329" s="9">
        <f t="shared" si="259"/>
        <v>2016</v>
      </c>
      <c r="V3329" s="10">
        <f>(J3329/86400)+25569+(-5/24)</f>
        <v>42468.166273148141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tr">
        <f t="shared" si="255"/>
        <v>theater</v>
      </c>
      <c r="R3330" t="str">
        <f t="shared" si="256"/>
        <v>plays</v>
      </c>
      <c r="S3330" s="10">
        <f t="shared" si="257"/>
        <v>41824.833333333328</v>
      </c>
      <c r="T3330" s="9" t="str">
        <f t="shared" si="258"/>
        <v>Jul</v>
      </c>
      <c r="U3330" s="9">
        <f t="shared" si="259"/>
        <v>2014</v>
      </c>
      <c r="V3330" s="10">
        <f>(J3330/86400)+25569+(-5/24)</f>
        <v>41822.366701388884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tr">
        <f t="shared" ref="Q3331:Q3394" si="260">LEFT(N3331,FIND("/",N3331)-1)</f>
        <v>theater</v>
      </c>
      <c r="R3331" t="str">
        <f t="shared" ref="R3331:R3394" si="261">RIGHT(N3331,LEN(N3331)-FIND("/",N3331))</f>
        <v>plays</v>
      </c>
      <c r="S3331" s="10">
        <f t="shared" ref="S3331:S3394" si="262">(I3331/86400)+25569+(-5/24)</f>
        <v>41847.75</v>
      </c>
      <c r="T3331" s="9" t="str">
        <f t="shared" ref="T3331:T3394" si="263">IF(MONTH(S3331)=1,"Jan",IF(MONTH(S3331)=2,"Feb",IF(MONTH(S3331)=3,"Mar",IF(MONTH(S3331)=4,"Apr",IF(MONTH(S3331)=5,"May",IF(MONTH(S3331)=6,"Jun",IF(MONTH(S3331)=7,"Jul",IF(MONTH(S3331)=8,"Aug",IF(MONTH(S3331)=9,"Sep",IF(MONTH(S3331)=10,"Oct",IF(MONTH(S3331)=11,"Nov",IF(MONTH(S3331)=12,"Dec","N/A"))))))))))))</f>
        <v>Jul</v>
      </c>
      <c r="U3331" s="9">
        <f t="shared" ref="U3331:U3394" si="264">YEAR(S3331)</f>
        <v>2014</v>
      </c>
      <c r="V3331" s="10">
        <f>(J3331/86400)+25569+(-5/24)</f>
        <v>41837.114675925921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tr">
        <f t="shared" si="260"/>
        <v>theater</v>
      </c>
      <c r="R3332" t="str">
        <f t="shared" si="261"/>
        <v>plays</v>
      </c>
      <c r="S3332" s="10">
        <f t="shared" si="262"/>
        <v>42095.637361111112</v>
      </c>
      <c r="T3332" s="9" t="str">
        <f t="shared" si="263"/>
        <v>Apr</v>
      </c>
      <c r="U3332" s="9">
        <f t="shared" si="264"/>
        <v>2015</v>
      </c>
      <c r="V3332" s="10">
        <f>(J3332/86400)+25569+(-5/24)</f>
        <v>42065.679027777776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tr">
        <f t="shared" si="260"/>
        <v>theater</v>
      </c>
      <c r="R3333" t="str">
        <f t="shared" si="261"/>
        <v>plays</v>
      </c>
      <c r="S3333" s="10">
        <f t="shared" si="262"/>
        <v>42283.48942129629</v>
      </c>
      <c r="T3333" s="9" t="str">
        <f t="shared" si="263"/>
        <v>Oct</v>
      </c>
      <c r="U3333" s="9">
        <f t="shared" si="264"/>
        <v>2015</v>
      </c>
      <c r="V3333" s="10">
        <f>(J3333/86400)+25569+(-5/24)</f>
        <v>42248.48942129629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tr">
        <f t="shared" si="260"/>
        <v>theater</v>
      </c>
      <c r="R3334" t="str">
        <f t="shared" si="261"/>
        <v>plays</v>
      </c>
      <c r="S3334" s="10">
        <f t="shared" si="262"/>
        <v>41839.651967592588</v>
      </c>
      <c r="T3334" s="9" t="str">
        <f t="shared" si="263"/>
        <v>Jul</v>
      </c>
      <c r="U3334" s="9">
        <f t="shared" si="264"/>
        <v>2014</v>
      </c>
      <c r="V3334" s="10">
        <f>(J3334/86400)+25569+(-5/24)</f>
        <v>41809.651967592588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tr">
        <f t="shared" si="260"/>
        <v>theater</v>
      </c>
      <c r="R3335" t="str">
        <f t="shared" si="261"/>
        <v>plays</v>
      </c>
      <c r="S3335" s="10">
        <f t="shared" si="262"/>
        <v>42170.468518518515</v>
      </c>
      <c r="T3335" s="9" t="str">
        <f t="shared" si="263"/>
        <v>Jun</v>
      </c>
      <c r="U3335" s="9">
        <f t="shared" si="264"/>
        <v>2015</v>
      </c>
      <c r="V3335" s="10">
        <f>(J3335/86400)+25569+(-5/24)</f>
        <v>42148.468518518515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tr">
        <f t="shared" si="260"/>
        <v>theater</v>
      </c>
      <c r="R3336" t="str">
        <f t="shared" si="261"/>
        <v>plays</v>
      </c>
      <c r="S3336" s="10">
        <f t="shared" si="262"/>
        <v>42215.312754629624</v>
      </c>
      <c r="T3336" s="9" t="str">
        <f t="shared" si="263"/>
        <v>Jul</v>
      </c>
      <c r="U3336" s="9">
        <f t="shared" si="264"/>
        <v>2015</v>
      </c>
      <c r="V3336" s="10">
        <f>(J3336/86400)+25569+(-5/24)</f>
        <v>42185.312754629624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tr">
        <f t="shared" si="260"/>
        <v>theater</v>
      </c>
      <c r="R3337" t="str">
        <f t="shared" si="261"/>
        <v>plays</v>
      </c>
      <c r="S3337" s="10">
        <f t="shared" si="262"/>
        <v>41854.75</v>
      </c>
      <c r="T3337" s="9" t="str">
        <f t="shared" si="263"/>
        <v>Aug</v>
      </c>
      <c r="U3337" s="9">
        <f t="shared" si="264"/>
        <v>2014</v>
      </c>
      <c r="V3337" s="10">
        <f>(J3337/86400)+25569+(-5/24)</f>
        <v>41827.465810185182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tr">
        <f t="shared" si="260"/>
        <v>theater</v>
      </c>
      <c r="R3338" t="str">
        <f t="shared" si="261"/>
        <v>plays</v>
      </c>
      <c r="S3338" s="10">
        <f t="shared" si="262"/>
        <v>42465.148680555554</v>
      </c>
      <c r="T3338" s="9" t="str">
        <f t="shared" si="263"/>
        <v>Apr</v>
      </c>
      <c r="U3338" s="9">
        <f t="shared" si="264"/>
        <v>2016</v>
      </c>
      <c r="V3338" s="10">
        <f>(J3338/86400)+25569+(-5/24)</f>
        <v>42437.190347222218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tr">
        <f t="shared" si="260"/>
        <v>theater</v>
      </c>
      <c r="R3339" t="str">
        <f t="shared" si="261"/>
        <v>plays</v>
      </c>
      <c r="S3339" s="10">
        <f t="shared" si="262"/>
        <v>41922.666666666664</v>
      </c>
      <c r="T3339" s="9" t="str">
        <f t="shared" si="263"/>
        <v>Oct</v>
      </c>
      <c r="U3339" s="9">
        <f t="shared" si="264"/>
        <v>2014</v>
      </c>
      <c r="V3339" s="10">
        <f>(J3339/86400)+25569+(-5/24)</f>
        <v>41901.073692129627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tr">
        <f t="shared" si="260"/>
        <v>theater</v>
      </c>
      <c r="R3340" t="str">
        <f t="shared" si="261"/>
        <v>plays</v>
      </c>
      <c r="S3340" s="10">
        <f t="shared" si="262"/>
        <v>42790.366666666661</v>
      </c>
      <c r="T3340" s="9" t="str">
        <f t="shared" si="263"/>
        <v>Feb</v>
      </c>
      <c r="U3340" s="9">
        <f t="shared" si="264"/>
        <v>2017</v>
      </c>
      <c r="V3340" s="10">
        <f>(J3340/86400)+25569+(-5/24)</f>
        <v>42769.366666666661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tr">
        <f t="shared" si="260"/>
        <v>theater</v>
      </c>
      <c r="R3341" t="str">
        <f t="shared" si="261"/>
        <v>plays</v>
      </c>
      <c r="S3341" s="10">
        <f t="shared" si="262"/>
        <v>42579.457384259258</v>
      </c>
      <c r="T3341" s="9" t="str">
        <f t="shared" si="263"/>
        <v>Jul</v>
      </c>
      <c r="U3341" s="9">
        <f t="shared" si="264"/>
        <v>2016</v>
      </c>
      <c r="V3341" s="10">
        <f>(J3341/86400)+25569+(-5/24)</f>
        <v>42549.457384259258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tr">
        <f t="shared" si="260"/>
        <v>theater</v>
      </c>
      <c r="R3342" t="str">
        <f t="shared" si="261"/>
        <v>plays</v>
      </c>
      <c r="S3342" s="10">
        <f t="shared" si="262"/>
        <v>42710.765671296293</v>
      </c>
      <c r="T3342" s="9" t="str">
        <f t="shared" si="263"/>
        <v>Dec</v>
      </c>
      <c r="U3342" s="9">
        <f t="shared" si="264"/>
        <v>2016</v>
      </c>
      <c r="V3342" s="10">
        <f>(J3342/86400)+25569+(-5/24)</f>
        <v>42685.765671296293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tr">
        <f t="shared" si="260"/>
        <v>theater</v>
      </c>
      <c r="R3343" t="str">
        <f t="shared" si="261"/>
        <v>plays</v>
      </c>
      <c r="S3343" s="10">
        <f t="shared" si="262"/>
        <v>42533.499999999993</v>
      </c>
      <c r="T3343" s="9" t="str">
        <f t="shared" si="263"/>
        <v>Jun</v>
      </c>
      <c r="U3343" s="9">
        <f t="shared" si="264"/>
        <v>2016</v>
      </c>
      <c r="V3343" s="10">
        <f>(J3343/86400)+25569+(-5/24)</f>
        <v>42510.590520833335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tr">
        <f t="shared" si="260"/>
        <v>theater</v>
      </c>
      <c r="R3344" t="str">
        <f t="shared" si="261"/>
        <v>plays</v>
      </c>
      <c r="S3344" s="10">
        <f t="shared" si="262"/>
        <v>42094.999305555553</v>
      </c>
      <c r="T3344" s="9" t="str">
        <f t="shared" si="263"/>
        <v>Mar</v>
      </c>
      <c r="U3344" s="9">
        <f t="shared" si="264"/>
        <v>2015</v>
      </c>
      <c r="V3344" s="10">
        <f>(J3344/86400)+25569+(-5/24)</f>
        <v>42062.088078703702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tr">
        <f t="shared" si="260"/>
        <v>theater</v>
      </c>
      <c r="R3345" t="str">
        <f t="shared" si="261"/>
        <v>plays</v>
      </c>
      <c r="S3345" s="10">
        <f t="shared" si="262"/>
        <v>42473.345833333333</v>
      </c>
      <c r="T3345" s="9" t="str">
        <f t="shared" si="263"/>
        <v>Apr</v>
      </c>
      <c r="U3345" s="9">
        <f t="shared" si="264"/>
        <v>2016</v>
      </c>
      <c r="V3345" s="10">
        <f>(J3345/86400)+25569+(-5/24)</f>
        <v>42452.708148148151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tr">
        <f t="shared" si="260"/>
        <v>theater</v>
      </c>
      <c r="R3346" t="str">
        <f t="shared" si="261"/>
        <v>plays</v>
      </c>
      <c r="S3346" s="10">
        <f t="shared" si="262"/>
        <v>41880.991817129623</v>
      </c>
      <c r="T3346" s="9" t="str">
        <f t="shared" si="263"/>
        <v>Aug</v>
      </c>
      <c r="U3346" s="9">
        <f t="shared" si="264"/>
        <v>2014</v>
      </c>
      <c r="V3346" s="10">
        <f>(J3346/86400)+25569+(-5/24)</f>
        <v>41850.991817129623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tr">
        <f t="shared" si="260"/>
        <v>theater</v>
      </c>
      <c r="R3347" t="str">
        <f t="shared" si="261"/>
        <v>plays</v>
      </c>
      <c r="S3347" s="10">
        <f t="shared" si="262"/>
        <v>42111.817361111105</v>
      </c>
      <c r="T3347" s="9" t="str">
        <f t="shared" si="263"/>
        <v>Apr</v>
      </c>
      <c r="U3347" s="9">
        <f t="shared" si="264"/>
        <v>2015</v>
      </c>
      <c r="V3347" s="10">
        <f>(J3347/86400)+25569+(-5/24)</f>
        <v>42052.897777777776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tr">
        <f t="shared" si="260"/>
        <v>theater</v>
      </c>
      <c r="R3348" t="str">
        <f t="shared" si="261"/>
        <v>plays</v>
      </c>
      <c r="S3348" s="10">
        <f t="shared" si="262"/>
        <v>42060.816087962965</v>
      </c>
      <c r="T3348" s="9" t="str">
        <f t="shared" si="263"/>
        <v>Feb</v>
      </c>
      <c r="U3348" s="9">
        <f t="shared" si="264"/>
        <v>2015</v>
      </c>
      <c r="V3348" s="10">
        <f>(J3348/86400)+25569+(-5/24)</f>
        <v>42053.816087962965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tr">
        <f t="shared" si="260"/>
        <v>theater</v>
      </c>
      <c r="R3349" t="str">
        <f t="shared" si="261"/>
        <v>plays</v>
      </c>
      <c r="S3349" s="10">
        <f t="shared" si="262"/>
        <v>42498.666666666664</v>
      </c>
      <c r="T3349" s="9" t="str">
        <f t="shared" si="263"/>
        <v>May</v>
      </c>
      <c r="U3349" s="9">
        <f t="shared" si="264"/>
        <v>2016</v>
      </c>
      <c r="V3349" s="10">
        <f>(J3349/86400)+25569+(-5/24)</f>
        <v>42484.343217592592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tr">
        <f t="shared" si="260"/>
        <v>theater</v>
      </c>
      <c r="R3350" t="str">
        <f t="shared" si="261"/>
        <v>plays</v>
      </c>
      <c r="S3350" s="10">
        <f t="shared" si="262"/>
        <v>42489.957638888889</v>
      </c>
      <c r="T3350" s="9" t="str">
        <f t="shared" si="263"/>
        <v>Apr</v>
      </c>
      <c r="U3350" s="9">
        <f t="shared" si="264"/>
        <v>2016</v>
      </c>
      <c r="V3350" s="10">
        <f>(J3350/86400)+25569+(-5/24)</f>
        <v>42466.350462962961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tr">
        <f t="shared" si="260"/>
        <v>theater</v>
      </c>
      <c r="R3351" t="str">
        <f t="shared" si="261"/>
        <v>plays</v>
      </c>
      <c r="S3351" s="10">
        <f t="shared" si="262"/>
        <v>42534.499999999993</v>
      </c>
      <c r="T3351" s="9" t="str">
        <f t="shared" si="263"/>
        <v>Jun</v>
      </c>
      <c r="U3351" s="9">
        <f t="shared" si="264"/>
        <v>2016</v>
      </c>
      <c r="V3351" s="10">
        <f>(J3351/86400)+25569+(-5/24)</f>
        <v>42512.902453703697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tr">
        <f t="shared" si="260"/>
        <v>theater</v>
      </c>
      <c r="R3352" t="str">
        <f t="shared" si="261"/>
        <v>plays</v>
      </c>
      <c r="S3352" s="10">
        <f t="shared" si="262"/>
        <v>42337.749999999993</v>
      </c>
      <c r="T3352" s="9" t="str">
        <f t="shared" si="263"/>
        <v>Nov</v>
      </c>
      <c r="U3352" s="9">
        <f t="shared" si="264"/>
        <v>2015</v>
      </c>
      <c r="V3352" s="10">
        <f>(J3352/86400)+25569+(-5/24)</f>
        <v>42302.493182870363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tr">
        <f t="shared" si="260"/>
        <v>theater</v>
      </c>
      <c r="R3353" t="str">
        <f t="shared" si="261"/>
        <v>plays</v>
      </c>
      <c r="S3353" s="10">
        <f t="shared" si="262"/>
        <v>41843.25</v>
      </c>
      <c r="T3353" s="9" t="str">
        <f t="shared" si="263"/>
        <v>Jul</v>
      </c>
      <c r="U3353" s="9">
        <f t="shared" si="264"/>
        <v>2014</v>
      </c>
      <c r="V3353" s="10">
        <f>(J3353/86400)+25569+(-5/24)</f>
        <v>41806.187094907407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tr">
        <f t="shared" si="260"/>
        <v>theater</v>
      </c>
      <c r="R3354" t="str">
        <f t="shared" si="261"/>
        <v>plays</v>
      </c>
      <c r="S3354" s="10">
        <f t="shared" si="262"/>
        <v>42552.749999999993</v>
      </c>
      <c r="T3354" s="9" t="str">
        <f t="shared" si="263"/>
        <v>Jul</v>
      </c>
      <c r="U3354" s="9">
        <f t="shared" si="264"/>
        <v>2016</v>
      </c>
      <c r="V3354" s="10">
        <f>(J3354/86400)+25569+(-5/24)</f>
        <v>42495.784467592595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tr">
        <f t="shared" si="260"/>
        <v>theater</v>
      </c>
      <c r="R3355" t="str">
        <f t="shared" si="261"/>
        <v>plays</v>
      </c>
      <c r="S3355" s="10">
        <f t="shared" si="262"/>
        <v>42492.749999999993</v>
      </c>
      <c r="T3355" s="9" t="str">
        <f t="shared" si="263"/>
        <v>May</v>
      </c>
      <c r="U3355" s="9">
        <f t="shared" si="264"/>
        <v>2016</v>
      </c>
      <c r="V3355" s="10">
        <f>(J3355/86400)+25569+(-5/24)</f>
        <v>42479.223958333336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tr">
        <f t="shared" si="260"/>
        <v>theater</v>
      </c>
      <c r="R3356" t="str">
        <f t="shared" si="261"/>
        <v>plays</v>
      </c>
      <c r="S3356" s="10">
        <f t="shared" si="262"/>
        <v>42305.959027777775</v>
      </c>
      <c r="T3356" s="9" t="str">
        <f t="shared" si="263"/>
        <v>Oct</v>
      </c>
      <c r="U3356" s="9">
        <f t="shared" si="264"/>
        <v>2015</v>
      </c>
      <c r="V3356" s="10">
        <f>(J3356/86400)+25569+(-5/24)</f>
        <v>42270.518587962964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tr">
        <f t="shared" si="260"/>
        <v>theater</v>
      </c>
      <c r="R3357" t="str">
        <f t="shared" si="261"/>
        <v>plays</v>
      </c>
      <c r="S3357" s="10">
        <f t="shared" si="262"/>
        <v>42500.261805555558</v>
      </c>
      <c r="T3357" s="9" t="str">
        <f t="shared" si="263"/>
        <v>May</v>
      </c>
      <c r="U3357" s="9">
        <f t="shared" si="264"/>
        <v>2016</v>
      </c>
      <c r="V3357" s="10">
        <f>(J3357/86400)+25569+(-5/24)</f>
        <v>42489.411192129628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tr">
        <f t="shared" si="260"/>
        <v>theater</v>
      </c>
      <c r="R3358" t="str">
        <f t="shared" si="261"/>
        <v>plays</v>
      </c>
      <c r="S3358" s="10">
        <f t="shared" si="262"/>
        <v>42566.607314814813</v>
      </c>
      <c r="T3358" s="9" t="str">
        <f t="shared" si="263"/>
        <v>Jul</v>
      </c>
      <c r="U3358" s="9">
        <f t="shared" si="264"/>
        <v>2016</v>
      </c>
      <c r="V3358" s="10">
        <f>(J3358/86400)+25569+(-5/24)</f>
        <v>42536.607314814813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tr">
        <f t="shared" si="260"/>
        <v>theater</v>
      </c>
      <c r="R3359" t="str">
        <f t="shared" si="261"/>
        <v>plays</v>
      </c>
      <c r="S3359" s="10">
        <f t="shared" si="262"/>
        <v>41852.209606481476</v>
      </c>
      <c r="T3359" s="9" t="str">
        <f t="shared" si="263"/>
        <v>Aug</v>
      </c>
      <c r="U3359" s="9">
        <f t="shared" si="264"/>
        <v>2014</v>
      </c>
      <c r="V3359" s="10">
        <f>(J3359/86400)+25569+(-5/24)</f>
        <v>41822.209606481476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tr">
        <f t="shared" si="260"/>
        <v>theater</v>
      </c>
      <c r="R3360" t="str">
        <f t="shared" si="261"/>
        <v>plays</v>
      </c>
      <c r="S3360" s="10">
        <f t="shared" si="262"/>
        <v>41962.144432870373</v>
      </c>
      <c r="T3360" s="9" t="str">
        <f t="shared" si="263"/>
        <v>Nov</v>
      </c>
      <c r="U3360" s="9">
        <f t="shared" si="264"/>
        <v>2014</v>
      </c>
      <c r="V3360" s="10">
        <f>(J3360/86400)+25569+(-5/24)</f>
        <v>41932.102766203701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tr">
        <f t="shared" si="260"/>
        <v>theater</v>
      </c>
      <c r="R3361" t="str">
        <f t="shared" si="261"/>
        <v>plays</v>
      </c>
      <c r="S3361" s="10">
        <f t="shared" si="262"/>
        <v>42790.848773148151</v>
      </c>
      <c r="T3361" s="9" t="str">
        <f t="shared" si="263"/>
        <v>Feb</v>
      </c>
      <c r="U3361" s="9">
        <f t="shared" si="264"/>
        <v>2017</v>
      </c>
      <c r="V3361" s="10">
        <f>(J3361/86400)+25569+(-5/24)</f>
        <v>42745.848773148151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tr">
        <f t="shared" si="260"/>
        <v>theater</v>
      </c>
      <c r="R3362" t="str">
        <f t="shared" si="261"/>
        <v>plays</v>
      </c>
      <c r="S3362" s="10">
        <f t="shared" si="262"/>
        <v>42718.457638888889</v>
      </c>
      <c r="T3362" s="9" t="str">
        <f t="shared" si="263"/>
        <v>Dec</v>
      </c>
      <c r="U3362" s="9">
        <f t="shared" si="264"/>
        <v>2016</v>
      </c>
      <c r="V3362" s="10">
        <f>(J3362/86400)+25569+(-5/24)</f>
        <v>42696.874340277776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tr">
        <f t="shared" si="260"/>
        <v>theater</v>
      </c>
      <c r="R3363" t="str">
        <f t="shared" si="261"/>
        <v>plays</v>
      </c>
      <c r="S3363" s="10">
        <f t="shared" si="262"/>
        <v>41883.457638888889</v>
      </c>
      <c r="T3363" s="9" t="str">
        <f t="shared" si="263"/>
        <v>Sep</v>
      </c>
      <c r="U3363" s="9">
        <f t="shared" si="264"/>
        <v>2014</v>
      </c>
      <c r="V3363" s="10">
        <f>(J3363/86400)+25569+(-5/24)</f>
        <v>41865.817013888889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tr">
        <f t="shared" si="260"/>
        <v>theater</v>
      </c>
      <c r="R3364" t="str">
        <f t="shared" si="261"/>
        <v>plays</v>
      </c>
      <c r="S3364" s="10">
        <f t="shared" si="262"/>
        <v>42069.996527777774</v>
      </c>
      <c r="T3364" s="9" t="str">
        <f t="shared" si="263"/>
        <v>Mar</v>
      </c>
      <c r="U3364" s="9">
        <f t="shared" si="264"/>
        <v>2015</v>
      </c>
      <c r="V3364" s="10">
        <f>(J3364/86400)+25569+(-5/24)</f>
        <v>42055.883298611108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tr">
        <f t="shared" si="260"/>
        <v>theater</v>
      </c>
      <c r="R3365" t="str">
        <f t="shared" si="261"/>
        <v>plays</v>
      </c>
      <c r="S3365" s="10">
        <f t="shared" si="262"/>
        <v>41870.458333333328</v>
      </c>
      <c r="T3365" s="9" t="str">
        <f t="shared" si="263"/>
        <v>Aug</v>
      </c>
      <c r="U3365" s="9">
        <f t="shared" si="264"/>
        <v>2014</v>
      </c>
      <c r="V3365" s="10">
        <f>(J3365/86400)+25569+(-5/24)</f>
        <v>41851.563020833331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tr">
        <f t="shared" si="260"/>
        <v>theater</v>
      </c>
      <c r="R3366" t="str">
        <f t="shared" si="261"/>
        <v>plays</v>
      </c>
      <c r="S3366" s="10">
        <f t="shared" si="262"/>
        <v>42444.666666666664</v>
      </c>
      <c r="T3366" s="9" t="str">
        <f t="shared" si="263"/>
        <v>Mar</v>
      </c>
      <c r="U3366" s="9">
        <f t="shared" si="264"/>
        <v>2016</v>
      </c>
      <c r="V3366" s="10">
        <f>(J3366/86400)+25569+(-5/24)</f>
        <v>42422.769085648142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tr">
        <f t="shared" si="260"/>
        <v>theater</v>
      </c>
      <c r="R3367" t="str">
        <f t="shared" si="261"/>
        <v>plays</v>
      </c>
      <c r="S3367" s="10">
        <f t="shared" si="262"/>
        <v>42350.893425925919</v>
      </c>
      <c r="T3367" s="9" t="str">
        <f t="shared" si="263"/>
        <v>Dec</v>
      </c>
      <c r="U3367" s="9">
        <f t="shared" si="264"/>
        <v>2015</v>
      </c>
      <c r="V3367" s="10">
        <f>(J3367/86400)+25569+(-5/24)</f>
        <v>42320.893425925919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tr">
        <f t="shared" si="260"/>
        <v>theater</v>
      </c>
      <c r="R3368" t="str">
        <f t="shared" si="261"/>
        <v>plays</v>
      </c>
      <c r="S3368" s="10">
        <f t="shared" si="262"/>
        <v>42136.859224537031</v>
      </c>
      <c r="T3368" s="9" t="str">
        <f t="shared" si="263"/>
        <v>May</v>
      </c>
      <c r="U3368" s="9">
        <f t="shared" si="264"/>
        <v>2015</v>
      </c>
      <c r="V3368" s="10">
        <f>(J3368/86400)+25569+(-5/24)</f>
        <v>42106.859224537031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tr">
        <f t="shared" si="260"/>
        <v>theater</v>
      </c>
      <c r="R3369" t="str">
        <f t="shared" si="261"/>
        <v>plays</v>
      </c>
      <c r="S3369" s="10">
        <f t="shared" si="262"/>
        <v>42217.725624999999</v>
      </c>
      <c r="T3369" s="9" t="str">
        <f t="shared" si="263"/>
        <v>Aug</v>
      </c>
      <c r="U3369" s="9">
        <f t="shared" si="264"/>
        <v>2015</v>
      </c>
      <c r="V3369" s="10">
        <f>(J3369/86400)+25569+(-5/24)</f>
        <v>42192.725624999999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tr">
        <f t="shared" si="260"/>
        <v>theater</v>
      </c>
      <c r="R3370" t="str">
        <f t="shared" si="261"/>
        <v>plays</v>
      </c>
      <c r="S3370" s="10">
        <f t="shared" si="262"/>
        <v>42004.999999999993</v>
      </c>
      <c r="T3370" s="9" t="str">
        <f t="shared" si="263"/>
        <v>Jan</v>
      </c>
      <c r="U3370" s="9">
        <f t="shared" si="264"/>
        <v>2015</v>
      </c>
      <c r="V3370" s="10">
        <f>(J3370/86400)+25569+(-5/24)</f>
        <v>41968.991423611107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tr">
        <f t="shared" si="260"/>
        <v>theater</v>
      </c>
      <c r="R3371" t="str">
        <f t="shared" si="261"/>
        <v>plays</v>
      </c>
      <c r="S3371" s="10">
        <f t="shared" si="262"/>
        <v>42749.833101851851</v>
      </c>
      <c r="T3371" s="9" t="str">
        <f t="shared" si="263"/>
        <v>Jan</v>
      </c>
      <c r="U3371" s="9">
        <f t="shared" si="264"/>
        <v>2017</v>
      </c>
      <c r="V3371" s="10">
        <f>(J3371/86400)+25569+(-5/24)</f>
        <v>42689.833101851851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tr">
        <f t="shared" si="260"/>
        <v>theater</v>
      </c>
      <c r="R3372" t="str">
        <f t="shared" si="261"/>
        <v>plays</v>
      </c>
      <c r="S3372" s="10">
        <f t="shared" si="262"/>
        <v>42721.124999999993</v>
      </c>
      <c r="T3372" s="9" t="str">
        <f t="shared" si="263"/>
        <v>Dec</v>
      </c>
      <c r="U3372" s="9">
        <f t="shared" si="264"/>
        <v>2016</v>
      </c>
      <c r="V3372" s="10">
        <f>(J3372/86400)+25569+(-5/24)</f>
        <v>42690.125983796293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tr">
        <f t="shared" si="260"/>
        <v>theater</v>
      </c>
      <c r="R3373" t="str">
        <f t="shared" si="261"/>
        <v>plays</v>
      </c>
      <c r="S3373" s="10">
        <f t="shared" si="262"/>
        <v>42340.666261574072</v>
      </c>
      <c r="T3373" s="9" t="str">
        <f t="shared" si="263"/>
        <v>Dec</v>
      </c>
      <c r="U3373" s="9">
        <f t="shared" si="264"/>
        <v>2015</v>
      </c>
      <c r="V3373" s="10">
        <f>(J3373/86400)+25569+(-5/24)</f>
        <v>42312.666261574072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tr">
        <f t="shared" si="260"/>
        <v>theater</v>
      </c>
      <c r="R3374" t="str">
        <f t="shared" si="261"/>
        <v>plays</v>
      </c>
      <c r="S3374" s="10">
        <f t="shared" si="262"/>
        <v>41875.999305555553</v>
      </c>
      <c r="T3374" s="9" t="str">
        <f t="shared" si="263"/>
        <v>Aug</v>
      </c>
      <c r="U3374" s="9">
        <f t="shared" si="264"/>
        <v>2014</v>
      </c>
      <c r="V3374" s="10">
        <f>(J3374/86400)+25569+(-5/24)</f>
        <v>41855.339768518512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tr">
        <f t="shared" si="260"/>
        <v>theater</v>
      </c>
      <c r="R3375" t="str">
        <f t="shared" si="261"/>
        <v>plays</v>
      </c>
      <c r="S3375" s="10">
        <f t="shared" si="262"/>
        <v>42203.458333333336</v>
      </c>
      <c r="T3375" s="9" t="str">
        <f t="shared" si="263"/>
        <v>Jul</v>
      </c>
      <c r="U3375" s="9">
        <f t="shared" si="264"/>
        <v>2015</v>
      </c>
      <c r="V3375" s="10">
        <f>(J3375/86400)+25569+(-5/24)</f>
        <v>42179.646296296291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tr">
        <f t="shared" si="260"/>
        <v>theater</v>
      </c>
      <c r="R3376" t="str">
        <f t="shared" si="261"/>
        <v>plays</v>
      </c>
      <c r="S3376" s="10">
        <f t="shared" si="262"/>
        <v>42305.523333333331</v>
      </c>
      <c r="T3376" s="9" t="str">
        <f t="shared" si="263"/>
        <v>Oct</v>
      </c>
      <c r="U3376" s="9">
        <f t="shared" si="264"/>
        <v>2015</v>
      </c>
      <c r="V3376" s="10">
        <f>(J3376/86400)+25569+(-5/24)</f>
        <v>42275.523333333331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tr">
        <f t="shared" si="260"/>
        <v>theater</v>
      </c>
      <c r="R3377" t="str">
        <f t="shared" si="261"/>
        <v>plays</v>
      </c>
      <c r="S3377" s="10">
        <f t="shared" si="262"/>
        <v>41777.402465277773</v>
      </c>
      <c r="T3377" s="9" t="str">
        <f t="shared" si="263"/>
        <v>May</v>
      </c>
      <c r="U3377" s="9">
        <f t="shared" si="264"/>
        <v>2014</v>
      </c>
      <c r="V3377" s="10">
        <f>(J3377/86400)+25569+(-5/24)</f>
        <v>41765.402465277773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tr">
        <f t="shared" si="260"/>
        <v>theater</v>
      </c>
      <c r="R3378" t="str">
        <f t="shared" si="261"/>
        <v>plays</v>
      </c>
      <c r="S3378" s="10">
        <f t="shared" si="262"/>
        <v>42119.451319444437</v>
      </c>
      <c r="T3378" s="9" t="str">
        <f t="shared" si="263"/>
        <v>Apr</v>
      </c>
      <c r="U3378" s="9">
        <f t="shared" si="264"/>
        <v>2015</v>
      </c>
      <c r="V3378" s="10">
        <f>(J3378/86400)+25569+(-5/24)</f>
        <v>42059.492986111109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tr">
        <f t="shared" si="260"/>
        <v>theater</v>
      </c>
      <c r="R3379" t="str">
        <f t="shared" si="261"/>
        <v>plays</v>
      </c>
      <c r="S3379" s="10">
        <f t="shared" si="262"/>
        <v>42083.49722222222</v>
      </c>
      <c r="T3379" s="9" t="str">
        <f t="shared" si="263"/>
        <v>Mar</v>
      </c>
      <c r="U3379" s="9">
        <f t="shared" si="264"/>
        <v>2015</v>
      </c>
      <c r="V3379" s="10">
        <f>(J3379/86400)+25569+(-5/24)</f>
        <v>42053.524293981478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tr">
        <f t="shared" si="260"/>
        <v>theater</v>
      </c>
      <c r="R3380" t="str">
        <f t="shared" si="261"/>
        <v>plays</v>
      </c>
      <c r="S3380" s="10">
        <f t="shared" si="262"/>
        <v>41882.338888888888</v>
      </c>
      <c r="T3380" s="9" t="str">
        <f t="shared" si="263"/>
        <v>Aug</v>
      </c>
      <c r="U3380" s="9">
        <f t="shared" si="264"/>
        <v>2014</v>
      </c>
      <c r="V3380" s="10">
        <f>(J3380/86400)+25569+(-5/24)</f>
        <v>41858.147060185183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tr">
        <f t="shared" si="260"/>
        <v>theater</v>
      </c>
      <c r="R3381" t="str">
        <f t="shared" si="261"/>
        <v>plays</v>
      </c>
      <c r="S3381" s="10">
        <f t="shared" si="262"/>
        <v>42242.749999999993</v>
      </c>
      <c r="T3381" s="9" t="str">
        <f t="shared" si="263"/>
        <v>Aug</v>
      </c>
      <c r="U3381" s="9">
        <f t="shared" si="264"/>
        <v>2015</v>
      </c>
      <c r="V3381" s="10">
        <f>(J3381/86400)+25569+(-5/24)</f>
        <v>42225.305555555555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tr">
        <f t="shared" si="260"/>
        <v>theater</v>
      </c>
      <c r="R3382" t="str">
        <f t="shared" si="261"/>
        <v>plays</v>
      </c>
      <c r="S3382" s="10">
        <f t="shared" si="262"/>
        <v>41972.786782407406</v>
      </c>
      <c r="T3382" s="9" t="str">
        <f t="shared" si="263"/>
        <v>Nov</v>
      </c>
      <c r="U3382" s="9">
        <f t="shared" si="264"/>
        <v>2014</v>
      </c>
      <c r="V3382" s="10">
        <f>(J3382/86400)+25569+(-5/24)</f>
        <v>41937.745115740741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tr">
        <f t="shared" si="260"/>
        <v>theater</v>
      </c>
      <c r="R3383" t="str">
        <f t="shared" si="261"/>
        <v>plays</v>
      </c>
      <c r="S3383" s="10">
        <f t="shared" si="262"/>
        <v>42073.934988425921</v>
      </c>
      <c r="T3383" s="9" t="str">
        <f t="shared" si="263"/>
        <v>Mar</v>
      </c>
      <c r="U3383" s="9">
        <f t="shared" si="264"/>
        <v>2015</v>
      </c>
      <c r="V3383" s="10">
        <f>(J3383/86400)+25569+(-5/24)</f>
        <v>42043.976655092592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tr">
        <f t="shared" si="260"/>
        <v>theater</v>
      </c>
      <c r="R3384" t="str">
        <f t="shared" si="261"/>
        <v>plays</v>
      </c>
      <c r="S3384" s="10">
        <f t="shared" si="262"/>
        <v>42583.749305555553</v>
      </c>
      <c r="T3384" s="9" t="str">
        <f t="shared" si="263"/>
        <v>Aug</v>
      </c>
      <c r="U3384" s="9">
        <f t="shared" si="264"/>
        <v>2016</v>
      </c>
      <c r="V3384" s="10">
        <f>(J3384/86400)+25569+(-5/24)</f>
        <v>42559.222870370366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tr">
        <f t="shared" si="260"/>
        <v>theater</v>
      </c>
      <c r="R3385" t="str">
        <f t="shared" si="261"/>
        <v>plays</v>
      </c>
      <c r="S3385" s="10">
        <f t="shared" si="262"/>
        <v>42544.574305555558</v>
      </c>
      <c r="T3385" s="9" t="str">
        <f t="shared" si="263"/>
        <v>Jun</v>
      </c>
      <c r="U3385" s="9">
        <f t="shared" si="264"/>
        <v>2016</v>
      </c>
      <c r="V3385" s="10">
        <f>(J3385/86400)+25569+(-5/24)</f>
        <v>42524.574305555558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tr">
        <f t="shared" si="260"/>
        <v>theater</v>
      </c>
      <c r="R3386" t="str">
        <f t="shared" si="261"/>
        <v>plays</v>
      </c>
      <c r="S3386" s="10">
        <f t="shared" si="262"/>
        <v>42328.916666666664</v>
      </c>
      <c r="T3386" s="9" t="str">
        <f t="shared" si="263"/>
        <v>Nov</v>
      </c>
      <c r="U3386" s="9">
        <f t="shared" si="264"/>
        <v>2015</v>
      </c>
      <c r="V3386" s="10">
        <f>(J3386/86400)+25569+(-5/24)</f>
        <v>42291.879259259258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tr">
        <f t="shared" si="260"/>
        <v>theater</v>
      </c>
      <c r="R3387" t="str">
        <f t="shared" si="261"/>
        <v>plays</v>
      </c>
      <c r="S3387" s="10">
        <f t="shared" si="262"/>
        <v>41983.659166666665</v>
      </c>
      <c r="T3387" s="9" t="str">
        <f t="shared" si="263"/>
        <v>Dec</v>
      </c>
      <c r="U3387" s="9">
        <f t="shared" si="264"/>
        <v>2014</v>
      </c>
      <c r="V3387" s="10">
        <f>(J3387/86400)+25569+(-5/24)</f>
        <v>41953.659166666665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tr">
        <f t="shared" si="260"/>
        <v>theater</v>
      </c>
      <c r="R3388" t="str">
        <f t="shared" si="261"/>
        <v>plays</v>
      </c>
      <c r="S3388" s="10">
        <f t="shared" si="262"/>
        <v>41976.436412037037</v>
      </c>
      <c r="T3388" s="9" t="str">
        <f t="shared" si="263"/>
        <v>Dec</v>
      </c>
      <c r="U3388" s="9">
        <f t="shared" si="264"/>
        <v>2014</v>
      </c>
      <c r="V3388" s="10">
        <f>(J3388/86400)+25569+(-5/24)</f>
        <v>41946.436412037037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tr">
        <f t="shared" si="260"/>
        <v>theater</v>
      </c>
      <c r="R3389" t="str">
        <f t="shared" si="261"/>
        <v>plays</v>
      </c>
      <c r="S3389" s="10">
        <f t="shared" si="262"/>
        <v>41987.554259259261</v>
      </c>
      <c r="T3389" s="9" t="str">
        <f t="shared" si="263"/>
        <v>Dec</v>
      </c>
      <c r="U3389" s="9">
        <f t="shared" si="264"/>
        <v>2014</v>
      </c>
      <c r="V3389" s="10">
        <f>(J3389/86400)+25569+(-5/24)</f>
        <v>41947.554259259261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tr">
        <f t="shared" si="260"/>
        <v>theater</v>
      </c>
      <c r="R3390" t="str">
        <f t="shared" si="261"/>
        <v>plays</v>
      </c>
      <c r="S3390" s="10">
        <f t="shared" si="262"/>
        <v>42173.252789351849</v>
      </c>
      <c r="T3390" s="9" t="str">
        <f t="shared" si="263"/>
        <v>Jun</v>
      </c>
      <c r="U3390" s="9">
        <f t="shared" si="264"/>
        <v>2015</v>
      </c>
      <c r="V3390" s="10">
        <f>(J3390/86400)+25569+(-5/24)</f>
        <v>42143.252789351849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tr">
        <f t="shared" si="260"/>
        <v>theater</v>
      </c>
      <c r="R3391" t="str">
        <f t="shared" si="261"/>
        <v>plays</v>
      </c>
      <c r="S3391" s="10">
        <f t="shared" si="262"/>
        <v>42524.355115740742</v>
      </c>
      <c r="T3391" s="9" t="str">
        <f t="shared" si="263"/>
        <v>Jun</v>
      </c>
      <c r="U3391" s="9">
        <f t="shared" si="264"/>
        <v>2016</v>
      </c>
      <c r="V3391" s="10">
        <f>(J3391/86400)+25569+(-5/24)</f>
        <v>42494.355115740742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tr">
        <f t="shared" si="260"/>
        <v>theater</v>
      </c>
      <c r="R3392" t="str">
        <f t="shared" si="261"/>
        <v>plays</v>
      </c>
      <c r="S3392" s="10">
        <f t="shared" si="262"/>
        <v>41830.566493055558</v>
      </c>
      <c r="T3392" s="9" t="str">
        <f t="shared" si="263"/>
        <v>Jul</v>
      </c>
      <c r="U3392" s="9">
        <f t="shared" si="264"/>
        <v>2014</v>
      </c>
      <c r="V3392" s="10">
        <f>(J3392/86400)+25569+(-5/24)</f>
        <v>41815.566493055558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tr">
        <f t="shared" si="260"/>
        <v>theater</v>
      </c>
      <c r="R3393" t="str">
        <f t="shared" si="261"/>
        <v>plays</v>
      </c>
      <c r="S3393" s="10">
        <f t="shared" si="262"/>
        <v>41859.727777777771</v>
      </c>
      <c r="T3393" s="9" t="str">
        <f t="shared" si="263"/>
        <v>Aug</v>
      </c>
      <c r="U3393" s="9">
        <f t="shared" si="264"/>
        <v>2014</v>
      </c>
      <c r="V3393" s="10">
        <f>(J3393/86400)+25569+(-5/24)</f>
        <v>41830.337361111109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tr">
        <f t="shared" si="260"/>
        <v>theater</v>
      </c>
      <c r="R3394" t="str">
        <f t="shared" si="261"/>
        <v>plays</v>
      </c>
      <c r="S3394" s="10">
        <f t="shared" si="262"/>
        <v>42496.63721064815</v>
      </c>
      <c r="T3394" s="9" t="str">
        <f t="shared" si="263"/>
        <v>May</v>
      </c>
      <c r="U3394" s="9">
        <f t="shared" si="264"/>
        <v>2016</v>
      </c>
      <c r="V3394" s="10">
        <f>(J3394/86400)+25569+(-5/24)</f>
        <v>42446.63721064815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tr">
        <f t="shared" ref="Q3395:Q3458" si="265">LEFT(N3395,FIND("/",N3395)-1)</f>
        <v>theater</v>
      </c>
      <c r="R3395" t="str">
        <f t="shared" ref="R3395:R3458" si="266">RIGHT(N3395,LEN(N3395)-FIND("/",N3395))</f>
        <v>plays</v>
      </c>
      <c r="S3395" s="10">
        <f t="shared" ref="S3395:S3458" si="267">(I3395/86400)+25569+(-5/24)</f>
        <v>41948.823611111111</v>
      </c>
      <c r="T3395" s="9" t="str">
        <f t="shared" ref="T3395:T3458" si="268">IF(MONTH(S3395)=1,"Jan",IF(MONTH(S3395)=2,"Feb",IF(MONTH(S3395)=3,"Mar",IF(MONTH(S3395)=4,"Apr",IF(MONTH(S3395)=5,"May",IF(MONTH(S3395)=6,"Jun",IF(MONTH(S3395)=7,"Jul",IF(MONTH(S3395)=8,"Aug",IF(MONTH(S3395)=9,"Sep",IF(MONTH(S3395)=10,"Oct",IF(MONTH(S3395)=11,"Nov",IF(MONTH(S3395)=12,"Dec","N/A"))))))))))))</f>
        <v>Nov</v>
      </c>
      <c r="U3395" s="9">
        <f t="shared" ref="U3395:U3458" si="269">YEAR(S3395)</f>
        <v>2014</v>
      </c>
      <c r="V3395" s="10">
        <f>(J3395/86400)+25569+(-5/24)</f>
        <v>41923.713310185187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tr">
        <f t="shared" si="265"/>
        <v>theater</v>
      </c>
      <c r="R3396" t="str">
        <f t="shared" si="266"/>
        <v>plays</v>
      </c>
      <c r="S3396" s="10">
        <f t="shared" si="267"/>
        <v>41847.387094907404</v>
      </c>
      <c r="T3396" s="9" t="str">
        <f t="shared" si="268"/>
        <v>Jul</v>
      </c>
      <c r="U3396" s="9">
        <f t="shared" si="269"/>
        <v>2014</v>
      </c>
      <c r="V3396" s="10">
        <f>(J3396/86400)+25569+(-5/24)</f>
        <v>41817.387094907404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tr">
        <f t="shared" si="265"/>
        <v>theater</v>
      </c>
      <c r="R3397" t="str">
        <f t="shared" si="266"/>
        <v>plays</v>
      </c>
      <c r="S3397" s="10">
        <f t="shared" si="267"/>
        <v>42154.548611111109</v>
      </c>
      <c r="T3397" s="9" t="str">
        <f t="shared" si="268"/>
        <v>May</v>
      </c>
      <c r="U3397" s="9">
        <f t="shared" si="269"/>
        <v>2015</v>
      </c>
      <c r="V3397" s="10">
        <f>(J3397/86400)+25569+(-5/24)</f>
        <v>42140.503981481474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tr">
        <f t="shared" si="265"/>
        <v>theater</v>
      </c>
      <c r="R3398" t="str">
        <f t="shared" si="266"/>
        <v>plays</v>
      </c>
      <c r="S3398" s="10">
        <f t="shared" si="267"/>
        <v>41790.957638888889</v>
      </c>
      <c r="T3398" s="9" t="str">
        <f t="shared" si="268"/>
        <v>May</v>
      </c>
      <c r="U3398" s="9">
        <f t="shared" si="269"/>
        <v>2014</v>
      </c>
      <c r="V3398" s="10">
        <f>(J3398/86400)+25569+(-5/24)</f>
        <v>41764.238298611112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tr">
        <f t="shared" si="265"/>
        <v>theater</v>
      </c>
      <c r="R3399" t="str">
        <f t="shared" si="266"/>
        <v>plays</v>
      </c>
      <c r="S3399" s="10">
        <f t="shared" si="267"/>
        <v>42418.708333333336</v>
      </c>
      <c r="T3399" s="9" t="str">
        <f t="shared" si="268"/>
        <v>Feb</v>
      </c>
      <c r="U3399" s="9">
        <f t="shared" si="269"/>
        <v>2016</v>
      </c>
      <c r="V3399" s="10">
        <f>(J3399/86400)+25569+(-5/24)</f>
        <v>42378.270011574066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tr">
        <f t="shared" si="265"/>
        <v>theater</v>
      </c>
      <c r="R3400" t="str">
        <f t="shared" si="266"/>
        <v>plays</v>
      </c>
      <c r="S3400" s="10">
        <f t="shared" si="267"/>
        <v>41964.499999999993</v>
      </c>
      <c r="T3400" s="9" t="str">
        <f t="shared" si="268"/>
        <v>Nov</v>
      </c>
      <c r="U3400" s="9">
        <f t="shared" si="269"/>
        <v>2014</v>
      </c>
      <c r="V3400" s="10">
        <f>(J3400/86400)+25569+(-5/24)</f>
        <v>41941.543703703697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tr">
        <f t="shared" si="265"/>
        <v>theater</v>
      </c>
      <c r="R3401" t="str">
        <f t="shared" si="266"/>
        <v>plays</v>
      </c>
      <c r="S3401" s="10">
        <f t="shared" si="267"/>
        <v>42056.712094907409</v>
      </c>
      <c r="T3401" s="9" t="str">
        <f t="shared" si="268"/>
        <v>Feb</v>
      </c>
      <c r="U3401" s="9">
        <f t="shared" si="269"/>
        <v>2015</v>
      </c>
      <c r="V3401" s="10">
        <f>(J3401/86400)+25569+(-5/24)</f>
        <v>42026.712094907409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tr">
        <f t="shared" si="265"/>
        <v>theater</v>
      </c>
      <c r="R3402" t="str">
        <f t="shared" si="266"/>
        <v>plays</v>
      </c>
      <c r="S3402" s="10">
        <f t="shared" si="267"/>
        <v>41879.745532407404</v>
      </c>
      <c r="T3402" s="9" t="str">
        <f t="shared" si="268"/>
        <v>Aug</v>
      </c>
      <c r="U3402" s="9">
        <f t="shared" si="269"/>
        <v>2014</v>
      </c>
      <c r="V3402" s="10">
        <f>(J3402/86400)+25569+(-5/24)</f>
        <v>41834.745532407404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tr">
        <f t="shared" si="265"/>
        <v>theater</v>
      </c>
      <c r="R3403" t="str">
        <f t="shared" si="266"/>
        <v>plays</v>
      </c>
      <c r="S3403" s="10">
        <f t="shared" si="267"/>
        <v>42223.5155787037</v>
      </c>
      <c r="T3403" s="9" t="str">
        <f t="shared" si="268"/>
        <v>Aug</v>
      </c>
      <c r="U3403" s="9">
        <f t="shared" si="269"/>
        <v>2015</v>
      </c>
      <c r="V3403" s="10">
        <f>(J3403/86400)+25569+(-5/24)</f>
        <v>42193.5155787037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tr">
        <f t="shared" si="265"/>
        <v>theater</v>
      </c>
      <c r="R3404" t="str">
        <f t="shared" si="266"/>
        <v>plays</v>
      </c>
      <c r="S3404" s="10">
        <f t="shared" si="267"/>
        <v>42319.896527777775</v>
      </c>
      <c r="T3404" s="9" t="str">
        <f t="shared" si="268"/>
        <v>Nov</v>
      </c>
      <c r="U3404" s="9">
        <f t="shared" si="269"/>
        <v>2015</v>
      </c>
      <c r="V3404" s="10">
        <f>(J3404/86400)+25569+(-5/24)</f>
        <v>42290.410219907404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tr">
        <f t="shared" si="265"/>
        <v>theater</v>
      </c>
      <c r="R3405" t="str">
        <f t="shared" si="266"/>
        <v>plays</v>
      </c>
      <c r="S3405" s="10">
        <f t="shared" si="267"/>
        <v>42180.253749999996</v>
      </c>
      <c r="T3405" s="9" t="str">
        <f t="shared" si="268"/>
        <v>Jun</v>
      </c>
      <c r="U3405" s="9">
        <f t="shared" si="269"/>
        <v>2015</v>
      </c>
      <c r="V3405" s="10">
        <f>(J3405/86400)+25569+(-5/24)</f>
        <v>42150.253749999996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tr">
        <f t="shared" si="265"/>
        <v>theater</v>
      </c>
      <c r="R3406" t="str">
        <f t="shared" si="266"/>
        <v>plays</v>
      </c>
      <c r="S3406" s="10">
        <f t="shared" si="267"/>
        <v>42172.295162037037</v>
      </c>
      <c r="T3406" s="9" t="str">
        <f t="shared" si="268"/>
        <v>Jun</v>
      </c>
      <c r="U3406" s="9">
        <f t="shared" si="269"/>
        <v>2015</v>
      </c>
      <c r="V3406" s="10">
        <f>(J3406/86400)+25569+(-5/24)</f>
        <v>42152.295162037037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tr">
        <f t="shared" si="265"/>
        <v>theater</v>
      </c>
      <c r="R3407" t="str">
        <f t="shared" si="266"/>
        <v>plays</v>
      </c>
      <c r="S3407" s="10">
        <f t="shared" si="267"/>
        <v>42430.790972222218</v>
      </c>
      <c r="T3407" s="9" t="str">
        <f t="shared" si="268"/>
        <v>Mar</v>
      </c>
      <c r="U3407" s="9">
        <f t="shared" si="269"/>
        <v>2016</v>
      </c>
      <c r="V3407" s="10">
        <f>(J3407/86400)+25569+(-5/24)</f>
        <v>42409.808865740742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tr">
        <f t="shared" si="265"/>
        <v>theater</v>
      </c>
      <c r="R3408" t="str">
        <f t="shared" si="266"/>
        <v>plays</v>
      </c>
      <c r="S3408" s="10">
        <f t="shared" si="267"/>
        <v>41836.284444444442</v>
      </c>
      <c r="T3408" s="9" t="str">
        <f t="shared" si="268"/>
        <v>Jul</v>
      </c>
      <c r="U3408" s="9">
        <f t="shared" si="269"/>
        <v>2014</v>
      </c>
      <c r="V3408" s="10">
        <f>(J3408/86400)+25569+(-5/24)</f>
        <v>41791.284444444442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tr">
        <f t="shared" si="265"/>
        <v>theater</v>
      </c>
      <c r="R3409" t="str">
        <f t="shared" si="266"/>
        <v>plays</v>
      </c>
      <c r="S3409" s="10">
        <f t="shared" si="267"/>
        <v>41826.21399305555</v>
      </c>
      <c r="T3409" s="9" t="str">
        <f t="shared" si="268"/>
        <v>Jul</v>
      </c>
      <c r="U3409" s="9">
        <f t="shared" si="269"/>
        <v>2014</v>
      </c>
      <c r="V3409" s="10">
        <f>(J3409/86400)+25569+(-5/24)</f>
        <v>41796.21399305555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tr">
        <f t="shared" si="265"/>
        <v>theater</v>
      </c>
      <c r="R3410" t="str">
        <f t="shared" si="266"/>
        <v>plays</v>
      </c>
      <c r="S3410" s="10">
        <f t="shared" si="267"/>
        <v>41838.78361111111</v>
      </c>
      <c r="T3410" s="9" t="str">
        <f t="shared" si="268"/>
        <v>Jul</v>
      </c>
      <c r="U3410" s="9">
        <f t="shared" si="269"/>
        <v>2014</v>
      </c>
      <c r="V3410" s="10">
        <f>(J3410/86400)+25569+(-5/24)</f>
        <v>41808.78361111111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tr">
        <f t="shared" si="265"/>
        <v>theater</v>
      </c>
      <c r="R3411" t="str">
        <f t="shared" si="266"/>
        <v>plays</v>
      </c>
      <c r="S3411" s="10">
        <f t="shared" si="267"/>
        <v>42582.665277777771</v>
      </c>
      <c r="T3411" s="9" t="str">
        <f t="shared" si="268"/>
        <v>Jul</v>
      </c>
      <c r="U3411" s="9">
        <f t="shared" si="269"/>
        <v>2016</v>
      </c>
      <c r="V3411" s="10">
        <f>(J3411/86400)+25569+(-5/24)</f>
        <v>42544.605995370366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tr">
        <f t="shared" si="265"/>
        <v>theater</v>
      </c>
      <c r="R3412" t="str">
        <f t="shared" si="266"/>
        <v>plays</v>
      </c>
      <c r="S3412" s="10">
        <f t="shared" si="267"/>
        <v>42527.083333333336</v>
      </c>
      <c r="T3412" s="9" t="str">
        <f t="shared" si="268"/>
        <v>Jun</v>
      </c>
      <c r="U3412" s="9">
        <f t="shared" si="269"/>
        <v>2016</v>
      </c>
      <c r="V3412" s="10">
        <f>(J3412/86400)+25569+(-5/24)</f>
        <v>42499.83321759259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tr">
        <f t="shared" si="265"/>
        <v>theater</v>
      </c>
      <c r="R3413" t="str">
        <f t="shared" si="266"/>
        <v>plays</v>
      </c>
      <c r="S3413" s="10">
        <f t="shared" si="267"/>
        <v>42284.814490740733</v>
      </c>
      <c r="T3413" s="9" t="str">
        <f t="shared" si="268"/>
        <v>Oct</v>
      </c>
      <c r="U3413" s="9">
        <f t="shared" si="269"/>
        <v>2015</v>
      </c>
      <c r="V3413" s="10">
        <f>(J3413/86400)+25569+(-5/24)</f>
        <v>42264.814490740733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tr">
        <f t="shared" si="265"/>
        <v>theater</v>
      </c>
      <c r="R3414" t="str">
        <f t="shared" si="266"/>
        <v>plays</v>
      </c>
      <c r="S3414" s="10">
        <f t="shared" si="267"/>
        <v>41909.750717592593</v>
      </c>
      <c r="T3414" s="9" t="str">
        <f t="shared" si="268"/>
        <v>Sep</v>
      </c>
      <c r="U3414" s="9">
        <f t="shared" si="269"/>
        <v>2014</v>
      </c>
      <c r="V3414" s="10">
        <f>(J3414/86400)+25569+(-5/24)</f>
        <v>41879.750717592593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tr">
        <f t="shared" si="265"/>
        <v>theater</v>
      </c>
      <c r="R3415" t="str">
        <f t="shared" si="266"/>
        <v>plays</v>
      </c>
      <c r="S3415" s="10">
        <f t="shared" si="267"/>
        <v>42062.999305555553</v>
      </c>
      <c r="T3415" s="9" t="str">
        <f t="shared" si="268"/>
        <v>Feb</v>
      </c>
      <c r="U3415" s="9">
        <f t="shared" si="269"/>
        <v>2015</v>
      </c>
      <c r="V3415" s="10">
        <f>(J3415/86400)+25569+(-5/24)</f>
        <v>42053.524745370371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tr">
        <f t="shared" si="265"/>
        <v>theater</v>
      </c>
      <c r="R3416" t="str">
        <f t="shared" si="266"/>
        <v>plays</v>
      </c>
      <c r="S3416" s="10">
        <f t="shared" si="267"/>
        <v>42705.124305555553</v>
      </c>
      <c r="T3416" s="9" t="str">
        <f t="shared" si="268"/>
        <v>Dec</v>
      </c>
      <c r="U3416" s="9">
        <f t="shared" si="269"/>
        <v>2016</v>
      </c>
      <c r="V3416" s="10">
        <f>(J3416/86400)+25569+(-5/24)</f>
        <v>42675.624131944445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tr">
        <f t="shared" si="265"/>
        <v>theater</v>
      </c>
      <c r="R3417" t="str">
        <f t="shared" si="266"/>
        <v>plays</v>
      </c>
      <c r="S3417" s="10">
        <f t="shared" si="267"/>
        <v>42477.770833333336</v>
      </c>
      <c r="T3417" s="9" t="str">
        <f t="shared" si="268"/>
        <v>Apr</v>
      </c>
      <c r="U3417" s="9">
        <f t="shared" si="269"/>
        <v>2016</v>
      </c>
      <c r="V3417" s="10">
        <f>(J3417/86400)+25569+(-5/24)</f>
        <v>42466.935833333329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tr">
        <f t="shared" si="265"/>
        <v>theater</v>
      </c>
      <c r="R3418" t="str">
        <f t="shared" si="266"/>
        <v>plays</v>
      </c>
      <c r="S3418" s="10">
        <f t="shared" si="267"/>
        <v>42117.562499999993</v>
      </c>
      <c r="T3418" s="9" t="str">
        <f t="shared" si="268"/>
        <v>Apr</v>
      </c>
      <c r="U3418" s="9">
        <f t="shared" si="269"/>
        <v>2015</v>
      </c>
      <c r="V3418" s="10">
        <f>(J3418/86400)+25569+(-5/24)</f>
        <v>42089.204224537032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tr">
        <f t="shared" si="265"/>
        <v>theater</v>
      </c>
      <c r="R3419" t="str">
        <f t="shared" si="266"/>
        <v>plays</v>
      </c>
      <c r="S3419" s="10">
        <f t="shared" si="267"/>
        <v>41937.821527777771</v>
      </c>
      <c r="T3419" s="9" t="str">
        <f t="shared" si="268"/>
        <v>Oct</v>
      </c>
      <c r="U3419" s="9">
        <f t="shared" si="269"/>
        <v>2014</v>
      </c>
      <c r="V3419" s="10">
        <f>(J3419/86400)+25569+(-5/24)</f>
        <v>41894.705416666664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tr">
        <f t="shared" si="265"/>
        <v>theater</v>
      </c>
      <c r="R3420" t="str">
        <f t="shared" si="266"/>
        <v>plays</v>
      </c>
      <c r="S3420" s="10">
        <f t="shared" si="267"/>
        <v>41782.626238425924</v>
      </c>
      <c r="T3420" s="9" t="str">
        <f t="shared" si="268"/>
        <v>May</v>
      </c>
      <c r="U3420" s="9">
        <f t="shared" si="269"/>
        <v>2014</v>
      </c>
      <c r="V3420" s="10">
        <f>(J3420/86400)+25569+(-5/24)</f>
        <v>41752.626238425924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tr">
        <f t="shared" si="265"/>
        <v>theater</v>
      </c>
      <c r="R3421" t="str">
        <f t="shared" si="266"/>
        <v>plays</v>
      </c>
      <c r="S3421" s="10">
        <f t="shared" si="267"/>
        <v>42466.687499999993</v>
      </c>
      <c r="T3421" s="9" t="str">
        <f t="shared" si="268"/>
        <v>Apr</v>
      </c>
      <c r="U3421" s="9">
        <f t="shared" si="269"/>
        <v>2016</v>
      </c>
      <c r="V3421" s="10">
        <f>(J3421/86400)+25569+(-5/24)</f>
        <v>42448.613252314812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tr">
        <f t="shared" si="265"/>
        <v>theater</v>
      </c>
      <c r="R3422" t="str">
        <f t="shared" si="266"/>
        <v>plays</v>
      </c>
      <c r="S3422" s="10">
        <f t="shared" si="267"/>
        <v>42413.791666666664</v>
      </c>
      <c r="T3422" s="9" t="str">
        <f t="shared" si="268"/>
        <v>Feb</v>
      </c>
      <c r="U3422" s="9">
        <f t="shared" si="269"/>
        <v>2016</v>
      </c>
      <c r="V3422" s="10">
        <f>(J3422/86400)+25569+(-5/24)</f>
        <v>42404.881967592592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tr">
        <f t="shared" si="265"/>
        <v>theater</v>
      </c>
      <c r="R3423" t="str">
        <f t="shared" si="266"/>
        <v>plays</v>
      </c>
      <c r="S3423" s="10">
        <f t="shared" si="267"/>
        <v>42067.582905092589</v>
      </c>
      <c r="T3423" s="9" t="str">
        <f t="shared" si="268"/>
        <v>Mar</v>
      </c>
      <c r="U3423" s="9">
        <f t="shared" si="269"/>
        <v>2015</v>
      </c>
      <c r="V3423" s="10">
        <f>(J3423/86400)+25569+(-5/24)</f>
        <v>42037.582905092589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tr">
        <f t="shared" si="265"/>
        <v>theater</v>
      </c>
      <c r="R3424" t="str">
        <f t="shared" si="266"/>
        <v>plays</v>
      </c>
      <c r="S3424" s="10">
        <f t="shared" si="267"/>
        <v>42351.791666666664</v>
      </c>
      <c r="T3424" s="9" t="str">
        <f t="shared" si="268"/>
        <v>Dec</v>
      </c>
      <c r="U3424" s="9">
        <f t="shared" si="269"/>
        <v>2015</v>
      </c>
      <c r="V3424" s="10">
        <f>(J3424/86400)+25569+(-5/24)</f>
        <v>42323.353888888887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tr">
        <f t="shared" si="265"/>
        <v>theater</v>
      </c>
      <c r="R3425" t="str">
        <f t="shared" si="266"/>
        <v>plays</v>
      </c>
      <c r="S3425" s="10">
        <f t="shared" si="267"/>
        <v>42118.703020833331</v>
      </c>
      <c r="T3425" s="9" t="str">
        <f t="shared" si="268"/>
        <v>Apr</v>
      </c>
      <c r="U3425" s="9">
        <f t="shared" si="269"/>
        <v>2015</v>
      </c>
      <c r="V3425" s="10">
        <f>(J3425/86400)+25569+(-5/24)</f>
        <v>42088.703020833331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tr">
        <f t="shared" si="265"/>
        <v>theater</v>
      </c>
      <c r="R3426" t="str">
        <f t="shared" si="266"/>
        <v>plays</v>
      </c>
      <c r="S3426" s="10">
        <f t="shared" si="267"/>
        <v>42040.082638888889</v>
      </c>
      <c r="T3426" s="9" t="str">
        <f t="shared" si="268"/>
        <v>Feb</v>
      </c>
      <c r="U3426" s="9">
        <f t="shared" si="269"/>
        <v>2015</v>
      </c>
      <c r="V3426" s="10">
        <f>(J3426/86400)+25569+(-5/24)</f>
        <v>42018.468564814808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tr">
        <f t="shared" si="265"/>
        <v>theater</v>
      </c>
      <c r="R3427" t="str">
        <f t="shared" si="266"/>
        <v>plays</v>
      </c>
      <c r="S3427" s="10">
        <f t="shared" si="267"/>
        <v>41916.40898148148</v>
      </c>
      <c r="T3427" s="9" t="str">
        <f t="shared" si="268"/>
        <v>Oct</v>
      </c>
      <c r="U3427" s="9">
        <f t="shared" si="269"/>
        <v>2014</v>
      </c>
      <c r="V3427" s="10">
        <f>(J3427/86400)+25569+(-5/24)</f>
        <v>41884.40898148148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tr">
        <f t="shared" si="265"/>
        <v>theater</v>
      </c>
      <c r="R3428" t="str">
        <f t="shared" si="266"/>
        <v>plays</v>
      </c>
      <c r="S3428" s="10">
        <f t="shared" si="267"/>
        <v>41902.875</v>
      </c>
      <c r="T3428" s="9" t="str">
        <f t="shared" si="268"/>
        <v>Sep</v>
      </c>
      <c r="U3428" s="9">
        <f t="shared" si="269"/>
        <v>2014</v>
      </c>
      <c r="V3428" s="10">
        <f>(J3428/86400)+25569+(-5/24)</f>
        <v>41883.848414351851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tr">
        <f t="shared" si="265"/>
        <v>theater</v>
      </c>
      <c r="R3429" t="str">
        <f t="shared" si="266"/>
        <v>plays</v>
      </c>
      <c r="S3429" s="10">
        <f t="shared" si="267"/>
        <v>41822.436944444438</v>
      </c>
      <c r="T3429" s="9" t="str">
        <f t="shared" si="268"/>
        <v>Jul</v>
      </c>
      <c r="U3429" s="9">
        <f t="shared" si="269"/>
        <v>2014</v>
      </c>
      <c r="V3429" s="10">
        <f>(J3429/86400)+25569+(-5/24)</f>
        <v>41792.436944444438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tr">
        <f t="shared" si="265"/>
        <v>theater</v>
      </c>
      <c r="R3430" t="str">
        <f t="shared" si="266"/>
        <v>plays</v>
      </c>
      <c r="S3430" s="10">
        <f t="shared" si="267"/>
        <v>42063.499999999993</v>
      </c>
      <c r="T3430" s="9" t="str">
        <f t="shared" si="268"/>
        <v>Feb</v>
      </c>
      <c r="U3430" s="9">
        <f t="shared" si="269"/>
        <v>2015</v>
      </c>
      <c r="V3430" s="10">
        <f>(J3430/86400)+25569+(-5/24)</f>
        <v>42038.512118055551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tr">
        <f t="shared" si="265"/>
        <v>theater</v>
      </c>
      <c r="R3431" t="str">
        <f t="shared" si="266"/>
        <v>plays</v>
      </c>
      <c r="S3431" s="10">
        <f t="shared" si="267"/>
        <v>42675.813206018516</v>
      </c>
      <c r="T3431" s="9" t="str">
        <f t="shared" si="268"/>
        <v>Nov</v>
      </c>
      <c r="U3431" s="9">
        <f t="shared" si="269"/>
        <v>2016</v>
      </c>
      <c r="V3431" s="10">
        <f>(J3431/86400)+25569+(-5/24)</f>
        <v>42661.813206018516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tr">
        <f t="shared" si="265"/>
        <v>theater</v>
      </c>
      <c r="R3432" t="str">
        <f t="shared" si="266"/>
        <v>plays</v>
      </c>
      <c r="S3432" s="10">
        <f t="shared" si="267"/>
        <v>41850.737280092588</v>
      </c>
      <c r="T3432" s="9" t="str">
        <f t="shared" si="268"/>
        <v>Jul</v>
      </c>
      <c r="U3432" s="9">
        <f t="shared" si="269"/>
        <v>2014</v>
      </c>
      <c r="V3432" s="10">
        <f>(J3432/86400)+25569+(-5/24)</f>
        <v>41820.737280092588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tr">
        <f t="shared" si="265"/>
        <v>theater</v>
      </c>
      <c r="R3433" t="str">
        <f t="shared" si="266"/>
        <v>plays</v>
      </c>
      <c r="S3433" s="10">
        <f t="shared" si="267"/>
        <v>41869.522604166668</v>
      </c>
      <c r="T3433" s="9" t="str">
        <f t="shared" si="268"/>
        <v>Aug</v>
      </c>
      <c r="U3433" s="9">
        <f t="shared" si="269"/>
        <v>2014</v>
      </c>
      <c r="V3433" s="10">
        <f>(J3433/86400)+25569+(-5/24)</f>
        <v>41839.522604166668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tr">
        <f t="shared" si="265"/>
        <v>theater</v>
      </c>
      <c r="R3434" t="str">
        <f t="shared" si="266"/>
        <v>plays</v>
      </c>
      <c r="S3434" s="10">
        <f t="shared" si="267"/>
        <v>42405.708333333336</v>
      </c>
      <c r="T3434" s="9" t="str">
        <f t="shared" si="268"/>
        <v>Feb</v>
      </c>
      <c r="U3434" s="9">
        <f t="shared" si="269"/>
        <v>2016</v>
      </c>
      <c r="V3434" s="10">
        <f>(J3434/86400)+25569+(-5/24)</f>
        <v>42380.372847222221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tr">
        <f t="shared" si="265"/>
        <v>theater</v>
      </c>
      <c r="R3435" t="str">
        <f t="shared" si="266"/>
        <v>plays</v>
      </c>
      <c r="S3435" s="10">
        <f t="shared" si="267"/>
        <v>41806.916666666664</v>
      </c>
      <c r="T3435" s="9" t="str">
        <f t="shared" si="268"/>
        <v>Jun</v>
      </c>
      <c r="U3435" s="9">
        <f t="shared" si="269"/>
        <v>2014</v>
      </c>
      <c r="V3435" s="10">
        <f>(J3435/86400)+25569+(-5/24)</f>
        <v>41775.854803240734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tr">
        <f t="shared" si="265"/>
        <v>theater</v>
      </c>
      <c r="R3436" t="str">
        <f t="shared" si="266"/>
        <v>plays</v>
      </c>
      <c r="S3436" s="10">
        <f t="shared" si="267"/>
        <v>41830.172094907401</v>
      </c>
      <c r="T3436" s="9" t="str">
        <f t="shared" si="268"/>
        <v>Jul</v>
      </c>
      <c r="U3436" s="9">
        <f t="shared" si="269"/>
        <v>2014</v>
      </c>
      <c r="V3436" s="10">
        <f>(J3436/86400)+25569+(-5/24)</f>
        <v>41800.172094907401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tr">
        <f t="shared" si="265"/>
        <v>theater</v>
      </c>
      <c r="R3437" t="str">
        <f t="shared" si="266"/>
        <v>plays</v>
      </c>
      <c r="S3437" s="10">
        <f t="shared" si="267"/>
        <v>42588.916666666664</v>
      </c>
      <c r="T3437" s="9" t="str">
        <f t="shared" si="268"/>
        <v>Aug</v>
      </c>
      <c r="U3437" s="9">
        <f t="shared" si="269"/>
        <v>2016</v>
      </c>
      <c r="V3437" s="10">
        <f>(J3437/86400)+25569+(-5/24)</f>
        <v>42572.408483796295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tr">
        <f t="shared" si="265"/>
        <v>theater</v>
      </c>
      <c r="R3438" t="str">
        <f t="shared" si="266"/>
        <v>plays</v>
      </c>
      <c r="S3438" s="10">
        <f t="shared" si="267"/>
        <v>41872.477777777771</v>
      </c>
      <c r="T3438" s="9" t="str">
        <f t="shared" si="268"/>
        <v>Aug</v>
      </c>
      <c r="U3438" s="9">
        <f t="shared" si="269"/>
        <v>2014</v>
      </c>
      <c r="V3438" s="10">
        <f>(J3438/86400)+25569+(-5/24)</f>
        <v>41851.333252314813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tr">
        <f t="shared" si="265"/>
        <v>theater</v>
      </c>
      <c r="R3439" t="str">
        <f t="shared" si="266"/>
        <v>plays</v>
      </c>
      <c r="S3439" s="10">
        <f t="shared" si="267"/>
        <v>42235.502546296295</v>
      </c>
      <c r="T3439" s="9" t="str">
        <f t="shared" si="268"/>
        <v>Aug</v>
      </c>
      <c r="U3439" s="9">
        <f t="shared" si="269"/>
        <v>2015</v>
      </c>
      <c r="V3439" s="10">
        <f>(J3439/86400)+25569+(-5/24)</f>
        <v>42205.502546296295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tr">
        <f t="shared" si="265"/>
        <v>theater</v>
      </c>
      <c r="R3440" t="str">
        <f t="shared" si="266"/>
        <v>plays</v>
      </c>
      <c r="S3440" s="10">
        <f t="shared" si="267"/>
        <v>42126.666666666664</v>
      </c>
      <c r="T3440" s="9" t="str">
        <f t="shared" si="268"/>
        <v>May</v>
      </c>
      <c r="U3440" s="9">
        <f t="shared" si="269"/>
        <v>2015</v>
      </c>
      <c r="V3440" s="10">
        <f>(J3440/86400)+25569+(-5/24)</f>
        <v>42100.719525462962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tr">
        <f t="shared" si="265"/>
        <v>theater</v>
      </c>
      <c r="R3441" t="str">
        <f t="shared" si="266"/>
        <v>plays</v>
      </c>
      <c r="S3441" s="10">
        <f t="shared" si="267"/>
        <v>42387.999305555553</v>
      </c>
      <c r="T3441" s="9" t="str">
        <f t="shared" si="268"/>
        <v>Jan</v>
      </c>
      <c r="U3441" s="9">
        <f t="shared" si="269"/>
        <v>2016</v>
      </c>
      <c r="V3441" s="10">
        <f>(J3441/86400)+25569+(-5/24)</f>
        <v>42374.702893518515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tr">
        <f t="shared" si="265"/>
        <v>theater</v>
      </c>
      <c r="R3442" t="str">
        <f t="shared" si="266"/>
        <v>plays</v>
      </c>
      <c r="S3442" s="10">
        <f t="shared" si="267"/>
        <v>41831.46875</v>
      </c>
      <c r="T3442" s="9" t="str">
        <f t="shared" si="268"/>
        <v>Jul</v>
      </c>
      <c r="U3442" s="9">
        <f t="shared" si="269"/>
        <v>2014</v>
      </c>
      <c r="V3442" s="10">
        <f>(J3442/86400)+25569+(-5/24)</f>
        <v>41808.914675925924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tr">
        <f t="shared" si="265"/>
        <v>theater</v>
      </c>
      <c r="R3443" t="str">
        <f t="shared" si="266"/>
        <v>plays</v>
      </c>
      <c r="S3443" s="10">
        <f t="shared" si="267"/>
        <v>42321.636805555558</v>
      </c>
      <c r="T3443" s="9" t="str">
        <f t="shared" si="268"/>
        <v>Nov</v>
      </c>
      <c r="U3443" s="9">
        <f t="shared" si="269"/>
        <v>2015</v>
      </c>
      <c r="V3443" s="10">
        <f>(J3443/86400)+25569+(-5/24)</f>
        <v>42294.221307870372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tr">
        <f t="shared" si="265"/>
        <v>theater</v>
      </c>
      <c r="R3444" t="str">
        <f t="shared" si="266"/>
        <v>plays</v>
      </c>
      <c r="S3444" s="10">
        <f t="shared" si="267"/>
        <v>42154.632777777777</v>
      </c>
      <c r="T3444" s="9" t="str">
        <f t="shared" si="268"/>
        <v>May</v>
      </c>
      <c r="U3444" s="9">
        <f t="shared" si="269"/>
        <v>2015</v>
      </c>
      <c r="V3444" s="10">
        <f>(J3444/86400)+25569+(-5/24)</f>
        <v>42124.632777777777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tr">
        <f t="shared" si="265"/>
        <v>theater</v>
      </c>
      <c r="R3445" t="str">
        <f t="shared" si="266"/>
        <v>plays</v>
      </c>
      <c r="S3445" s="10">
        <f t="shared" si="267"/>
        <v>41891.316504629627</v>
      </c>
      <c r="T3445" s="9" t="str">
        <f t="shared" si="268"/>
        <v>Sep</v>
      </c>
      <c r="U3445" s="9">
        <f t="shared" si="269"/>
        <v>2014</v>
      </c>
      <c r="V3445" s="10">
        <f>(J3445/86400)+25569+(-5/24)</f>
        <v>41861.316504629627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tr">
        <f t="shared" si="265"/>
        <v>theater</v>
      </c>
      <c r="R3446" t="str">
        <f t="shared" si="266"/>
        <v>plays</v>
      </c>
      <c r="S3446" s="10">
        <f t="shared" si="267"/>
        <v>42529.374305555553</v>
      </c>
      <c r="T3446" s="9" t="str">
        <f t="shared" si="268"/>
        <v>Jun</v>
      </c>
      <c r="U3446" s="9">
        <f t="shared" si="269"/>
        <v>2016</v>
      </c>
      <c r="V3446" s="10">
        <f>(J3446/86400)+25569+(-5/24)</f>
        <v>42521.08317129629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tr">
        <f t="shared" si="265"/>
        <v>theater</v>
      </c>
      <c r="R3447" t="str">
        <f t="shared" si="266"/>
        <v>plays</v>
      </c>
      <c r="S3447" s="10">
        <f t="shared" si="267"/>
        <v>42300.322175925925</v>
      </c>
      <c r="T3447" s="9" t="str">
        <f t="shared" si="268"/>
        <v>Oct</v>
      </c>
      <c r="U3447" s="9">
        <f t="shared" si="269"/>
        <v>2015</v>
      </c>
      <c r="V3447" s="10">
        <f>(J3447/86400)+25569+(-5/24)</f>
        <v>42272.322175925925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tr">
        <f t="shared" si="265"/>
        <v>theater</v>
      </c>
      <c r="R3448" t="str">
        <f t="shared" si="266"/>
        <v>plays</v>
      </c>
      <c r="S3448" s="10">
        <f t="shared" si="267"/>
        <v>42040.305555555555</v>
      </c>
      <c r="T3448" s="9" t="str">
        <f t="shared" si="268"/>
        <v>Feb</v>
      </c>
      <c r="U3448" s="9">
        <f t="shared" si="269"/>
        <v>2015</v>
      </c>
      <c r="V3448" s="10">
        <f>(J3448/86400)+25569+(-5/24)</f>
        <v>42016.624131944445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tr">
        <f t="shared" si="265"/>
        <v>theater</v>
      </c>
      <c r="R3449" t="str">
        <f t="shared" si="266"/>
        <v>plays</v>
      </c>
      <c r="S3449" s="10">
        <f t="shared" si="267"/>
        <v>42447.639027777775</v>
      </c>
      <c r="T3449" s="9" t="str">
        <f t="shared" si="268"/>
        <v>Mar</v>
      </c>
      <c r="U3449" s="9">
        <f t="shared" si="269"/>
        <v>2016</v>
      </c>
      <c r="V3449" s="10">
        <f>(J3449/86400)+25569+(-5/24)</f>
        <v>42402.680694444447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tr">
        <f t="shared" si="265"/>
        <v>theater</v>
      </c>
      <c r="R3450" t="str">
        <f t="shared" si="266"/>
        <v>plays</v>
      </c>
      <c r="S3450" s="10">
        <f t="shared" si="267"/>
        <v>41989.910752314812</v>
      </c>
      <c r="T3450" s="9" t="str">
        <f t="shared" si="268"/>
        <v>Dec</v>
      </c>
      <c r="U3450" s="9">
        <f t="shared" si="269"/>
        <v>2014</v>
      </c>
      <c r="V3450" s="10">
        <f>(J3450/86400)+25569+(-5/24)</f>
        <v>41959.910752314812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tr">
        <f t="shared" si="265"/>
        <v>theater</v>
      </c>
      <c r="R3451" t="str">
        <f t="shared" si="266"/>
        <v>plays</v>
      </c>
      <c r="S3451" s="10">
        <f t="shared" si="267"/>
        <v>42559.958333333336</v>
      </c>
      <c r="T3451" s="9" t="str">
        <f t="shared" si="268"/>
        <v>Jul</v>
      </c>
      <c r="U3451" s="9">
        <f t="shared" si="269"/>
        <v>2016</v>
      </c>
      <c r="V3451" s="10">
        <f>(J3451/86400)+25569+(-5/24)</f>
        <v>42531.844189814808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tr">
        <f t="shared" si="265"/>
        <v>theater</v>
      </c>
      <c r="R3452" t="str">
        <f t="shared" si="266"/>
        <v>plays</v>
      </c>
      <c r="S3452" s="10">
        <f t="shared" si="267"/>
        <v>42096.454525462956</v>
      </c>
      <c r="T3452" s="9" t="str">
        <f t="shared" si="268"/>
        <v>Apr</v>
      </c>
      <c r="U3452" s="9">
        <f t="shared" si="269"/>
        <v>2015</v>
      </c>
      <c r="V3452" s="10">
        <f>(J3452/86400)+25569+(-5/24)</f>
        <v>42036.496192129627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tr">
        <f t="shared" si="265"/>
        <v>theater</v>
      </c>
      <c r="R3453" t="str">
        <f t="shared" si="266"/>
        <v>plays</v>
      </c>
      <c r="S3453" s="10">
        <f t="shared" si="267"/>
        <v>42115.515358796292</v>
      </c>
      <c r="T3453" s="9" t="str">
        <f t="shared" si="268"/>
        <v>Apr</v>
      </c>
      <c r="U3453" s="9">
        <f t="shared" si="269"/>
        <v>2015</v>
      </c>
      <c r="V3453" s="10">
        <f>(J3453/86400)+25569+(-5/24)</f>
        <v>42088.515358796292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tr">
        <f t="shared" si="265"/>
        <v>theater</v>
      </c>
      <c r="R3454" t="str">
        <f t="shared" si="266"/>
        <v>plays</v>
      </c>
      <c r="S3454" s="10">
        <f t="shared" si="267"/>
        <v>41842.957638888889</v>
      </c>
      <c r="T3454" s="9" t="str">
        <f t="shared" si="268"/>
        <v>Jul</v>
      </c>
      <c r="U3454" s="9">
        <f t="shared" si="269"/>
        <v>2014</v>
      </c>
      <c r="V3454" s="10">
        <f>(J3454/86400)+25569+(-5/24)</f>
        <v>41820.430856481478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tr">
        <f t="shared" si="265"/>
        <v>theater</v>
      </c>
      <c r="R3455" t="str">
        <f t="shared" si="266"/>
        <v>plays</v>
      </c>
      <c r="S3455" s="10">
        <f t="shared" si="267"/>
        <v>42595.770324074074</v>
      </c>
      <c r="T3455" s="9" t="str">
        <f t="shared" si="268"/>
        <v>Aug</v>
      </c>
      <c r="U3455" s="9">
        <f t="shared" si="269"/>
        <v>2016</v>
      </c>
      <c r="V3455" s="10">
        <f>(J3455/86400)+25569+(-5/24)</f>
        <v>42535.770324074074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tr">
        <f t="shared" si="265"/>
        <v>theater</v>
      </c>
      <c r="R3456" t="str">
        <f t="shared" si="266"/>
        <v>plays</v>
      </c>
      <c r="S3456" s="10">
        <f t="shared" si="267"/>
        <v>41851.490266203698</v>
      </c>
      <c r="T3456" s="9" t="str">
        <f t="shared" si="268"/>
        <v>Jul</v>
      </c>
      <c r="U3456" s="9">
        <f t="shared" si="269"/>
        <v>2014</v>
      </c>
      <c r="V3456" s="10">
        <f>(J3456/86400)+25569+(-5/24)</f>
        <v>41821.490266203698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tr">
        <f t="shared" si="265"/>
        <v>theater</v>
      </c>
      <c r="R3457" t="str">
        <f t="shared" si="266"/>
        <v>plays</v>
      </c>
      <c r="S3457" s="10">
        <f t="shared" si="267"/>
        <v>42656.541979166665</v>
      </c>
      <c r="T3457" s="9" t="str">
        <f t="shared" si="268"/>
        <v>Oct</v>
      </c>
      <c r="U3457" s="9">
        <f t="shared" si="269"/>
        <v>2016</v>
      </c>
      <c r="V3457" s="10">
        <f>(J3457/86400)+25569+(-5/24)</f>
        <v>42626.541979166665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tr">
        <f t="shared" si="265"/>
        <v>theater</v>
      </c>
      <c r="R3458" t="str">
        <f t="shared" si="266"/>
        <v>plays</v>
      </c>
      <c r="S3458" s="10">
        <f t="shared" si="267"/>
        <v>41852.082638888889</v>
      </c>
      <c r="T3458" s="9" t="str">
        <f t="shared" si="268"/>
        <v>Aug</v>
      </c>
      <c r="U3458" s="9">
        <f t="shared" si="269"/>
        <v>2014</v>
      </c>
      <c r="V3458" s="10">
        <f>(J3458/86400)+25569+(-5/24)</f>
        <v>41820.997303240736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tr">
        <f t="shared" ref="Q3459:Q3522" si="270">LEFT(N3459,FIND("/",N3459)-1)</f>
        <v>theater</v>
      </c>
      <c r="R3459" t="str">
        <f t="shared" ref="R3459:R3522" si="271">RIGHT(N3459,LEN(N3459)-FIND("/",N3459))</f>
        <v>plays</v>
      </c>
      <c r="S3459" s="10">
        <f t="shared" ref="S3459:S3522" si="272">(I3459/86400)+25569+(-5/24)</f>
        <v>42047.040972222218</v>
      </c>
      <c r="T3459" s="9" t="str">
        <f t="shared" ref="T3459:T3522" si="273">IF(MONTH(S3459)=1,"Jan",IF(MONTH(S3459)=2,"Feb",IF(MONTH(S3459)=3,"Mar",IF(MONTH(S3459)=4,"Apr",IF(MONTH(S3459)=5,"May",IF(MONTH(S3459)=6,"Jun",IF(MONTH(S3459)=7,"Jul",IF(MONTH(S3459)=8,"Aug",IF(MONTH(S3459)=9,"Sep",IF(MONTH(S3459)=10,"Oct",IF(MONTH(S3459)=11,"Nov",IF(MONTH(S3459)=12,"Dec","N/A"))))))))))))</f>
        <v>Feb</v>
      </c>
      <c r="U3459" s="9">
        <f t="shared" ref="U3459:U3522" si="274">YEAR(S3459)</f>
        <v>2015</v>
      </c>
      <c r="V3459" s="10">
        <f>(J3459/86400)+25569+(-5/24)</f>
        <v>42016.498344907406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tr">
        <f t="shared" si="270"/>
        <v>theater</v>
      </c>
      <c r="R3460" t="str">
        <f t="shared" si="271"/>
        <v>plays</v>
      </c>
      <c r="S3460" s="10">
        <f t="shared" si="272"/>
        <v>42037.977083333331</v>
      </c>
      <c r="T3460" s="9" t="str">
        <f t="shared" si="273"/>
        <v>Feb</v>
      </c>
      <c r="U3460" s="9">
        <f t="shared" si="274"/>
        <v>2015</v>
      </c>
      <c r="V3460" s="10">
        <f>(J3460/86400)+25569+(-5/24)</f>
        <v>42010.994247685179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tr">
        <f t="shared" si="270"/>
        <v>theater</v>
      </c>
      <c r="R3461" t="str">
        <f t="shared" si="271"/>
        <v>plays</v>
      </c>
      <c r="S3461" s="10">
        <f t="shared" si="272"/>
        <v>42510.271527777775</v>
      </c>
      <c r="T3461" s="9" t="str">
        <f t="shared" si="273"/>
        <v>May</v>
      </c>
      <c r="U3461" s="9">
        <f t="shared" si="274"/>
        <v>2016</v>
      </c>
      <c r="V3461" s="10">
        <f>(J3461/86400)+25569+(-5/24)</f>
        <v>42480.271527777775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tr">
        <f t="shared" si="270"/>
        <v>theater</v>
      </c>
      <c r="R3462" t="str">
        <f t="shared" si="271"/>
        <v>plays</v>
      </c>
      <c r="S3462" s="10">
        <f t="shared" si="272"/>
        <v>41866.318888888891</v>
      </c>
      <c r="T3462" s="9" t="str">
        <f t="shared" si="273"/>
        <v>Aug</v>
      </c>
      <c r="U3462" s="9">
        <f t="shared" si="274"/>
        <v>2014</v>
      </c>
      <c r="V3462" s="10">
        <f>(J3462/86400)+25569+(-5/24)</f>
        <v>41852.318888888891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tr">
        <f t="shared" si="270"/>
        <v>theater</v>
      </c>
      <c r="R3463" t="str">
        <f t="shared" si="271"/>
        <v>plays</v>
      </c>
      <c r="S3463" s="10">
        <f t="shared" si="272"/>
        <v>42671.916666666664</v>
      </c>
      <c r="T3463" s="9" t="str">
        <f t="shared" si="273"/>
        <v>Oct</v>
      </c>
      <c r="U3463" s="9">
        <f t="shared" si="274"/>
        <v>2016</v>
      </c>
      <c r="V3463" s="10">
        <f>(J3463/86400)+25569+(-5/24)</f>
        <v>42643.424525462957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tr">
        <f t="shared" si="270"/>
        <v>theater</v>
      </c>
      <c r="R3464" t="str">
        <f t="shared" si="271"/>
        <v>plays</v>
      </c>
      <c r="S3464" s="10">
        <f t="shared" si="272"/>
        <v>42195.541666666664</v>
      </c>
      <c r="T3464" s="9" t="str">
        <f t="shared" si="273"/>
        <v>Jul</v>
      </c>
      <c r="U3464" s="9">
        <f t="shared" si="274"/>
        <v>2015</v>
      </c>
      <c r="V3464" s="10">
        <f>(J3464/86400)+25569+(-5/24)</f>
        <v>42179.690138888887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tr">
        <f t="shared" si="270"/>
        <v>theater</v>
      </c>
      <c r="R3465" t="str">
        <f t="shared" si="271"/>
        <v>plays</v>
      </c>
      <c r="S3465" s="10">
        <f t="shared" si="272"/>
        <v>42653.957638888889</v>
      </c>
      <c r="T3465" s="9" t="str">
        <f t="shared" si="273"/>
        <v>Oct</v>
      </c>
      <c r="U3465" s="9">
        <f t="shared" si="274"/>
        <v>2016</v>
      </c>
      <c r="V3465" s="10">
        <f>(J3465/86400)+25569+(-5/24)</f>
        <v>42612.710474537038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tr">
        <f t="shared" si="270"/>
        <v>theater</v>
      </c>
      <c r="R3466" t="str">
        <f t="shared" si="271"/>
        <v>plays</v>
      </c>
      <c r="S3466" s="10">
        <f t="shared" si="272"/>
        <v>42604.921724537031</v>
      </c>
      <c r="T3466" s="9" t="str">
        <f t="shared" si="273"/>
        <v>Aug</v>
      </c>
      <c r="U3466" s="9">
        <f t="shared" si="274"/>
        <v>2016</v>
      </c>
      <c r="V3466" s="10">
        <f>(J3466/86400)+25569+(-5/24)</f>
        <v>42574.921724537031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tr">
        <f t="shared" si="270"/>
        <v>theater</v>
      </c>
      <c r="R3467" t="str">
        <f t="shared" si="271"/>
        <v>plays</v>
      </c>
      <c r="S3467" s="10">
        <f t="shared" si="272"/>
        <v>42225.458333333336</v>
      </c>
      <c r="T3467" s="9" t="str">
        <f t="shared" si="273"/>
        <v>Aug</v>
      </c>
      <c r="U3467" s="9">
        <f t="shared" si="274"/>
        <v>2015</v>
      </c>
      <c r="V3467" s="10">
        <f>(J3467/86400)+25569+(-5/24)</f>
        <v>42200.417499999996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tr">
        <f t="shared" si="270"/>
        <v>theater</v>
      </c>
      <c r="R3468" t="str">
        <f t="shared" si="271"/>
        <v>plays</v>
      </c>
      <c r="S3468" s="10">
        <f t="shared" si="272"/>
        <v>42479.769097222219</v>
      </c>
      <c r="T3468" s="9" t="str">
        <f t="shared" si="273"/>
        <v>Apr</v>
      </c>
      <c r="U3468" s="9">
        <f t="shared" si="274"/>
        <v>2016</v>
      </c>
      <c r="V3468" s="10">
        <f>(J3468/86400)+25569+(-5/24)</f>
        <v>42419.810763888883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tr">
        <f t="shared" si="270"/>
        <v>theater</v>
      </c>
      <c r="R3469" t="str">
        <f t="shared" si="271"/>
        <v>plays</v>
      </c>
      <c r="S3469" s="10">
        <f t="shared" si="272"/>
        <v>42083.421666666669</v>
      </c>
      <c r="T3469" s="9" t="str">
        <f t="shared" si="273"/>
        <v>Mar</v>
      </c>
      <c r="U3469" s="9">
        <f t="shared" si="274"/>
        <v>2015</v>
      </c>
      <c r="V3469" s="10">
        <f>(J3469/86400)+25569+(-5/24)</f>
        <v>42053.463333333326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tr">
        <f t="shared" si="270"/>
        <v>theater</v>
      </c>
      <c r="R3470" t="str">
        <f t="shared" si="271"/>
        <v>plays</v>
      </c>
      <c r="S3470" s="10">
        <f t="shared" si="272"/>
        <v>42633.916666666664</v>
      </c>
      <c r="T3470" s="9" t="str">
        <f t="shared" si="273"/>
        <v>Sep</v>
      </c>
      <c r="U3470" s="9">
        <f t="shared" si="274"/>
        <v>2016</v>
      </c>
      <c r="V3470" s="10">
        <f>(J3470/86400)+25569+(-5/24)</f>
        <v>42605.55704861111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tr">
        <f t="shared" si="270"/>
        <v>theater</v>
      </c>
      <c r="R3471" t="str">
        <f t="shared" si="271"/>
        <v>plays</v>
      </c>
      <c r="S3471" s="10">
        <f t="shared" si="272"/>
        <v>42488.433391203704</v>
      </c>
      <c r="T3471" s="9" t="str">
        <f t="shared" si="273"/>
        <v>Apr</v>
      </c>
      <c r="U3471" s="9">
        <f t="shared" si="274"/>
        <v>2016</v>
      </c>
      <c r="V3471" s="10">
        <f>(J3471/86400)+25569+(-5/24)</f>
        <v>42458.433391203704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tr">
        <f t="shared" si="270"/>
        <v>theater</v>
      </c>
      <c r="R3472" t="str">
        <f t="shared" si="271"/>
        <v>plays</v>
      </c>
      <c r="S3472" s="10">
        <f t="shared" si="272"/>
        <v>42566.693055555552</v>
      </c>
      <c r="T3472" s="9" t="str">
        <f t="shared" si="273"/>
        <v>Jul</v>
      </c>
      <c r="U3472" s="9">
        <f t="shared" si="274"/>
        <v>2016</v>
      </c>
      <c r="V3472" s="10">
        <f>(J3472/86400)+25569+(-5/24)</f>
        <v>42528.813680555548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tr">
        <f t="shared" si="270"/>
        <v>theater</v>
      </c>
      <c r="R3473" t="str">
        <f t="shared" si="271"/>
        <v>plays</v>
      </c>
      <c r="S3473" s="10">
        <f t="shared" si="272"/>
        <v>41882.625</v>
      </c>
      <c r="T3473" s="9" t="str">
        <f t="shared" si="273"/>
        <v>Aug</v>
      </c>
      <c r="U3473" s="9">
        <f t="shared" si="274"/>
        <v>2014</v>
      </c>
      <c r="V3473" s="10">
        <f>(J3473/86400)+25569+(-5/24)</f>
        <v>41841.61215277778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tr">
        <f t="shared" si="270"/>
        <v>theater</v>
      </c>
      <c r="R3474" t="str">
        <f t="shared" si="271"/>
        <v>plays</v>
      </c>
      <c r="S3474" s="10">
        <f t="shared" si="272"/>
        <v>41949.040972222218</v>
      </c>
      <c r="T3474" s="9" t="str">
        <f t="shared" si="273"/>
        <v>Nov</v>
      </c>
      <c r="U3474" s="9">
        <f t="shared" si="274"/>
        <v>2014</v>
      </c>
      <c r="V3474" s="10">
        <f>(J3474/86400)+25569+(-5/24)</f>
        <v>41927.962164351848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tr">
        <f t="shared" si="270"/>
        <v>theater</v>
      </c>
      <c r="R3475" t="str">
        <f t="shared" si="271"/>
        <v>plays</v>
      </c>
      <c r="S3475" s="10">
        <f t="shared" si="272"/>
        <v>42083.643749999996</v>
      </c>
      <c r="T3475" s="9" t="str">
        <f t="shared" si="273"/>
        <v>Mar</v>
      </c>
      <c r="U3475" s="9">
        <f t="shared" si="274"/>
        <v>2015</v>
      </c>
      <c r="V3475" s="10">
        <f>(J3475/86400)+25569+(-5/24)</f>
        <v>42062.626111111109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tr">
        <f t="shared" si="270"/>
        <v>theater</v>
      </c>
      <c r="R3476" t="str">
        <f t="shared" si="271"/>
        <v>plays</v>
      </c>
      <c r="S3476" s="10">
        <f t="shared" si="272"/>
        <v>42571.293182870366</v>
      </c>
      <c r="T3476" s="9" t="str">
        <f t="shared" si="273"/>
        <v>Jul</v>
      </c>
      <c r="U3476" s="9">
        <f t="shared" si="274"/>
        <v>2016</v>
      </c>
      <c r="V3476" s="10">
        <f>(J3476/86400)+25569+(-5/24)</f>
        <v>42541.293182870366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tr">
        <f t="shared" si="270"/>
        <v>theater</v>
      </c>
      <c r="R3477" t="str">
        <f t="shared" si="271"/>
        <v>plays</v>
      </c>
      <c r="S3477" s="10">
        <f t="shared" si="272"/>
        <v>41945.791666666664</v>
      </c>
      <c r="T3477" s="9" t="str">
        <f t="shared" si="273"/>
        <v>Nov</v>
      </c>
      <c r="U3477" s="9">
        <f t="shared" si="274"/>
        <v>2014</v>
      </c>
      <c r="V3477" s="10">
        <f>(J3477/86400)+25569+(-5/24)</f>
        <v>41918.672499999993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tr">
        <f t="shared" si="270"/>
        <v>theater</v>
      </c>
      <c r="R3478" t="str">
        <f t="shared" si="271"/>
        <v>plays</v>
      </c>
      <c r="S3478" s="10">
        <f t="shared" si="272"/>
        <v>41938.916666666664</v>
      </c>
      <c r="T3478" s="9" t="str">
        <f t="shared" si="273"/>
        <v>Oct</v>
      </c>
      <c r="U3478" s="9">
        <f t="shared" si="274"/>
        <v>2014</v>
      </c>
      <c r="V3478" s="10">
        <f>(J3478/86400)+25569+(-5/24)</f>
        <v>41921.071643518517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tr">
        <f t="shared" si="270"/>
        <v>theater</v>
      </c>
      <c r="R3479" t="str">
        <f t="shared" si="271"/>
        <v>plays</v>
      </c>
      <c r="S3479" s="10">
        <f t="shared" si="272"/>
        <v>42140.916666666664</v>
      </c>
      <c r="T3479" s="9" t="str">
        <f t="shared" si="273"/>
        <v>May</v>
      </c>
      <c r="U3479" s="9">
        <f t="shared" si="274"/>
        <v>2015</v>
      </c>
      <c r="V3479" s="10">
        <f>(J3479/86400)+25569+(-5/24)</f>
        <v>42128.528275462959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tr">
        <f t="shared" si="270"/>
        <v>theater</v>
      </c>
      <c r="R3480" t="str">
        <f t="shared" si="271"/>
        <v>plays</v>
      </c>
      <c r="S3480" s="10">
        <f t="shared" si="272"/>
        <v>42079.666666666664</v>
      </c>
      <c r="T3480" s="9" t="str">
        <f t="shared" si="273"/>
        <v>Mar</v>
      </c>
      <c r="U3480" s="9">
        <f t="shared" si="274"/>
        <v>2015</v>
      </c>
      <c r="V3480" s="10">
        <f>(J3480/86400)+25569+(-5/24)</f>
        <v>42053.708587962959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tr">
        <f t="shared" si="270"/>
        <v>theater</v>
      </c>
      <c r="R3481" t="str">
        <f t="shared" si="271"/>
        <v>plays</v>
      </c>
      <c r="S3481" s="10">
        <f t="shared" si="272"/>
        <v>41811.64675925926</v>
      </c>
      <c r="T3481" s="9" t="str">
        <f t="shared" si="273"/>
        <v>Jun</v>
      </c>
      <c r="U3481" s="9">
        <f t="shared" si="274"/>
        <v>2014</v>
      </c>
      <c r="V3481" s="10">
        <f>(J3481/86400)+25569+(-5/24)</f>
        <v>41781.64675925926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tr">
        <f t="shared" si="270"/>
        <v>theater</v>
      </c>
      <c r="R3482" t="str">
        <f t="shared" si="271"/>
        <v>plays</v>
      </c>
      <c r="S3482" s="10">
        <f t="shared" si="272"/>
        <v>42195.666666666664</v>
      </c>
      <c r="T3482" s="9" t="str">
        <f t="shared" si="273"/>
        <v>Jul</v>
      </c>
      <c r="U3482" s="9">
        <f t="shared" si="274"/>
        <v>2015</v>
      </c>
      <c r="V3482" s="10">
        <f>(J3482/86400)+25569+(-5/24)</f>
        <v>42171.109108796292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tr">
        <f t="shared" si="270"/>
        <v>theater</v>
      </c>
      <c r="R3483" t="str">
        <f t="shared" si="271"/>
        <v>plays</v>
      </c>
      <c r="S3483" s="10">
        <f t="shared" si="272"/>
        <v>42006.039212962962</v>
      </c>
      <c r="T3483" s="9" t="str">
        <f t="shared" si="273"/>
        <v>Jan</v>
      </c>
      <c r="U3483" s="9">
        <f t="shared" si="274"/>
        <v>2015</v>
      </c>
      <c r="V3483" s="10">
        <f>(J3483/86400)+25569+(-5/24)</f>
        <v>41989.039212962962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tr">
        <f t="shared" si="270"/>
        <v>theater</v>
      </c>
      <c r="R3484" t="str">
        <f t="shared" si="271"/>
        <v>plays</v>
      </c>
      <c r="S3484" s="10">
        <f t="shared" si="272"/>
        <v>41826.563263888886</v>
      </c>
      <c r="T3484" s="9" t="str">
        <f t="shared" si="273"/>
        <v>Jul</v>
      </c>
      <c r="U3484" s="9">
        <f t="shared" si="274"/>
        <v>2014</v>
      </c>
      <c r="V3484" s="10">
        <f>(J3484/86400)+25569+(-5/24)</f>
        <v>41796.563263888886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tr">
        <f t="shared" si="270"/>
        <v>theater</v>
      </c>
      <c r="R3485" t="str">
        <f t="shared" si="271"/>
        <v>plays</v>
      </c>
      <c r="S3485" s="10">
        <f t="shared" si="272"/>
        <v>41823.460428240738</v>
      </c>
      <c r="T3485" s="9" t="str">
        <f t="shared" si="273"/>
        <v>Jul</v>
      </c>
      <c r="U3485" s="9">
        <f t="shared" si="274"/>
        <v>2014</v>
      </c>
      <c r="V3485" s="10">
        <f>(J3485/86400)+25569+(-5/24)</f>
        <v>41793.460428240738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tr">
        <f t="shared" si="270"/>
        <v>theater</v>
      </c>
      <c r="R3486" t="str">
        <f t="shared" si="271"/>
        <v>plays</v>
      </c>
      <c r="S3486" s="10">
        <f t="shared" si="272"/>
        <v>42536.552071759252</v>
      </c>
      <c r="T3486" s="9" t="str">
        <f t="shared" si="273"/>
        <v>Jun</v>
      </c>
      <c r="U3486" s="9">
        <f t="shared" si="274"/>
        <v>2016</v>
      </c>
      <c r="V3486" s="10">
        <f>(J3486/86400)+25569+(-5/24)</f>
        <v>42506.552071759252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tr">
        <f t="shared" si="270"/>
        <v>theater</v>
      </c>
      <c r="R3487" t="str">
        <f t="shared" si="271"/>
        <v>plays</v>
      </c>
      <c r="S3487" s="10">
        <f t="shared" si="272"/>
        <v>42402.484722222223</v>
      </c>
      <c r="T3487" s="9" t="str">
        <f t="shared" si="273"/>
        <v>Feb</v>
      </c>
      <c r="U3487" s="9">
        <f t="shared" si="274"/>
        <v>2016</v>
      </c>
      <c r="V3487" s="10">
        <f>(J3487/86400)+25569+(-5/24)</f>
        <v>42372.484722222223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tr">
        <f t="shared" si="270"/>
        <v>theater</v>
      </c>
      <c r="R3488" t="str">
        <f t="shared" si="271"/>
        <v>plays</v>
      </c>
      <c r="S3488" s="10">
        <f t="shared" si="272"/>
        <v>42158.082638888889</v>
      </c>
      <c r="T3488" s="9" t="str">
        <f t="shared" si="273"/>
        <v>Jun</v>
      </c>
      <c r="U3488" s="9">
        <f t="shared" si="274"/>
        <v>2015</v>
      </c>
      <c r="V3488" s="10">
        <f>(J3488/86400)+25569+(-5/24)</f>
        <v>42126.666678240734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tr">
        <f t="shared" si="270"/>
        <v>theater</v>
      </c>
      <c r="R3489" t="str">
        <f t="shared" si="271"/>
        <v>plays</v>
      </c>
      <c r="S3489" s="10">
        <f t="shared" si="272"/>
        <v>42179.732083333329</v>
      </c>
      <c r="T3489" s="9" t="str">
        <f t="shared" si="273"/>
        <v>Jun</v>
      </c>
      <c r="U3489" s="9">
        <f t="shared" si="274"/>
        <v>2015</v>
      </c>
      <c r="V3489" s="10">
        <f>(J3489/86400)+25569+(-5/24)</f>
        <v>42149.732083333329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tr">
        <f t="shared" si="270"/>
        <v>theater</v>
      </c>
      <c r="R3490" t="str">
        <f t="shared" si="271"/>
        <v>plays</v>
      </c>
      <c r="S3490" s="10">
        <f t="shared" si="272"/>
        <v>42111.458333333336</v>
      </c>
      <c r="T3490" s="9" t="str">
        <f t="shared" si="273"/>
        <v>Apr</v>
      </c>
      <c r="U3490" s="9">
        <f t="shared" si="274"/>
        <v>2015</v>
      </c>
      <c r="V3490" s="10">
        <f>(J3490/86400)+25569+(-5/24)</f>
        <v>42087.55972222222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tr">
        <f t="shared" si="270"/>
        <v>theater</v>
      </c>
      <c r="R3491" t="str">
        <f t="shared" si="271"/>
        <v>plays</v>
      </c>
      <c r="S3491" s="10">
        <f t="shared" si="272"/>
        <v>41783.666666666664</v>
      </c>
      <c r="T3491" s="9" t="str">
        <f t="shared" si="273"/>
        <v>May</v>
      </c>
      <c r="U3491" s="9">
        <f t="shared" si="274"/>
        <v>2014</v>
      </c>
      <c r="V3491" s="10">
        <f>(J3491/86400)+25569+(-5/24)</f>
        <v>41753.427442129629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tr">
        <f t="shared" si="270"/>
        <v>theater</v>
      </c>
      <c r="R3492" t="str">
        <f t="shared" si="271"/>
        <v>plays</v>
      </c>
      <c r="S3492" s="10">
        <f t="shared" si="272"/>
        <v>42473.594027777777</v>
      </c>
      <c r="T3492" s="9" t="str">
        <f t="shared" si="273"/>
        <v>Apr</v>
      </c>
      <c r="U3492" s="9">
        <f t="shared" si="274"/>
        <v>2016</v>
      </c>
      <c r="V3492" s="10">
        <f>(J3492/86400)+25569+(-5/24)</f>
        <v>42443.594027777777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tr">
        <f t="shared" si="270"/>
        <v>theater</v>
      </c>
      <c r="R3493" t="str">
        <f t="shared" si="271"/>
        <v>plays</v>
      </c>
      <c r="S3493" s="10">
        <f t="shared" si="272"/>
        <v>42142.041481481479</v>
      </c>
      <c r="T3493" s="9" t="str">
        <f t="shared" si="273"/>
        <v>May</v>
      </c>
      <c r="U3493" s="9">
        <f t="shared" si="274"/>
        <v>2015</v>
      </c>
      <c r="V3493" s="10">
        <f>(J3493/86400)+25569+(-5/24)</f>
        <v>42121.041481481479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tr">
        <f t="shared" si="270"/>
        <v>theater</v>
      </c>
      <c r="R3494" t="str">
        <f t="shared" si="271"/>
        <v>plays</v>
      </c>
      <c r="S3494" s="10">
        <f t="shared" si="272"/>
        <v>42302.800891203697</v>
      </c>
      <c r="T3494" s="9" t="str">
        <f t="shared" si="273"/>
        <v>Oct</v>
      </c>
      <c r="U3494" s="9">
        <f t="shared" si="274"/>
        <v>2015</v>
      </c>
      <c r="V3494" s="10">
        <f>(J3494/86400)+25569+(-5/24)</f>
        <v>42267.800891203697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tr">
        <f t="shared" si="270"/>
        <v>theater</v>
      </c>
      <c r="R3495" t="str">
        <f t="shared" si="271"/>
        <v>plays</v>
      </c>
      <c r="S3495" s="10">
        <f t="shared" si="272"/>
        <v>41868.007638888885</v>
      </c>
      <c r="T3495" s="9" t="str">
        <f t="shared" si="273"/>
        <v>Aug</v>
      </c>
      <c r="U3495" s="9">
        <f t="shared" si="274"/>
        <v>2014</v>
      </c>
      <c r="V3495" s="10">
        <f>(J3495/86400)+25569+(-5/24)</f>
        <v>41848.657824074071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tr">
        <f t="shared" si="270"/>
        <v>theater</v>
      </c>
      <c r="R3496" t="str">
        <f t="shared" si="271"/>
        <v>plays</v>
      </c>
      <c r="S3496" s="10">
        <f t="shared" si="272"/>
        <v>42700.041666666664</v>
      </c>
      <c r="T3496" s="9" t="str">
        <f t="shared" si="273"/>
        <v>Nov</v>
      </c>
      <c r="U3496" s="9">
        <f t="shared" si="274"/>
        <v>2016</v>
      </c>
      <c r="V3496" s="10">
        <f>(J3496/86400)+25569+(-5/24)</f>
        <v>42689.006655092591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tr">
        <f t="shared" si="270"/>
        <v>theater</v>
      </c>
      <c r="R3497" t="str">
        <f t="shared" si="271"/>
        <v>plays</v>
      </c>
      <c r="S3497" s="10">
        <f t="shared" si="272"/>
        <v>41944.512499999997</v>
      </c>
      <c r="T3497" s="9" t="str">
        <f t="shared" si="273"/>
        <v>Nov</v>
      </c>
      <c r="U3497" s="9">
        <f t="shared" si="274"/>
        <v>2014</v>
      </c>
      <c r="V3497" s="10">
        <f>(J3497/86400)+25569+(-5/24)</f>
        <v>41915.554502314808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tr">
        <f t="shared" si="270"/>
        <v>theater</v>
      </c>
      <c r="R3498" t="str">
        <f t="shared" si="271"/>
        <v>plays</v>
      </c>
      <c r="S3498" s="10">
        <f t="shared" si="272"/>
        <v>42624.638495370367</v>
      </c>
      <c r="T3498" s="9" t="str">
        <f t="shared" si="273"/>
        <v>Sep</v>
      </c>
      <c r="U3498" s="9">
        <f t="shared" si="274"/>
        <v>2016</v>
      </c>
      <c r="V3498" s="10">
        <f>(J3498/86400)+25569+(-5/24)</f>
        <v>42584.638495370367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tr">
        <f t="shared" si="270"/>
        <v>theater</v>
      </c>
      <c r="R3499" t="str">
        <f t="shared" si="271"/>
        <v>plays</v>
      </c>
      <c r="S3499" s="10">
        <f t="shared" si="272"/>
        <v>42523.708333333336</v>
      </c>
      <c r="T3499" s="9" t="str">
        <f t="shared" si="273"/>
        <v>Jun</v>
      </c>
      <c r="U3499" s="9">
        <f t="shared" si="274"/>
        <v>2016</v>
      </c>
      <c r="V3499" s="10">
        <f>(J3499/86400)+25569+(-5/24)</f>
        <v>42511.53361111111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tr">
        <f t="shared" si="270"/>
        <v>theater</v>
      </c>
      <c r="R3500" t="str">
        <f t="shared" si="271"/>
        <v>plays</v>
      </c>
      <c r="S3500" s="10">
        <f t="shared" si="272"/>
        <v>42518.697222222218</v>
      </c>
      <c r="T3500" s="9" t="str">
        <f t="shared" si="273"/>
        <v>May</v>
      </c>
      <c r="U3500" s="9">
        <f t="shared" si="274"/>
        <v>2016</v>
      </c>
      <c r="V3500" s="10">
        <f>(J3500/86400)+25569+(-5/24)</f>
        <v>42458.950277777774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tr">
        <f t="shared" si="270"/>
        <v>theater</v>
      </c>
      <c r="R3501" t="str">
        <f t="shared" si="271"/>
        <v>plays</v>
      </c>
      <c r="S3501" s="10">
        <f t="shared" si="272"/>
        <v>42186.082638888889</v>
      </c>
      <c r="T3501" s="9" t="str">
        <f t="shared" si="273"/>
        <v>Jul</v>
      </c>
      <c r="U3501" s="9">
        <f t="shared" si="274"/>
        <v>2015</v>
      </c>
      <c r="V3501" s="10">
        <f>(J3501/86400)+25569+(-5/24)</f>
        <v>42131.827835648146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tr">
        <f t="shared" si="270"/>
        <v>theater</v>
      </c>
      <c r="R3502" t="str">
        <f t="shared" si="271"/>
        <v>plays</v>
      </c>
      <c r="S3502" s="10">
        <f t="shared" si="272"/>
        <v>42435.999305555553</v>
      </c>
      <c r="T3502" s="9" t="str">
        <f t="shared" si="273"/>
        <v>Mar</v>
      </c>
      <c r="U3502" s="9">
        <f t="shared" si="274"/>
        <v>2016</v>
      </c>
      <c r="V3502" s="10">
        <f>(J3502/86400)+25569+(-5/24)</f>
        <v>42419.711087962962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tr">
        <f t="shared" si="270"/>
        <v>theater</v>
      </c>
      <c r="R3503" t="str">
        <f t="shared" si="271"/>
        <v>plays</v>
      </c>
      <c r="S3503" s="10">
        <f t="shared" si="272"/>
        <v>42258.555497685178</v>
      </c>
      <c r="T3503" s="9" t="str">
        <f t="shared" si="273"/>
        <v>Sep</v>
      </c>
      <c r="U3503" s="9">
        <f t="shared" si="274"/>
        <v>2015</v>
      </c>
      <c r="V3503" s="10">
        <f>(J3503/86400)+25569+(-5/24)</f>
        <v>42233.555497685178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tr">
        <f t="shared" si="270"/>
        <v>theater</v>
      </c>
      <c r="R3504" t="str">
        <f t="shared" si="271"/>
        <v>plays</v>
      </c>
      <c r="S3504" s="10">
        <f t="shared" si="272"/>
        <v>42444.957638888889</v>
      </c>
      <c r="T3504" s="9" t="str">
        <f t="shared" si="273"/>
        <v>Mar</v>
      </c>
      <c r="U3504" s="9">
        <f t="shared" si="274"/>
        <v>2016</v>
      </c>
      <c r="V3504" s="10">
        <f>(J3504/86400)+25569+(-5/24)</f>
        <v>42430.631064814814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tr">
        <f t="shared" si="270"/>
        <v>theater</v>
      </c>
      <c r="R3505" t="str">
        <f t="shared" si="271"/>
        <v>plays</v>
      </c>
      <c r="S3505" s="10">
        <f t="shared" si="272"/>
        <v>42575.27</v>
      </c>
      <c r="T3505" s="9" t="str">
        <f t="shared" si="273"/>
        <v>Jul</v>
      </c>
      <c r="U3505" s="9">
        <f t="shared" si="274"/>
        <v>2016</v>
      </c>
      <c r="V3505" s="10">
        <f>(J3505/86400)+25569+(-5/24)</f>
        <v>42545.27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tr">
        <f t="shared" si="270"/>
        <v>theater</v>
      </c>
      <c r="R3506" t="str">
        <f t="shared" si="271"/>
        <v>plays</v>
      </c>
      <c r="S3506" s="10">
        <f t="shared" si="272"/>
        <v>42327.582071759258</v>
      </c>
      <c r="T3506" s="9" t="str">
        <f t="shared" si="273"/>
        <v>Nov</v>
      </c>
      <c r="U3506" s="9">
        <f t="shared" si="274"/>
        <v>2015</v>
      </c>
      <c r="V3506" s="10">
        <f>(J3506/86400)+25569+(-5/24)</f>
        <v>42297.540405092594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tr">
        <f t="shared" si="270"/>
        <v>theater</v>
      </c>
      <c r="R3507" t="str">
        <f t="shared" si="271"/>
        <v>plays</v>
      </c>
      <c r="S3507" s="10">
        <f t="shared" si="272"/>
        <v>41771.958333333328</v>
      </c>
      <c r="T3507" s="9" t="str">
        <f t="shared" si="273"/>
        <v>May</v>
      </c>
      <c r="U3507" s="9">
        <f t="shared" si="274"/>
        <v>2014</v>
      </c>
      <c r="V3507" s="10">
        <f>(J3507/86400)+25569+(-5/24)</f>
        <v>41760.727372685185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tr">
        <f t="shared" si="270"/>
        <v>theater</v>
      </c>
      <c r="R3508" t="str">
        <f t="shared" si="271"/>
        <v>plays</v>
      </c>
      <c r="S3508" s="10">
        <f t="shared" si="272"/>
        <v>41874.525925925926</v>
      </c>
      <c r="T3508" s="9" t="str">
        <f t="shared" si="273"/>
        <v>Aug</v>
      </c>
      <c r="U3508" s="9">
        <f t="shared" si="274"/>
        <v>2014</v>
      </c>
      <c r="V3508" s="10">
        <f>(J3508/86400)+25569+(-5/24)</f>
        <v>41829.525925925926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tr">
        <f t="shared" si="270"/>
        <v>theater</v>
      </c>
      <c r="R3509" t="str">
        <f t="shared" si="271"/>
        <v>plays</v>
      </c>
      <c r="S3509" s="10">
        <f t="shared" si="272"/>
        <v>42521.714548611104</v>
      </c>
      <c r="T3509" s="9" t="str">
        <f t="shared" si="273"/>
        <v>May</v>
      </c>
      <c r="U3509" s="9">
        <f t="shared" si="274"/>
        <v>2016</v>
      </c>
      <c r="V3509" s="10">
        <f>(J3509/86400)+25569+(-5/24)</f>
        <v>42491.714548611104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tr">
        <f t="shared" si="270"/>
        <v>theater</v>
      </c>
      <c r="R3510" t="str">
        <f t="shared" si="271"/>
        <v>plays</v>
      </c>
      <c r="S3510" s="10">
        <f t="shared" si="272"/>
        <v>42500.666666666664</v>
      </c>
      <c r="T3510" s="9" t="str">
        <f t="shared" si="273"/>
        <v>May</v>
      </c>
      <c r="U3510" s="9">
        <f t="shared" si="274"/>
        <v>2016</v>
      </c>
      <c r="V3510" s="10">
        <f>(J3510/86400)+25569+(-5/24)</f>
        <v>42477.521446759252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tr">
        <f t="shared" si="270"/>
        <v>theater</v>
      </c>
      <c r="R3511" t="str">
        <f t="shared" si="271"/>
        <v>plays</v>
      </c>
      <c r="S3511" s="10">
        <f t="shared" si="272"/>
        <v>41963.996527777774</v>
      </c>
      <c r="T3511" s="9" t="str">
        <f t="shared" si="273"/>
        <v>Nov</v>
      </c>
      <c r="U3511" s="9">
        <f t="shared" si="274"/>
        <v>2014</v>
      </c>
      <c r="V3511" s="10">
        <f>(J3511/86400)+25569+(-5/24)</f>
        <v>41950.651226851849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tr">
        <f t="shared" si="270"/>
        <v>theater</v>
      </c>
      <c r="R3512" t="str">
        <f t="shared" si="271"/>
        <v>plays</v>
      </c>
      <c r="S3512" s="10">
        <f t="shared" si="272"/>
        <v>41822.412569444445</v>
      </c>
      <c r="T3512" s="9" t="str">
        <f t="shared" si="273"/>
        <v>Jul</v>
      </c>
      <c r="U3512" s="9">
        <f t="shared" si="274"/>
        <v>2014</v>
      </c>
      <c r="V3512" s="10">
        <f>(J3512/86400)+25569+(-5/24)</f>
        <v>41802.412569444445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tr">
        <f t="shared" si="270"/>
        <v>theater</v>
      </c>
      <c r="R3513" t="str">
        <f t="shared" si="271"/>
        <v>plays</v>
      </c>
      <c r="S3513" s="10">
        <f t="shared" si="272"/>
        <v>41950.5625</v>
      </c>
      <c r="T3513" s="9" t="str">
        <f t="shared" si="273"/>
        <v>Nov</v>
      </c>
      <c r="U3513" s="9">
        <f t="shared" si="274"/>
        <v>2014</v>
      </c>
      <c r="V3513" s="10">
        <f>(J3513/86400)+25569+(-5/24)</f>
        <v>41927.665451388886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tr">
        <f t="shared" si="270"/>
        <v>theater</v>
      </c>
      <c r="R3514" t="str">
        <f t="shared" si="271"/>
        <v>plays</v>
      </c>
      <c r="S3514" s="10">
        <f t="shared" si="272"/>
        <v>42117.286944444444</v>
      </c>
      <c r="T3514" s="9" t="str">
        <f t="shared" si="273"/>
        <v>Apr</v>
      </c>
      <c r="U3514" s="9">
        <f t="shared" si="274"/>
        <v>2015</v>
      </c>
      <c r="V3514" s="10">
        <f>(J3514/86400)+25569+(-5/24)</f>
        <v>42057.328611111108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tr">
        <f t="shared" si="270"/>
        <v>theater</v>
      </c>
      <c r="R3515" t="str">
        <f t="shared" si="271"/>
        <v>plays</v>
      </c>
      <c r="S3515" s="10">
        <f t="shared" si="272"/>
        <v>41793.999305555553</v>
      </c>
      <c r="T3515" s="9" t="str">
        <f t="shared" si="273"/>
        <v>Jun</v>
      </c>
      <c r="U3515" s="9">
        <f t="shared" si="274"/>
        <v>2014</v>
      </c>
      <c r="V3515" s="10">
        <f>(J3515/86400)+25569+(-5/24)</f>
        <v>41780.887870370367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tr">
        <f t="shared" si="270"/>
        <v>theater</v>
      </c>
      <c r="R3516" t="str">
        <f t="shared" si="271"/>
        <v>plays</v>
      </c>
      <c r="S3516" s="10">
        <f t="shared" si="272"/>
        <v>42036.999305555553</v>
      </c>
      <c r="T3516" s="9" t="str">
        <f t="shared" si="273"/>
        <v>Feb</v>
      </c>
      <c r="U3516" s="9">
        <f t="shared" si="274"/>
        <v>2015</v>
      </c>
      <c r="V3516" s="10">
        <f>(J3516/86400)+25569+(-5/24)</f>
        <v>42020.638333333329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tr">
        <f t="shared" si="270"/>
        <v>theater</v>
      </c>
      <c r="R3517" t="str">
        <f t="shared" si="271"/>
        <v>plays</v>
      </c>
      <c r="S3517" s="10">
        <f t="shared" si="272"/>
        <v>42155.564479166664</v>
      </c>
      <c r="T3517" s="9" t="str">
        <f t="shared" si="273"/>
        <v>May</v>
      </c>
      <c r="U3517" s="9">
        <f t="shared" si="274"/>
        <v>2015</v>
      </c>
      <c r="V3517" s="10">
        <f>(J3517/86400)+25569+(-5/24)</f>
        <v>42125.564479166664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tr">
        <f t="shared" si="270"/>
        <v>theater</v>
      </c>
      <c r="R3518" t="str">
        <f t="shared" si="271"/>
        <v>plays</v>
      </c>
      <c r="S3518" s="10">
        <f t="shared" si="272"/>
        <v>41889.916666666664</v>
      </c>
      <c r="T3518" s="9" t="str">
        <f t="shared" si="273"/>
        <v>Sep</v>
      </c>
      <c r="U3518" s="9">
        <f t="shared" si="274"/>
        <v>2014</v>
      </c>
      <c r="V3518" s="10">
        <f>(J3518/86400)+25569+(-5/24)</f>
        <v>41855.801736111105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tr">
        <f t="shared" si="270"/>
        <v>theater</v>
      </c>
      <c r="R3519" t="str">
        <f t="shared" si="271"/>
        <v>plays</v>
      </c>
      <c r="S3519" s="10">
        <f t="shared" si="272"/>
        <v>41824.25</v>
      </c>
      <c r="T3519" s="9" t="str">
        <f t="shared" si="273"/>
        <v>Jul</v>
      </c>
      <c r="U3519" s="9">
        <f t="shared" si="274"/>
        <v>2014</v>
      </c>
      <c r="V3519" s="10">
        <f>(J3519/86400)+25569+(-5/24)</f>
        <v>41794.609189814808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tr">
        <f t="shared" si="270"/>
        <v>theater</v>
      </c>
      <c r="R3520" t="str">
        <f t="shared" si="271"/>
        <v>plays</v>
      </c>
      <c r="S3520" s="10">
        <f t="shared" si="272"/>
        <v>41914.38958333333</v>
      </c>
      <c r="T3520" s="9" t="str">
        <f t="shared" si="273"/>
        <v>Oct</v>
      </c>
      <c r="U3520" s="9">
        <f t="shared" si="274"/>
        <v>2014</v>
      </c>
      <c r="V3520" s="10">
        <f>(J3520/86400)+25569+(-5/24)</f>
        <v>41893.575219907405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tr">
        <f t="shared" si="270"/>
        <v>theater</v>
      </c>
      <c r="R3521" t="str">
        <f t="shared" si="271"/>
        <v>plays</v>
      </c>
      <c r="S3521" s="10">
        <f t="shared" si="272"/>
        <v>42067.390624999993</v>
      </c>
      <c r="T3521" s="9" t="str">
        <f t="shared" si="273"/>
        <v>Mar</v>
      </c>
      <c r="U3521" s="9">
        <f t="shared" si="274"/>
        <v>2015</v>
      </c>
      <c r="V3521" s="10">
        <f>(J3521/86400)+25569+(-5/24)</f>
        <v>42037.390624999993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tr">
        <f t="shared" si="270"/>
        <v>theater</v>
      </c>
      <c r="R3522" t="str">
        <f t="shared" si="271"/>
        <v>plays</v>
      </c>
      <c r="S3522" s="10">
        <f t="shared" si="272"/>
        <v>42253.365972222215</v>
      </c>
      <c r="T3522" s="9" t="str">
        <f t="shared" si="273"/>
        <v>Sep</v>
      </c>
      <c r="U3522" s="9">
        <f t="shared" si="274"/>
        <v>2015</v>
      </c>
      <c r="V3522" s="10">
        <f>(J3522/86400)+25569+(-5/24)</f>
        <v>42227.615879629629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tr">
        <f t="shared" ref="Q3523:Q3586" si="275">LEFT(N3523,FIND("/",N3523)-1)</f>
        <v>theater</v>
      </c>
      <c r="R3523" t="str">
        <f t="shared" ref="R3523:R3586" si="276">RIGHT(N3523,LEN(N3523)-FIND("/",N3523))</f>
        <v>plays</v>
      </c>
      <c r="S3523" s="10">
        <f t="shared" ref="S3523:S3586" si="277">(I3523/86400)+25569+(-5/24)</f>
        <v>41911.153009259258</v>
      </c>
      <c r="T3523" s="9" t="str">
        <f t="shared" ref="T3523:T3586" si="278">IF(MONTH(S3523)=1,"Jan",IF(MONTH(S3523)=2,"Feb",IF(MONTH(S3523)=3,"Mar",IF(MONTH(S3523)=4,"Apr",IF(MONTH(S3523)=5,"May",IF(MONTH(S3523)=6,"Jun",IF(MONTH(S3523)=7,"Jul",IF(MONTH(S3523)=8,"Aug",IF(MONTH(S3523)=9,"Sep",IF(MONTH(S3523)=10,"Oct",IF(MONTH(S3523)=11,"Nov",IF(MONTH(S3523)=12,"Dec","N/A"))))))))))))</f>
        <v>Sep</v>
      </c>
      <c r="U3523" s="9">
        <f t="shared" ref="U3523:U3586" si="279">YEAR(S3523)</f>
        <v>2014</v>
      </c>
      <c r="V3523" s="10">
        <f>(J3523/86400)+25569+(-5/24)</f>
        <v>41881.153009259258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tr">
        <f t="shared" si="275"/>
        <v>theater</v>
      </c>
      <c r="R3524" t="str">
        <f t="shared" si="276"/>
        <v>plays</v>
      </c>
      <c r="S3524" s="10">
        <f t="shared" si="277"/>
        <v>42262.212500000001</v>
      </c>
      <c r="T3524" s="9" t="str">
        <f t="shared" si="278"/>
        <v>Sep</v>
      </c>
      <c r="U3524" s="9">
        <f t="shared" si="279"/>
        <v>2015</v>
      </c>
      <c r="V3524" s="10">
        <f>(J3524/86400)+25569+(-5/24)</f>
        <v>42234.581550925919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tr">
        <f t="shared" si="275"/>
        <v>theater</v>
      </c>
      <c r="R3525" t="str">
        <f t="shared" si="276"/>
        <v>plays</v>
      </c>
      <c r="S3525" s="10">
        <f t="shared" si="277"/>
        <v>42638.749999999993</v>
      </c>
      <c r="T3525" s="9" t="str">
        <f t="shared" si="278"/>
        <v>Sep</v>
      </c>
      <c r="U3525" s="9">
        <f t="shared" si="279"/>
        <v>2016</v>
      </c>
      <c r="V3525" s="10">
        <f>(J3525/86400)+25569+(-5/24)</f>
        <v>42581.189212962963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tr">
        <f t="shared" si="275"/>
        <v>theater</v>
      </c>
      <c r="R3526" t="str">
        <f t="shared" si="276"/>
        <v>plays</v>
      </c>
      <c r="S3526" s="10">
        <f t="shared" si="277"/>
        <v>41894.958333333328</v>
      </c>
      <c r="T3526" s="9" t="str">
        <f t="shared" si="278"/>
        <v>Sep</v>
      </c>
      <c r="U3526" s="9">
        <f t="shared" si="279"/>
        <v>2014</v>
      </c>
      <c r="V3526" s="10">
        <f>(J3526/86400)+25569+(-5/24)</f>
        <v>41880.555243055554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tr">
        <f t="shared" si="275"/>
        <v>theater</v>
      </c>
      <c r="R3527" t="str">
        <f t="shared" si="276"/>
        <v>plays</v>
      </c>
      <c r="S3527" s="10">
        <f t="shared" si="277"/>
        <v>42225.458333333336</v>
      </c>
      <c r="T3527" s="9" t="str">
        <f t="shared" si="278"/>
        <v>Aug</v>
      </c>
      <c r="U3527" s="9">
        <f t="shared" si="279"/>
        <v>2015</v>
      </c>
      <c r="V3527" s="10">
        <f>(J3527/86400)+25569+(-5/24)</f>
        <v>42214.487337962964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tr">
        <f t="shared" si="275"/>
        <v>theater</v>
      </c>
      <c r="R3528" t="str">
        <f t="shared" si="276"/>
        <v>plays</v>
      </c>
      <c r="S3528" s="10">
        <f t="shared" si="277"/>
        <v>42488.040972222218</v>
      </c>
      <c r="T3528" s="9" t="str">
        <f t="shared" si="278"/>
        <v>Apr</v>
      </c>
      <c r="U3528" s="9">
        <f t="shared" si="279"/>
        <v>2016</v>
      </c>
      <c r="V3528" s="10">
        <f>(J3528/86400)+25569+(-5/24)</f>
        <v>42460.126979166664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tr">
        <f t="shared" si="275"/>
        <v>theater</v>
      </c>
      <c r="R3529" t="str">
        <f t="shared" si="276"/>
        <v>plays</v>
      </c>
      <c r="S3529" s="10">
        <f t="shared" si="277"/>
        <v>42195.957638888889</v>
      </c>
      <c r="T3529" s="9" t="str">
        <f t="shared" si="278"/>
        <v>Jul</v>
      </c>
      <c r="U3529" s="9">
        <f t="shared" si="279"/>
        <v>2015</v>
      </c>
      <c r="V3529" s="10">
        <f>(J3529/86400)+25569+(-5/24)</f>
        <v>42166.814872685187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tr">
        <f t="shared" si="275"/>
        <v>theater</v>
      </c>
      <c r="R3530" t="str">
        <f t="shared" si="276"/>
        <v>plays</v>
      </c>
      <c r="S3530" s="10">
        <f t="shared" si="277"/>
        <v>42753.293032407404</v>
      </c>
      <c r="T3530" s="9" t="str">
        <f t="shared" si="278"/>
        <v>Jan</v>
      </c>
      <c r="U3530" s="9">
        <f t="shared" si="279"/>
        <v>2017</v>
      </c>
      <c r="V3530" s="10">
        <f>(J3530/86400)+25569+(-5/24)</f>
        <v>42733.293032407404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tr">
        <f t="shared" si="275"/>
        <v>theater</v>
      </c>
      <c r="R3531" t="str">
        <f t="shared" si="276"/>
        <v>plays</v>
      </c>
      <c r="S3531" s="10">
        <f t="shared" si="277"/>
        <v>42197.833333333336</v>
      </c>
      <c r="T3531" s="9" t="str">
        <f t="shared" si="278"/>
        <v>Jul</v>
      </c>
      <c r="U3531" s="9">
        <f t="shared" si="279"/>
        <v>2015</v>
      </c>
      <c r="V3531" s="10">
        <f>(J3531/86400)+25569+(-5/24)</f>
        <v>42177.553449074076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tr">
        <f t="shared" si="275"/>
        <v>theater</v>
      </c>
      <c r="R3532" t="str">
        <f t="shared" si="276"/>
        <v>plays</v>
      </c>
      <c r="S3532" s="10">
        <f t="shared" si="277"/>
        <v>42470.624999999993</v>
      </c>
      <c r="T3532" s="9" t="str">
        <f t="shared" si="278"/>
        <v>Apr</v>
      </c>
      <c r="U3532" s="9">
        <f t="shared" si="279"/>
        <v>2016</v>
      </c>
      <c r="V3532" s="10">
        <f>(J3532/86400)+25569+(-5/24)</f>
        <v>42442.41501157407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tr">
        <f t="shared" si="275"/>
        <v>theater</v>
      </c>
      <c r="R3533" t="str">
        <f t="shared" si="276"/>
        <v>plays</v>
      </c>
      <c r="S3533" s="10">
        <f t="shared" si="277"/>
        <v>42551.44599537037</v>
      </c>
      <c r="T3533" s="9" t="str">
        <f t="shared" si="278"/>
        <v>Jun</v>
      </c>
      <c r="U3533" s="9">
        <f t="shared" si="279"/>
        <v>2016</v>
      </c>
      <c r="V3533" s="10">
        <f>(J3533/86400)+25569+(-5/24)</f>
        <v>42521.44599537037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tr">
        <f t="shared" si="275"/>
        <v>theater</v>
      </c>
      <c r="R3534" t="str">
        <f t="shared" si="276"/>
        <v>plays</v>
      </c>
      <c r="S3534" s="10">
        <f t="shared" si="277"/>
        <v>41899.957638888889</v>
      </c>
      <c r="T3534" s="9" t="str">
        <f t="shared" si="278"/>
        <v>Sep</v>
      </c>
      <c r="U3534" s="9">
        <f t="shared" si="279"/>
        <v>2014</v>
      </c>
      <c r="V3534" s="10">
        <f>(J3534/86400)+25569+(-5/24)</f>
        <v>41884.391516203701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tr">
        <f t="shared" si="275"/>
        <v>theater</v>
      </c>
      <c r="R3535" t="str">
        <f t="shared" si="276"/>
        <v>plays</v>
      </c>
      <c r="S3535" s="10">
        <f t="shared" si="277"/>
        <v>42319.594525462962</v>
      </c>
      <c r="T3535" s="9" t="str">
        <f t="shared" si="278"/>
        <v>Nov</v>
      </c>
      <c r="U3535" s="9">
        <f t="shared" si="279"/>
        <v>2015</v>
      </c>
      <c r="V3535" s="10">
        <f>(J3535/86400)+25569+(-5/24)</f>
        <v>42289.552858796298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tr">
        <f t="shared" si="275"/>
        <v>theater</v>
      </c>
      <c r="R3536" t="str">
        <f t="shared" si="276"/>
        <v>plays</v>
      </c>
      <c r="S3536" s="10">
        <f t="shared" si="277"/>
        <v>42278.416932870365</v>
      </c>
      <c r="T3536" s="9" t="str">
        <f t="shared" si="278"/>
        <v>Oct</v>
      </c>
      <c r="U3536" s="9">
        <f t="shared" si="279"/>
        <v>2015</v>
      </c>
      <c r="V3536" s="10">
        <f>(J3536/86400)+25569+(-5/24)</f>
        <v>42243.416932870365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tr">
        <f t="shared" si="275"/>
        <v>theater</v>
      </c>
      <c r="R3537" t="str">
        <f t="shared" si="276"/>
        <v>plays</v>
      </c>
      <c r="S3537" s="10">
        <f t="shared" si="277"/>
        <v>42279.541666666664</v>
      </c>
      <c r="T3537" s="9" t="str">
        <f t="shared" si="278"/>
        <v>Oct</v>
      </c>
      <c r="U3537" s="9">
        <f t="shared" si="279"/>
        <v>2015</v>
      </c>
      <c r="V3537" s="10">
        <f>(J3537/86400)+25569+(-5/24)</f>
        <v>42248.431828703702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tr">
        <f t="shared" si="275"/>
        <v>theater</v>
      </c>
      <c r="R3538" t="str">
        <f t="shared" si="276"/>
        <v>plays</v>
      </c>
      <c r="S3538" s="10">
        <f t="shared" si="277"/>
        <v>42358.290972222218</v>
      </c>
      <c r="T3538" s="9" t="str">
        <f t="shared" si="278"/>
        <v>Dec</v>
      </c>
      <c r="U3538" s="9">
        <f t="shared" si="279"/>
        <v>2015</v>
      </c>
      <c r="V3538" s="10">
        <f>(J3538/86400)+25569+(-5/24)</f>
        <v>42328.518807870372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tr">
        <f t="shared" si="275"/>
        <v>theater</v>
      </c>
      <c r="R3539" t="str">
        <f t="shared" si="276"/>
        <v>plays</v>
      </c>
      <c r="S3539" s="10">
        <f t="shared" si="277"/>
        <v>41960.124305555553</v>
      </c>
      <c r="T3539" s="9" t="str">
        <f t="shared" si="278"/>
        <v>Nov</v>
      </c>
      <c r="U3539" s="9">
        <f t="shared" si="279"/>
        <v>2014</v>
      </c>
      <c r="V3539" s="10">
        <f>(J3539/86400)+25569+(-5/24)</f>
        <v>41923.146018518521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tr">
        <f t="shared" si="275"/>
        <v>theater</v>
      </c>
      <c r="R3540" t="str">
        <f t="shared" si="276"/>
        <v>plays</v>
      </c>
      <c r="S3540" s="10">
        <f t="shared" si="277"/>
        <v>42599.212268518517</v>
      </c>
      <c r="T3540" s="9" t="str">
        <f t="shared" si="278"/>
        <v>Aug</v>
      </c>
      <c r="U3540" s="9">
        <f t="shared" si="279"/>
        <v>2016</v>
      </c>
      <c r="V3540" s="10">
        <f>(J3540/86400)+25569+(-5/24)</f>
        <v>42571.212268518517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tr">
        <f t="shared" si="275"/>
        <v>theater</v>
      </c>
      <c r="R3541" t="str">
        <f t="shared" si="276"/>
        <v>plays</v>
      </c>
      <c r="S3541" s="10">
        <f t="shared" si="277"/>
        <v>42621.547708333332</v>
      </c>
      <c r="T3541" s="9" t="str">
        <f t="shared" si="278"/>
        <v>Sep</v>
      </c>
      <c r="U3541" s="9">
        <f t="shared" si="279"/>
        <v>2016</v>
      </c>
      <c r="V3541" s="10">
        <f>(J3541/86400)+25569+(-5/24)</f>
        <v>42600.547708333332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tr">
        <f t="shared" si="275"/>
        <v>theater</v>
      </c>
      <c r="R3542" t="str">
        <f t="shared" si="276"/>
        <v>plays</v>
      </c>
      <c r="S3542" s="10">
        <f t="shared" si="277"/>
        <v>42546.795034722221</v>
      </c>
      <c r="T3542" s="9" t="str">
        <f t="shared" si="278"/>
        <v>Jun</v>
      </c>
      <c r="U3542" s="9">
        <f t="shared" si="279"/>
        <v>2016</v>
      </c>
      <c r="V3542" s="10">
        <f>(J3542/86400)+25569+(-5/24)</f>
        <v>42516.795034722221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tr">
        <f t="shared" si="275"/>
        <v>theater</v>
      </c>
      <c r="R3543" t="str">
        <f t="shared" si="276"/>
        <v>plays</v>
      </c>
      <c r="S3543" s="10">
        <f t="shared" si="277"/>
        <v>42247.521701388883</v>
      </c>
      <c r="T3543" s="9" t="str">
        <f t="shared" si="278"/>
        <v>Aug</v>
      </c>
      <c r="U3543" s="9">
        <f t="shared" si="279"/>
        <v>2015</v>
      </c>
      <c r="V3543" s="10">
        <f>(J3543/86400)+25569+(-5/24)</f>
        <v>42222.521701388883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tr">
        <f t="shared" si="275"/>
        <v>theater</v>
      </c>
      <c r="R3544" t="str">
        <f t="shared" si="276"/>
        <v>plays</v>
      </c>
      <c r="S3544" s="10">
        <f t="shared" si="277"/>
        <v>41889.391458333332</v>
      </c>
      <c r="T3544" s="9" t="str">
        <f t="shared" si="278"/>
        <v>Sep</v>
      </c>
      <c r="U3544" s="9">
        <f t="shared" si="279"/>
        <v>2014</v>
      </c>
      <c r="V3544" s="10">
        <f>(J3544/86400)+25569+(-5/24)</f>
        <v>41829.391458333332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tr">
        <f t="shared" si="275"/>
        <v>theater</v>
      </c>
      <c r="R3545" t="str">
        <f t="shared" si="276"/>
        <v>plays</v>
      </c>
      <c r="S3545" s="10">
        <f t="shared" si="277"/>
        <v>42180.546979166662</v>
      </c>
      <c r="T3545" s="9" t="str">
        <f t="shared" si="278"/>
        <v>Jun</v>
      </c>
      <c r="U3545" s="9">
        <f t="shared" si="279"/>
        <v>2015</v>
      </c>
      <c r="V3545" s="10">
        <f>(J3545/86400)+25569+(-5/24)</f>
        <v>42150.546979166662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tr">
        <f t="shared" si="275"/>
        <v>theater</v>
      </c>
      <c r="R3546" t="str">
        <f t="shared" si="276"/>
        <v>plays</v>
      </c>
      <c r="S3546" s="10">
        <f t="shared" si="277"/>
        <v>42070.623344907406</v>
      </c>
      <c r="T3546" s="9" t="str">
        <f t="shared" si="278"/>
        <v>Mar</v>
      </c>
      <c r="U3546" s="9">
        <f t="shared" si="279"/>
        <v>2015</v>
      </c>
      <c r="V3546" s="10">
        <f>(J3546/86400)+25569+(-5/24)</f>
        <v>42040.623344907406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tr">
        <f t="shared" si="275"/>
        <v>theater</v>
      </c>
      <c r="R3547" t="str">
        <f t="shared" si="276"/>
        <v>plays</v>
      </c>
      <c r="S3547" s="10">
        <f t="shared" si="277"/>
        <v>42105.599062499998</v>
      </c>
      <c r="T3547" s="9" t="str">
        <f t="shared" si="278"/>
        <v>Apr</v>
      </c>
      <c r="U3547" s="9">
        <f t="shared" si="279"/>
        <v>2015</v>
      </c>
      <c r="V3547" s="10">
        <f>(J3547/86400)+25569+(-5/24)</f>
        <v>42075.599062499998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tr">
        <f t="shared" si="275"/>
        <v>theater</v>
      </c>
      <c r="R3548" t="str">
        <f t="shared" si="276"/>
        <v>plays</v>
      </c>
      <c r="S3548" s="10">
        <f t="shared" si="277"/>
        <v>42094.957638888889</v>
      </c>
      <c r="T3548" s="9" t="str">
        <f t="shared" si="278"/>
        <v>Mar</v>
      </c>
      <c r="U3548" s="9">
        <f t="shared" si="279"/>
        <v>2015</v>
      </c>
      <c r="V3548" s="10">
        <f>(J3548/86400)+25569+(-5/24)</f>
        <v>42073.452361111107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tr">
        <f t="shared" si="275"/>
        <v>theater</v>
      </c>
      <c r="R3549" t="str">
        <f t="shared" si="276"/>
        <v>plays</v>
      </c>
      <c r="S3549" s="10">
        <f t="shared" si="277"/>
        <v>42503.957638888889</v>
      </c>
      <c r="T3549" s="9" t="str">
        <f t="shared" si="278"/>
        <v>May</v>
      </c>
      <c r="U3549" s="9">
        <f t="shared" si="279"/>
        <v>2016</v>
      </c>
      <c r="V3549" s="10">
        <f>(J3549/86400)+25569+(-5/24)</f>
        <v>42479.870381944442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tr">
        <f t="shared" si="275"/>
        <v>theater</v>
      </c>
      <c r="R3550" t="str">
        <f t="shared" si="276"/>
        <v>plays</v>
      </c>
      <c r="S3550" s="10">
        <f t="shared" si="277"/>
        <v>42433.833333333336</v>
      </c>
      <c r="T3550" s="9" t="str">
        <f t="shared" si="278"/>
        <v>Mar</v>
      </c>
      <c r="U3550" s="9">
        <f t="shared" si="279"/>
        <v>2016</v>
      </c>
      <c r="V3550" s="10">
        <f>(J3550/86400)+25569+(-5/24)</f>
        <v>42411.733958333331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tr">
        <f t="shared" si="275"/>
        <v>theater</v>
      </c>
      <c r="R3551" t="str">
        <f t="shared" si="276"/>
        <v>plays</v>
      </c>
      <c r="S3551" s="10">
        <f t="shared" si="277"/>
        <v>42251.186030092591</v>
      </c>
      <c r="T3551" s="9" t="str">
        <f t="shared" si="278"/>
        <v>Sep</v>
      </c>
      <c r="U3551" s="9">
        <f t="shared" si="279"/>
        <v>2015</v>
      </c>
      <c r="V3551" s="10">
        <f>(J3551/86400)+25569+(-5/24)</f>
        <v>42223.186030092591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tr">
        <f t="shared" si="275"/>
        <v>theater</v>
      </c>
      <c r="R3552" t="str">
        <f t="shared" si="276"/>
        <v>plays</v>
      </c>
      <c r="S3552" s="10">
        <f t="shared" si="277"/>
        <v>42492.685162037036</v>
      </c>
      <c r="T3552" s="9" t="str">
        <f t="shared" si="278"/>
        <v>May</v>
      </c>
      <c r="U3552" s="9">
        <f t="shared" si="279"/>
        <v>2016</v>
      </c>
      <c r="V3552" s="10">
        <f>(J3552/86400)+25569+(-5/24)</f>
        <v>42462.685162037036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tr">
        <f t="shared" si="275"/>
        <v>theater</v>
      </c>
      <c r="R3553" t="str">
        <f t="shared" si="276"/>
        <v>plays</v>
      </c>
      <c r="S3553" s="10">
        <f t="shared" si="277"/>
        <v>41781.713194444441</v>
      </c>
      <c r="T3553" s="9" t="str">
        <f t="shared" si="278"/>
        <v>May</v>
      </c>
      <c r="U3553" s="9">
        <f t="shared" si="279"/>
        <v>2014</v>
      </c>
      <c r="V3553" s="10">
        <f>(J3553/86400)+25569+(-5/24)</f>
        <v>41753.307523148142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tr">
        <f t="shared" si="275"/>
        <v>theater</v>
      </c>
      <c r="R3554" t="str">
        <f t="shared" si="276"/>
        <v>plays</v>
      </c>
      <c r="S3554" s="10">
        <f t="shared" si="277"/>
        <v>41818.378749999996</v>
      </c>
      <c r="T3554" s="9" t="str">
        <f t="shared" si="278"/>
        <v>Jun</v>
      </c>
      <c r="U3554" s="9">
        <f t="shared" si="279"/>
        <v>2014</v>
      </c>
      <c r="V3554" s="10">
        <f>(J3554/86400)+25569+(-5/24)</f>
        <v>41788.378749999996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tr">
        <f t="shared" si="275"/>
        <v>theater</v>
      </c>
      <c r="R3555" t="str">
        <f t="shared" si="276"/>
        <v>plays</v>
      </c>
      <c r="S3555" s="10">
        <f t="shared" si="277"/>
        <v>42227.791666666664</v>
      </c>
      <c r="T3555" s="9" t="str">
        <f t="shared" si="278"/>
        <v>Aug</v>
      </c>
      <c r="U3555" s="9">
        <f t="shared" si="279"/>
        <v>2015</v>
      </c>
      <c r="V3555" s="10">
        <f>(J3555/86400)+25569+(-5/24)</f>
        <v>42195.820370370369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tr">
        <f t="shared" si="275"/>
        <v>theater</v>
      </c>
      <c r="R3556" t="str">
        <f t="shared" si="276"/>
        <v>plays</v>
      </c>
      <c r="S3556" s="10">
        <f t="shared" si="277"/>
        <v>42046.499999999993</v>
      </c>
      <c r="T3556" s="9" t="str">
        <f t="shared" si="278"/>
        <v>Feb</v>
      </c>
      <c r="U3556" s="9">
        <f t="shared" si="279"/>
        <v>2015</v>
      </c>
      <c r="V3556" s="10">
        <f>(J3556/86400)+25569+(-5/24)</f>
        <v>42015.842118055552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tr">
        <f t="shared" si="275"/>
        <v>theater</v>
      </c>
      <c r="R3557" t="str">
        <f t="shared" si="276"/>
        <v>plays</v>
      </c>
      <c r="S3557" s="10">
        <f t="shared" si="277"/>
        <v>42691.275393518517</v>
      </c>
      <c r="T3557" s="9" t="str">
        <f t="shared" si="278"/>
        <v>Nov</v>
      </c>
      <c r="U3557" s="9">
        <f t="shared" si="279"/>
        <v>2016</v>
      </c>
      <c r="V3557" s="10">
        <f>(J3557/86400)+25569+(-5/24)</f>
        <v>42661.233726851853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tr">
        <f t="shared" si="275"/>
        <v>theater</v>
      </c>
      <c r="R3558" t="str">
        <f t="shared" si="276"/>
        <v>plays</v>
      </c>
      <c r="S3558" s="10">
        <f t="shared" si="277"/>
        <v>41868.441249999996</v>
      </c>
      <c r="T3558" s="9" t="str">
        <f t="shared" si="278"/>
        <v>Aug</v>
      </c>
      <c r="U3558" s="9">
        <f t="shared" si="279"/>
        <v>2014</v>
      </c>
      <c r="V3558" s="10">
        <f>(J3558/86400)+25569+(-5/24)</f>
        <v>41808.441249999996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tr">
        <f t="shared" si="275"/>
        <v>theater</v>
      </c>
      <c r="R3559" t="str">
        <f t="shared" si="276"/>
        <v>plays</v>
      </c>
      <c r="S3559" s="10">
        <f t="shared" si="277"/>
        <v>41764.068414351852</v>
      </c>
      <c r="T3559" s="9" t="str">
        <f t="shared" si="278"/>
        <v>May</v>
      </c>
      <c r="U3559" s="9">
        <f t="shared" si="279"/>
        <v>2014</v>
      </c>
      <c r="V3559" s="10">
        <f>(J3559/86400)+25569+(-5/24)</f>
        <v>41730.068414351852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tr">
        <f t="shared" si="275"/>
        <v>theater</v>
      </c>
      <c r="R3560" t="str">
        <f t="shared" si="276"/>
        <v>plays</v>
      </c>
      <c r="S3560" s="10">
        <f t="shared" si="277"/>
        <v>42181.666666666664</v>
      </c>
      <c r="T3560" s="9" t="str">
        <f t="shared" si="278"/>
        <v>Jun</v>
      </c>
      <c r="U3560" s="9">
        <f t="shared" si="279"/>
        <v>2015</v>
      </c>
      <c r="V3560" s="10">
        <f>(J3560/86400)+25569+(-5/24)</f>
        <v>42139.608506944445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tr">
        <f t="shared" si="275"/>
        <v>theater</v>
      </c>
      <c r="R3561" t="str">
        <f t="shared" si="276"/>
        <v>plays</v>
      </c>
      <c r="S3561" s="10">
        <f t="shared" si="277"/>
        <v>42216.165277777771</v>
      </c>
      <c r="T3561" s="9" t="str">
        <f t="shared" si="278"/>
        <v>Jul</v>
      </c>
      <c r="U3561" s="9">
        <f t="shared" si="279"/>
        <v>2015</v>
      </c>
      <c r="V3561" s="10">
        <f>(J3561/86400)+25569+(-5/24)</f>
        <v>42193.887824074067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tr">
        <f t="shared" si="275"/>
        <v>theater</v>
      </c>
      <c r="R3562" t="str">
        <f t="shared" si="276"/>
        <v>plays</v>
      </c>
      <c r="S3562" s="10">
        <f t="shared" si="277"/>
        <v>42150.906249999993</v>
      </c>
      <c r="T3562" s="9" t="str">
        <f t="shared" si="278"/>
        <v>May</v>
      </c>
      <c r="U3562" s="9">
        <f t="shared" si="279"/>
        <v>2015</v>
      </c>
      <c r="V3562" s="10">
        <f>(J3562/86400)+25569+(-5/24)</f>
        <v>42115.68131944444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tr">
        <f t="shared" si="275"/>
        <v>theater</v>
      </c>
      <c r="R3563" t="str">
        <f t="shared" si="276"/>
        <v>plays</v>
      </c>
      <c r="S3563" s="10">
        <f t="shared" si="277"/>
        <v>42221.566666666666</v>
      </c>
      <c r="T3563" s="9" t="str">
        <f t="shared" si="278"/>
        <v>Aug</v>
      </c>
      <c r="U3563" s="9">
        <f t="shared" si="279"/>
        <v>2015</v>
      </c>
      <c r="V3563" s="10">
        <f>(J3563/86400)+25569+(-5/24)</f>
        <v>42203.471967592595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tr">
        <f t="shared" si="275"/>
        <v>theater</v>
      </c>
      <c r="R3564" t="str">
        <f t="shared" si="276"/>
        <v>plays</v>
      </c>
      <c r="S3564" s="10">
        <f t="shared" si="277"/>
        <v>42442.708333333336</v>
      </c>
      <c r="T3564" s="9" t="str">
        <f t="shared" si="278"/>
        <v>Mar</v>
      </c>
      <c r="U3564" s="9">
        <f t="shared" si="279"/>
        <v>2016</v>
      </c>
      <c r="V3564" s="10">
        <f>(J3564/86400)+25569+(-5/24)</f>
        <v>42433.553553240738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tr">
        <f t="shared" si="275"/>
        <v>theater</v>
      </c>
      <c r="R3565" t="str">
        <f t="shared" si="276"/>
        <v>plays</v>
      </c>
      <c r="S3565" s="10">
        <f t="shared" si="277"/>
        <v>42583.583333333336</v>
      </c>
      <c r="T3565" s="9" t="str">
        <f t="shared" si="278"/>
        <v>Aug</v>
      </c>
      <c r="U3565" s="9">
        <f t="shared" si="279"/>
        <v>2016</v>
      </c>
      <c r="V3565" s="10">
        <f>(J3565/86400)+25569+(-5/24)</f>
        <v>42555.46361111111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tr">
        <f t="shared" si="275"/>
        <v>theater</v>
      </c>
      <c r="R3566" t="str">
        <f t="shared" si="276"/>
        <v>plays</v>
      </c>
      <c r="S3566" s="10">
        <f t="shared" si="277"/>
        <v>42282.458333333336</v>
      </c>
      <c r="T3566" s="9" t="str">
        <f t="shared" si="278"/>
        <v>Oct</v>
      </c>
      <c r="U3566" s="9">
        <f t="shared" si="279"/>
        <v>2015</v>
      </c>
      <c r="V3566" s="10">
        <f>(J3566/86400)+25569+(-5/24)</f>
        <v>42236.414918981478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tr">
        <f t="shared" si="275"/>
        <v>theater</v>
      </c>
      <c r="R3567" t="str">
        <f t="shared" si="276"/>
        <v>plays</v>
      </c>
      <c r="S3567" s="10">
        <f t="shared" si="277"/>
        <v>42004.534814814811</v>
      </c>
      <c r="T3567" s="9" t="str">
        <f t="shared" si="278"/>
        <v>Dec</v>
      </c>
      <c r="U3567" s="9">
        <f t="shared" si="279"/>
        <v>2014</v>
      </c>
      <c r="V3567" s="10">
        <f>(J3567/86400)+25569+(-5/24)</f>
        <v>41974.534814814811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tr">
        <f t="shared" si="275"/>
        <v>theater</v>
      </c>
      <c r="R3568" t="str">
        <f t="shared" si="276"/>
        <v>plays</v>
      </c>
      <c r="S3568" s="10">
        <f t="shared" si="277"/>
        <v>42027.299571759257</v>
      </c>
      <c r="T3568" s="9" t="str">
        <f t="shared" si="278"/>
        <v>Jan</v>
      </c>
      <c r="U3568" s="9">
        <f t="shared" si="279"/>
        <v>2015</v>
      </c>
      <c r="V3568" s="10">
        <f>(J3568/86400)+25569+(-5/24)</f>
        <v>41997.299571759257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tr">
        <f t="shared" si="275"/>
        <v>theater</v>
      </c>
      <c r="R3569" t="str">
        <f t="shared" si="276"/>
        <v>plays</v>
      </c>
      <c r="S3569" s="10">
        <f t="shared" si="277"/>
        <v>42165.602361111109</v>
      </c>
      <c r="T3569" s="9" t="str">
        <f t="shared" si="278"/>
        <v>Jun</v>
      </c>
      <c r="U3569" s="9">
        <f t="shared" si="279"/>
        <v>2015</v>
      </c>
      <c r="V3569" s="10">
        <f>(J3569/86400)+25569+(-5/24)</f>
        <v>42135.602361111109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tr">
        <f t="shared" si="275"/>
        <v>theater</v>
      </c>
      <c r="R3570" t="str">
        <f t="shared" si="276"/>
        <v>plays</v>
      </c>
      <c r="S3570" s="10">
        <f t="shared" si="277"/>
        <v>41899.532337962963</v>
      </c>
      <c r="T3570" s="9" t="str">
        <f t="shared" si="278"/>
        <v>Sep</v>
      </c>
      <c r="U3570" s="9">
        <f t="shared" si="279"/>
        <v>2014</v>
      </c>
      <c r="V3570" s="10">
        <f>(J3570/86400)+25569+(-5/24)</f>
        <v>41869.532337962963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tr">
        <f t="shared" si="275"/>
        <v>theater</v>
      </c>
      <c r="R3571" t="str">
        <f t="shared" si="276"/>
        <v>plays</v>
      </c>
      <c r="S3571" s="10">
        <f t="shared" si="277"/>
        <v>42012.480277777773</v>
      </c>
      <c r="T3571" s="9" t="str">
        <f t="shared" si="278"/>
        <v>Jan</v>
      </c>
      <c r="U3571" s="9">
        <f t="shared" si="279"/>
        <v>2015</v>
      </c>
      <c r="V3571" s="10">
        <f>(J3571/86400)+25569+(-5/24)</f>
        <v>41982.480277777773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tr">
        <f t="shared" si="275"/>
        <v>theater</v>
      </c>
      <c r="R3572" t="str">
        <f t="shared" si="276"/>
        <v>plays</v>
      </c>
      <c r="S3572" s="10">
        <f t="shared" si="277"/>
        <v>42004.083333333336</v>
      </c>
      <c r="T3572" s="9" t="str">
        <f t="shared" si="278"/>
        <v>Dec</v>
      </c>
      <c r="U3572" s="9">
        <f t="shared" si="279"/>
        <v>2014</v>
      </c>
      <c r="V3572" s="10">
        <f>(J3572/86400)+25569+(-5/24)</f>
        <v>41976.12364583333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tr">
        <f t="shared" si="275"/>
        <v>theater</v>
      </c>
      <c r="R3573" t="str">
        <f t="shared" si="276"/>
        <v>plays</v>
      </c>
      <c r="S3573" s="10">
        <f t="shared" si="277"/>
        <v>41942.650613425925</v>
      </c>
      <c r="T3573" s="9" t="str">
        <f t="shared" si="278"/>
        <v>Oct</v>
      </c>
      <c r="U3573" s="9">
        <f t="shared" si="279"/>
        <v>2014</v>
      </c>
      <c r="V3573" s="10">
        <f>(J3573/86400)+25569+(-5/24)</f>
        <v>41912.650613425925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tr">
        <f t="shared" si="275"/>
        <v>theater</v>
      </c>
      <c r="R3574" t="str">
        <f t="shared" si="276"/>
        <v>plays</v>
      </c>
      <c r="S3574" s="10">
        <f t="shared" si="277"/>
        <v>42176.36206018518</v>
      </c>
      <c r="T3574" s="9" t="str">
        <f t="shared" si="278"/>
        <v>Jun</v>
      </c>
      <c r="U3574" s="9">
        <f t="shared" si="279"/>
        <v>2015</v>
      </c>
      <c r="V3574" s="10">
        <f>(J3574/86400)+25569+(-5/24)</f>
        <v>42146.36206018518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tr">
        <f t="shared" si="275"/>
        <v>theater</v>
      </c>
      <c r="R3575" t="str">
        <f t="shared" si="276"/>
        <v>plays</v>
      </c>
      <c r="S3575" s="10">
        <f t="shared" si="277"/>
        <v>41951.208865740737</v>
      </c>
      <c r="T3575" s="9" t="str">
        <f t="shared" si="278"/>
        <v>Nov</v>
      </c>
      <c r="U3575" s="9">
        <f t="shared" si="279"/>
        <v>2014</v>
      </c>
      <c r="V3575" s="10">
        <f>(J3575/86400)+25569+(-5/24)</f>
        <v>41921.167199074072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tr">
        <f t="shared" si="275"/>
        <v>theater</v>
      </c>
      <c r="R3576" t="str">
        <f t="shared" si="276"/>
        <v>plays</v>
      </c>
      <c r="S3576" s="10">
        <f t="shared" si="277"/>
        <v>41956.776018518511</v>
      </c>
      <c r="T3576" s="9" t="str">
        <f t="shared" si="278"/>
        <v>Nov</v>
      </c>
      <c r="U3576" s="9">
        <f t="shared" si="279"/>
        <v>2014</v>
      </c>
      <c r="V3576" s="10">
        <f>(J3576/86400)+25569+(-5/24)</f>
        <v>41926.734351851854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tr">
        <f t="shared" si="275"/>
        <v>theater</v>
      </c>
      <c r="R3577" t="str">
        <f t="shared" si="276"/>
        <v>plays</v>
      </c>
      <c r="S3577" s="10">
        <f t="shared" si="277"/>
        <v>42592.957638888889</v>
      </c>
      <c r="T3577" s="9" t="str">
        <f t="shared" si="278"/>
        <v>Aug</v>
      </c>
      <c r="U3577" s="9">
        <f t="shared" si="279"/>
        <v>2016</v>
      </c>
      <c r="V3577" s="10">
        <f>(J3577/86400)+25569+(-5/24)</f>
        <v>42561.575543981475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tr">
        <f t="shared" si="275"/>
        <v>theater</v>
      </c>
      <c r="R3578" t="str">
        <f t="shared" si="276"/>
        <v>plays</v>
      </c>
      <c r="S3578" s="10">
        <f t="shared" si="277"/>
        <v>42709.382569444446</v>
      </c>
      <c r="T3578" s="9" t="str">
        <f t="shared" si="278"/>
        <v>Dec</v>
      </c>
      <c r="U3578" s="9">
        <f t="shared" si="279"/>
        <v>2016</v>
      </c>
      <c r="V3578" s="10">
        <f>(J3578/86400)+25569+(-5/24)</f>
        <v>42649.340902777774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tr">
        <f t="shared" si="275"/>
        <v>theater</v>
      </c>
      <c r="R3579" t="str">
        <f t="shared" si="276"/>
        <v>plays</v>
      </c>
      <c r="S3579" s="10">
        <f t="shared" si="277"/>
        <v>42120.061111111114</v>
      </c>
      <c r="T3579" s="9" t="str">
        <f t="shared" si="278"/>
        <v>Apr</v>
      </c>
      <c r="U3579" s="9">
        <f t="shared" si="279"/>
        <v>2015</v>
      </c>
      <c r="V3579" s="10">
        <f>(J3579/86400)+25569+(-5/24)</f>
        <v>42093.578506944446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tr">
        <f t="shared" si="275"/>
        <v>theater</v>
      </c>
      <c r="R3580" t="str">
        <f t="shared" si="276"/>
        <v>plays</v>
      </c>
      <c r="S3580" s="10">
        <f t="shared" si="277"/>
        <v>42490.525196759256</v>
      </c>
      <c r="T3580" s="9" t="str">
        <f t="shared" si="278"/>
        <v>Apr</v>
      </c>
      <c r="U3580" s="9">
        <f t="shared" si="279"/>
        <v>2016</v>
      </c>
      <c r="V3580" s="10">
        <f>(J3580/86400)+25569+(-5/24)</f>
        <v>42460.525196759256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tr">
        <f t="shared" si="275"/>
        <v>theater</v>
      </c>
      <c r="R3581" t="str">
        <f t="shared" si="276"/>
        <v>plays</v>
      </c>
      <c r="S3581" s="10">
        <f t="shared" si="277"/>
        <v>42460.51222222222</v>
      </c>
      <c r="T3581" s="9" t="str">
        <f t="shared" si="278"/>
        <v>Mar</v>
      </c>
      <c r="U3581" s="9">
        <f t="shared" si="279"/>
        <v>2016</v>
      </c>
      <c r="V3581" s="10">
        <f>(J3581/86400)+25569+(-5/24)</f>
        <v>42430.553888888891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tr">
        <f t="shared" si="275"/>
        <v>theater</v>
      </c>
      <c r="R3582" t="str">
        <f t="shared" si="276"/>
        <v>plays</v>
      </c>
      <c r="S3582" s="10">
        <f t="shared" si="277"/>
        <v>42063.999305555553</v>
      </c>
      <c r="T3582" s="9" t="str">
        <f t="shared" si="278"/>
        <v>Feb</v>
      </c>
      <c r="U3582" s="9">
        <f t="shared" si="279"/>
        <v>2015</v>
      </c>
      <c r="V3582" s="10">
        <f>(J3582/86400)+25569+(-5/24)</f>
        <v>42025.967847222222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tr">
        <f t="shared" si="275"/>
        <v>theater</v>
      </c>
      <c r="R3583" t="str">
        <f t="shared" si="276"/>
        <v>plays</v>
      </c>
      <c r="S3583" s="10">
        <f t="shared" si="277"/>
        <v>41850.26284722222</v>
      </c>
      <c r="T3583" s="9" t="str">
        <f t="shared" si="278"/>
        <v>Jul</v>
      </c>
      <c r="U3583" s="9">
        <f t="shared" si="279"/>
        <v>2014</v>
      </c>
      <c r="V3583" s="10">
        <f>(J3583/86400)+25569+(-5/24)</f>
        <v>41836.26284722222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tr">
        <f t="shared" si="275"/>
        <v>theater</v>
      </c>
      <c r="R3584" t="str">
        <f t="shared" si="276"/>
        <v>plays</v>
      </c>
      <c r="S3584" s="10">
        <f t="shared" si="277"/>
        <v>42464.887523148143</v>
      </c>
      <c r="T3584" s="9" t="str">
        <f t="shared" si="278"/>
        <v>Apr</v>
      </c>
      <c r="U3584" s="9">
        <f t="shared" si="279"/>
        <v>2016</v>
      </c>
      <c r="V3584" s="10">
        <f>(J3584/86400)+25569+(-5/24)</f>
        <v>42450.887523148143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tr">
        <f t="shared" si="275"/>
        <v>theater</v>
      </c>
      <c r="R3585" t="str">
        <f t="shared" si="276"/>
        <v>plays</v>
      </c>
      <c r="S3585" s="10">
        <f t="shared" si="277"/>
        <v>42478.175983796296</v>
      </c>
      <c r="T3585" s="9" t="str">
        <f t="shared" si="278"/>
        <v>Apr</v>
      </c>
      <c r="U3585" s="9">
        <f t="shared" si="279"/>
        <v>2016</v>
      </c>
      <c r="V3585" s="10">
        <f>(J3585/86400)+25569+(-5/24)</f>
        <v>42418.217650462961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tr">
        <f t="shared" si="275"/>
        <v>theater</v>
      </c>
      <c r="R3586" t="str">
        <f t="shared" si="276"/>
        <v>plays</v>
      </c>
      <c r="S3586" s="10">
        <f t="shared" si="277"/>
        <v>42198.108148148145</v>
      </c>
      <c r="T3586" s="9" t="str">
        <f t="shared" si="278"/>
        <v>Jul</v>
      </c>
      <c r="U3586" s="9">
        <f t="shared" si="279"/>
        <v>2015</v>
      </c>
      <c r="V3586" s="10">
        <f>(J3586/86400)+25569+(-5/24)</f>
        <v>42168.108148148145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tr">
        <f t="shared" ref="Q3587:Q3650" si="280">LEFT(N3587,FIND("/",N3587)-1)</f>
        <v>theater</v>
      </c>
      <c r="R3587" t="str">
        <f t="shared" ref="R3587:R3650" si="281">RIGHT(N3587,LEN(N3587)-FIND("/",N3587))</f>
        <v>plays</v>
      </c>
      <c r="S3587" s="10">
        <f t="shared" ref="S3587:S3650" si="282">(I3587/86400)+25569+(-5/24)</f>
        <v>41994.507986111108</v>
      </c>
      <c r="T3587" s="9" t="str">
        <f t="shared" ref="T3587:T3650" si="283">IF(MONTH(S3587)=1,"Jan",IF(MONTH(S3587)=2,"Feb",IF(MONTH(S3587)=3,"Mar",IF(MONTH(S3587)=4,"Apr",IF(MONTH(S3587)=5,"May",IF(MONTH(S3587)=6,"Jun",IF(MONTH(S3587)=7,"Jul",IF(MONTH(S3587)=8,"Aug",IF(MONTH(S3587)=9,"Sep",IF(MONTH(S3587)=10,"Oct",IF(MONTH(S3587)=11,"Nov",IF(MONTH(S3587)=12,"Dec","N/A"))))))))))))</f>
        <v>Dec</v>
      </c>
      <c r="U3587" s="9">
        <f t="shared" ref="U3587:U3650" si="284">YEAR(S3587)</f>
        <v>2014</v>
      </c>
      <c r="V3587" s="10">
        <f>(J3587/86400)+25569+(-5/24)</f>
        <v>41964.507986111108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tr">
        <f t="shared" si="280"/>
        <v>theater</v>
      </c>
      <c r="R3588" t="str">
        <f t="shared" si="281"/>
        <v>plays</v>
      </c>
      <c r="S3588" s="10">
        <f t="shared" si="282"/>
        <v>42636.489236111105</v>
      </c>
      <c r="T3588" s="9" t="str">
        <f t="shared" si="283"/>
        <v>Sep</v>
      </c>
      <c r="U3588" s="9">
        <f t="shared" si="284"/>
        <v>2016</v>
      </c>
      <c r="V3588" s="10">
        <f>(J3588/86400)+25569+(-5/24)</f>
        <v>42576.489236111105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tr">
        <f t="shared" si="280"/>
        <v>theater</v>
      </c>
      <c r="R3589" t="str">
        <f t="shared" si="281"/>
        <v>plays</v>
      </c>
      <c r="S3589" s="10">
        <f t="shared" si="282"/>
        <v>42548.583333333336</v>
      </c>
      <c r="T3589" s="9" t="str">
        <f t="shared" si="283"/>
        <v>Jun</v>
      </c>
      <c r="U3589" s="9">
        <f t="shared" si="284"/>
        <v>2016</v>
      </c>
      <c r="V3589" s="10">
        <f>(J3589/86400)+25569+(-5/24)</f>
        <v>42503.331643518519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tr">
        <f t="shared" si="280"/>
        <v>theater</v>
      </c>
      <c r="R3590" t="str">
        <f t="shared" si="281"/>
        <v>plays</v>
      </c>
      <c r="S3590" s="10">
        <f t="shared" si="282"/>
        <v>42123.749999999993</v>
      </c>
      <c r="T3590" s="9" t="str">
        <f t="shared" si="283"/>
        <v>Apr</v>
      </c>
      <c r="U3590" s="9">
        <f t="shared" si="284"/>
        <v>2015</v>
      </c>
      <c r="V3590" s="10">
        <f>(J3590/86400)+25569+(-5/24)</f>
        <v>42101.620486111111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tr">
        <f t="shared" si="280"/>
        <v>theater</v>
      </c>
      <c r="R3591" t="str">
        <f t="shared" si="281"/>
        <v>plays</v>
      </c>
      <c r="S3591" s="10">
        <f t="shared" si="282"/>
        <v>42150.439201388886</v>
      </c>
      <c r="T3591" s="9" t="str">
        <f t="shared" si="283"/>
        <v>May</v>
      </c>
      <c r="U3591" s="9">
        <f t="shared" si="284"/>
        <v>2015</v>
      </c>
      <c r="V3591" s="10">
        <f>(J3591/86400)+25569+(-5/24)</f>
        <v>42125.439201388886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tr">
        <f t="shared" si="280"/>
        <v>theater</v>
      </c>
      <c r="R3592" t="str">
        <f t="shared" si="281"/>
        <v>plays</v>
      </c>
      <c r="S3592" s="10">
        <f t="shared" si="282"/>
        <v>41932.125393518516</v>
      </c>
      <c r="T3592" s="9" t="str">
        <f t="shared" si="283"/>
        <v>Oct</v>
      </c>
      <c r="U3592" s="9">
        <f t="shared" si="284"/>
        <v>2014</v>
      </c>
      <c r="V3592" s="10">
        <f>(J3592/86400)+25569+(-5/24)</f>
        <v>41902.125393518516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tr">
        <f t="shared" si="280"/>
        <v>theater</v>
      </c>
      <c r="R3593" t="str">
        <f t="shared" si="281"/>
        <v>plays</v>
      </c>
      <c r="S3593" s="10">
        <f t="shared" si="282"/>
        <v>42027.999305555553</v>
      </c>
      <c r="T3593" s="9" t="str">
        <f t="shared" si="283"/>
        <v>Jan</v>
      </c>
      <c r="U3593" s="9">
        <f t="shared" si="284"/>
        <v>2015</v>
      </c>
      <c r="V3593" s="10">
        <f>(J3593/86400)+25569+(-5/24)</f>
        <v>42003.74009259259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tr">
        <f t="shared" si="280"/>
        <v>theater</v>
      </c>
      <c r="R3594" t="str">
        <f t="shared" si="281"/>
        <v>plays</v>
      </c>
      <c r="S3594" s="10">
        <f t="shared" si="282"/>
        <v>42045.999305555553</v>
      </c>
      <c r="T3594" s="9" t="str">
        <f t="shared" si="283"/>
        <v>Feb</v>
      </c>
      <c r="U3594" s="9">
        <f t="shared" si="284"/>
        <v>2015</v>
      </c>
      <c r="V3594" s="10">
        <f>(J3594/86400)+25569+(-5/24)</f>
        <v>41988.621608796289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tr">
        <f t="shared" si="280"/>
        <v>theater</v>
      </c>
      <c r="R3595" t="str">
        <f t="shared" si="281"/>
        <v>plays</v>
      </c>
      <c r="S3595" s="10">
        <f t="shared" si="282"/>
        <v>42009.643055555549</v>
      </c>
      <c r="T3595" s="9" t="str">
        <f t="shared" si="283"/>
        <v>Jan</v>
      </c>
      <c r="U3595" s="9">
        <f t="shared" si="284"/>
        <v>2015</v>
      </c>
      <c r="V3595" s="10">
        <f>(J3595/86400)+25569+(-5/24)</f>
        <v>41974.690266203703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tr">
        <f t="shared" si="280"/>
        <v>theater</v>
      </c>
      <c r="R3596" t="str">
        <f t="shared" si="281"/>
        <v>plays</v>
      </c>
      <c r="S3596" s="10">
        <f t="shared" si="282"/>
        <v>42616.858587962961</v>
      </c>
      <c r="T3596" s="9" t="str">
        <f t="shared" si="283"/>
        <v>Sep</v>
      </c>
      <c r="U3596" s="9">
        <f t="shared" si="284"/>
        <v>2016</v>
      </c>
      <c r="V3596" s="10">
        <f>(J3596/86400)+25569+(-5/24)</f>
        <v>42591.858587962961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tr">
        <f t="shared" si="280"/>
        <v>theater</v>
      </c>
      <c r="R3597" t="str">
        <f t="shared" si="281"/>
        <v>plays</v>
      </c>
      <c r="S3597" s="10">
        <f t="shared" si="282"/>
        <v>42076.082638888889</v>
      </c>
      <c r="T3597" s="9" t="str">
        <f t="shared" si="283"/>
        <v>Mar</v>
      </c>
      <c r="U3597" s="9">
        <f t="shared" si="284"/>
        <v>2015</v>
      </c>
      <c r="V3597" s="10">
        <f>(J3597/86400)+25569+(-5/24)</f>
        <v>42049.800034722219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tr">
        <f t="shared" si="280"/>
        <v>theater</v>
      </c>
      <c r="R3598" t="str">
        <f t="shared" si="281"/>
        <v>plays</v>
      </c>
      <c r="S3598" s="10">
        <f t="shared" si="282"/>
        <v>41877.506736111107</v>
      </c>
      <c r="T3598" s="9" t="str">
        <f t="shared" si="283"/>
        <v>Aug</v>
      </c>
      <c r="U3598" s="9">
        <f t="shared" si="284"/>
        <v>2014</v>
      </c>
      <c r="V3598" s="10">
        <f>(J3598/86400)+25569+(-5/24)</f>
        <v>41856.506736111107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tr">
        <f t="shared" si="280"/>
        <v>theater</v>
      </c>
      <c r="R3599" t="str">
        <f t="shared" si="281"/>
        <v>plays</v>
      </c>
      <c r="S3599" s="10">
        <f t="shared" si="282"/>
        <v>42432.040972222218</v>
      </c>
      <c r="T3599" s="9" t="str">
        <f t="shared" si="283"/>
        <v>Mar</v>
      </c>
      <c r="U3599" s="9">
        <f t="shared" si="284"/>
        <v>2016</v>
      </c>
      <c r="V3599" s="10">
        <f>(J3599/86400)+25569+(-5/24)</f>
        <v>42417.377199074072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tr">
        <f t="shared" si="280"/>
        <v>theater</v>
      </c>
      <c r="R3600" t="str">
        <f t="shared" si="281"/>
        <v>plays</v>
      </c>
      <c r="S3600" s="10">
        <f t="shared" si="282"/>
        <v>41884.999305555553</v>
      </c>
      <c r="T3600" s="9" t="str">
        <f t="shared" si="283"/>
        <v>Sep</v>
      </c>
      <c r="U3600" s="9">
        <f t="shared" si="284"/>
        <v>2014</v>
      </c>
      <c r="V3600" s="10">
        <f>(J3600/86400)+25569+(-5/24)</f>
        <v>41866.590532407405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tr">
        <f t="shared" si="280"/>
        <v>theater</v>
      </c>
      <c r="R3601" t="str">
        <f t="shared" si="281"/>
        <v>plays</v>
      </c>
      <c r="S3601" s="10">
        <f t="shared" si="282"/>
        <v>42245.791666666664</v>
      </c>
      <c r="T3601" s="9" t="str">
        <f t="shared" si="283"/>
        <v>Aug</v>
      </c>
      <c r="U3601" s="9">
        <f t="shared" si="284"/>
        <v>2015</v>
      </c>
      <c r="V3601" s="10">
        <f>(J3601/86400)+25569+(-5/24)</f>
        <v>42220.586539351854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tr">
        <f t="shared" si="280"/>
        <v>theater</v>
      </c>
      <c r="R3602" t="str">
        <f t="shared" si="281"/>
        <v>plays</v>
      </c>
      <c r="S3602" s="10">
        <f t="shared" si="282"/>
        <v>42656.640787037039</v>
      </c>
      <c r="T3602" s="9" t="str">
        <f t="shared" si="283"/>
        <v>Oct</v>
      </c>
      <c r="U3602" s="9">
        <f t="shared" si="284"/>
        <v>2016</v>
      </c>
      <c r="V3602" s="10">
        <f>(J3602/86400)+25569+(-5/24)</f>
        <v>42628.640787037039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tr">
        <f t="shared" si="280"/>
        <v>theater</v>
      </c>
      <c r="R3603" t="str">
        <f t="shared" si="281"/>
        <v>plays</v>
      </c>
      <c r="S3603" s="10">
        <f t="shared" si="282"/>
        <v>42020.790300925924</v>
      </c>
      <c r="T3603" s="9" t="str">
        <f t="shared" si="283"/>
        <v>Jan</v>
      </c>
      <c r="U3603" s="9">
        <f t="shared" si="284"/>
        <v>2015</v>
      </c>
      <c r="V3603" s="10">
        <f>(J3603/86400)+25569+(-5/24)</f>
        <v>41990.790300925924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tr">
        <f t="shared" si="280"/>
        <v>theater</v>
      </c>
      <c r="R3604" t="str">
        <f t="shared" si="281"/>
        <v>plays</v>
      </c>
      <c r="S3604" s="10">
        <f t="shared" si="282"/>
        <v>42507.68609953703</v>
      </c>
      <c r="T3604" s="9" t="str">
        <f t="shared" si="283"/>
        <v>May</v>
      </c>
      <c r="U3604" s="9">
        <f t="shared" si="284"/>
        <v>2016</v>
      </c>
      <c r="V3604" s="10">
        <f>(J3604/86400)+25569+(-5/24)</f>
        <v>42447.68609953703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tr">
        <f t="shared" si="280"/>
        <v>theater</v>
      </c>
      <c r="R3605" t="str">
        <f t="shared" si="281"/>
        <v>plays</v>
      </c>
      <c r="S3605" s="10">
        <f t="shared" si="282"/>
        <v>42313.697685185187</v>
      </c>
      <c r="T3605" s="9" t="str">
        <f t="shared" si="283"/>
        <v>Nov</v>
      </c>
      <c r="U3605" s="9">
        <f t="shared" si="284"/>
        <v>2015</v>
      </c>
      <c r="V3605" s="10">
        <f>(J3605/86400)+25569+(-5/24)</f>
        <v>42283.656018518515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tr">
        <f t="shared" si="280"/>
        <v>theater</v>
      </c>
      <c r="R3606" t="str">
        <f t="shared" si="281"/>
        <v>plays</v>
      </c>
      <c r="S3606" s="10">
        <f t="shared" si="282"/>
        <v>42489.082638888889</v>
      </c>
      <c r="T3606" s="9" t="str">
        <f t="shared" si="283"/>
        <v>Apr</v>
      </c>
      <c r="U3606" s="9">
        <f t="shared" si="284"/>
        <v>2016</v>
      </c>
      <c r="V3606" s="10">
        <f>(J3606/86400)+25569+(-5/24)</f>
        <v>42482.80736111111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tr">
        <f t="shared" si="280"/>
        <v>theater</v>
      </c>
      <c r="R3607" t="str">
        <f t="shared" si="281"/>
        <v>plays</v>
      </c>
      <c r="S3607" s="10">
        <f t="shared" si="282"/>
        <v>42413.584791666661</v>
      </c>
      <c r="T3607" s="9" t="str">
        <f t="shared" si="283"/>
        <v>Feb</v>
      </c>
      <c r="U3607" s="9">
        <f t="shared" si="284"/>
        <v>2016</v>
      </c>
      <c r="V3607" s="10">
        <f>(J3607/86400)+25569+(-5/24)</f>
        <v>42383.584791666661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tr">
        <f t="shared" si="280"/>
        <v>theater</v>
      </c>
      <c r="R3608" t="str">
        <f t="shared" si="281"/>
        <v>plays</v>
      </c>
      <c r="S3608" s="10">
        <f t="shared" si="282"/>
        <v>42596.396493055552</v>
      </c>
      <c r="T3608" s="9" t="str">
        <f t="shared" si="283"/>
        <v>Aug</v>
      </c>
      <c r="U3608" s="9">
        <f t="shared" si="284"/>
        <v>2016</v>
      </c>
      <c r="V3608" s="10">
        <f>(J3608/86400)+25569+(-5/24)</f>
        <v>42566.396493055552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tr">
        <f t="shared" si="280"/>
        <v>theater</v>
      </c>
      <c r="R3609" t="str">
        <f t="shared" si="281"/>
        <v>plays</v>
      </c>
      <c r="S3609" s="10">
        <f t="shared" si="282"/>
        <v>42352.791666666664</v>
      </c>
      <c r="T3609" s="9" t="str">
        <f t="shared" si="283"/>
        <v>Dec</v>
      </c>
      <c r="U3609" s="9">
        <f t="shared" si="284"/>
        <v>2015</v>
      </c>
      <c r="V3609" s="10">
        <f>(J3609/86400)+25569+(-5/24)</f>
        <v>42338.755578703705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tr">
        <f t="shared" si="280"/>
        <v>theater</v>
      </c>
      <c r="R3610" t="str">
        <f t="shared" si="281"/>
        <v>plays</v>
      </c>
      <c r="S3610" s="10">
        <f t="shared" si="282"/>
        <v>42538.374999999993</v>
      </c>
      <c r="T3610" s="9" t="str">
        <f t="shared" si="283"/>
        <v>Jun</v>
      </c>
      <c r="U3610" s="9">
        <f t="shared" si="284"/>
        <v>2016</v>
      </c>
      <c r="V3610" s="10">
        <f>(J3610/86400)+25569+(-5/24)</f>
        <v>42506.501041666663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tr">
        <f t="shared" si="280"/>
        <v>theater</v>
      </c>
      <c r="R3611" t="str">
        <f t="shared" si="281"/>
        <v>plays</v>
      </c>
      <c r="S3611" s="10">
        <f t="shared" si="282"/>
        <v>42459.741724537038</v>
      </c>
      <c r="T3611" s="9" t="str">
        <f t="shared" si="283"/>
        <v>Mar</v>
      </c>
      <c r="U3611" s="9">
        <f t="shared" si="284"/>
        <v>2016</v>
      </c>
      <c r="V3611" s="10">
        <f>(J3611/86400)+25569+(-5/24)</f>
        <v>42429.783391203702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tr">
        <f t="shared" si="280"/>
        <v>theater</v>
      </c>
      <c r="R3612" t="str">
        <f t="shared" si="281"/>
        <v>plays</v>
      </c>
      <c r="S3612" s="10">
        <f t="shared" si="282"/>
        <v>42233.22379629629</v>
      </c>
      <c r="T3612" s="9" t="str">
        <f t="shared" si="283"/>
        <v>Aug</v>
      </c>
      <c r="U3612" s="9">
        <f t="shared" si="284"/>
        <v>2015</v>
      </c>
      <c r="V3612" s="10">
        <f>(J3612/86400)+25569+(-5/24)</f>
        <v>42203.22379629629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tr">
        <f t="shared" si="280"/>
        <v>theater</v>
      </c>
      <c r="R3613" t="str">
        <f t="shared" si="281"/>
        <v>plays</v>
      </c>
      <c r="S3613" s="10">
        <f t="shared" si="282"/>
        <v>42102.162048611113</v>
      </c>
      <c r="T3613" s="9" t="str">
        <f t="shared" si="283"/>
        <v>Apr</v>
      </c>
      <c r="U3613" s="9">
        <f t="shared" si="284"/>
        <v>2015</v>
      </c>
      <c r="V3613" s="10">
        <f>(J3613/86400)+25569+(-5/24)</f>
        <v>42072.162048611113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tr">
        <f t="shared" si="280"/>
        <v>theater</v>
      </c>
      <c r="R3614" t="str">
        <f t="shared" si="281"/>
        <v>plays</v>
      </c>
      <c r="S3614" s="10">
        <f t="shared" si="282"/>
        <v>41799.518645833326</v>
      </c>
      <c r="T3614" s="9" t="str">
        <f t="shared" si="283"/>
        <v>Jun</v>
      </c>
      <c r="U3614" s="9">
        <f t="shared" si="284"/>
        <v>2014</v>
      </c>
      <c r="V3614" s="10">
        <f>(J3614/86400)+25569+(-5/24)</f>
        <v>41789.518645833326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tr">
        <f t="shared" si="280"/>
        <v>theater</v>
      </c>
      <c r="R3615" t="str">
        <f t="shared" si="281"/>
        <v>plays</v>
      </c>
      <c r="S3615" s="10">
        <f t="shared" si="282"/>
        <v>41818.381643518514</v>
      </c>
      <c r="T3615" s="9" t="str">
        <f t="shared" si="283"/>
        <v>Jun</v>
      </c>
      <c r="U3615" s="9">
        <f t="shared" si="284"/>
        <v>2014</v>
      </c>
      <c r="V3615" s="10">
        <f>(J3615/86400)+25569+(-5/24)</f>
        <v>41788.381643518514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tr">
        <f t="shared" si="280"/>
        <v>theater</v>
      </c>
      <c r="R3616" t="str">
        <f t="shared" si="281"/>
        <v>plays</v>
      </c>
      <c r="S3616" s="10">
        <f t="shared" si="282"/>
        <v>42173.833518518521</v>
      </c>
      <c r="T3616" s="9" t="str">
        <f t="shared" si="283"/>
        <v>Jun</v>
      </c>
      <c r="U3616" s="9">
        <f t="shared" si="284"/>
        <v>2015</v>
      </c>
      <c r="V3616" s="10">
        <f>(J3616/86400)+25569+(-5/24)</f>
        <v>42143.833518518521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tr">
        <f t="shared" si="280"/>
        <v>theater</v>
      </c>
      <c r="R3617" t="str">
        <f t="shared" si="281"/>
        <v>plays</v>
      </c>
      <c r="S3617" s="10">
        <f t="shared" si="282"/>
        <v>42348.385370370372</v>
      </c>
      <c r="T3617" s="9" t="str">
        <f t="shared" si="283"/>
        <v>Dec</v>
      </c>
      <c r="U3617" s="9">
        <f t="shared" si="284"/>
        <v>2015</v>
      </c>
      <c r="V3617" s="10">
        <f>(J3617/86400)+25569+(-5/24)</f>
        <v>42318.385370370372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tr">
        <f t="shared" si="280"/>
        <v>theater</v>
      </c>
      <c r="R3618" t="str">
        <f t="shared" si="281"/>
        <v>plays</v>
      </c>
      <c r="S3618" s="10">
        <f t="shared" si="282"/>
        <v>42082.699814814812</v>
      </c>
      <c r="T3618" s="9" t="str">
        <f t="shared" si="283"/>
        <v>Mar</v>
      </c>
      <c r="U3618" s="9">
        <f t="shared" si="284"/>
        <v>2015</v>
      </c>
      <c r="V3618" s="10">
        <f>(J3618/86400)+25569+(-5/24)</f>
        <v>42052.741481481477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tr">
        <f t="shared" si="280"/>
        <v>theater</v>
      </c>
      <c r="R3619" t="str">
        <f t="shared" si="281"/>
        <v>plays</v>
      </c>
      <c r="S3619" s="10">
        <f t="shared" si="282"/>
        <v>42793.791666666664</v>
      </c>
      <c r="T3619" s="9" t="str">
        <f t="shared" si="283"/>
        <v>Feb</v>
      </c>
      <c r="U3619" s="9">
        <f t="shared" si="284"/>
        <v>2017</v>
      </c>
      <c r="V3619" s="10">
        <f>(J3619/86400)+25569+(-5/24)</f>
        <v>42779.401956018519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tr">
        <f t="shared" si="280"/>
        <v>theater</v>
      </c>
      <c r="R3620" t="str">
        <f t="shared" si="281"/>
        <v>plays</v>
      </c>
      <c r="S3620" s="10">
        <f t="shared" si="282"/>
        <v>42158.419560185182</v>
      </c>
      <c r="T3620" s="9" t="str">
        <f t="shared" si="283"/>
        <v>Jun</v>
      </c>
      <c r="U3620" s="9">
        <f t="shared" si="284"/>
        <v>2015</v>
      </c>
      <c r="V3620" s="10">
        <f>(J3620/86400)+25569+(-5/24)</f>
        <v>42128.419560185182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tr">
        <f t="shared" si="280"/>
        <v>theater</v>
      </c>
      <c r="R3621" t="str">
        <f t="shared" si="281"/>
        <v>plays</v>
      </c>
      <c r="S3621" s="10">
        <f t="shared" si="282"/>
        <v>42693.708333333336</v>
      </c>
      <c r="T3621" s="9" t="str">
        <f t="shared" si="283"/>
        <v>Nov</v>
      </c>
      <c r="U3621" s="9">
        <f t="shared" si="284"/>
        <v>2016</v>
      </c>
      <c r="V3621" s="10">
        <f>(J3621/86400)+25569+(-5/24)</f>
        <v>42660.923912037033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tr">
        <f t="shared" si="280"/>
        <v>theater</v>
      </c>
      <c r="R3622" t="str">
        <f t="shared" si="281"/>
        <v>plays</v>
      </c>
      <c r="S3622" s="10">
        <f t="shared" si="282"/>
        <v>42067.958333333336</v>
      </c>
      <c r="T3622" s="9" t="str">
        <f t="shared" si="283"/>
        <v>Mar</v>
      </c>
      <c r="U3622" s="9">
        <f t="shared" si="284"/>
        <v>2015</v>
      </c>
      <c r="V3622" s="10">
        <f>(J3622/86400)+25569+(-5/24)</f>
        <v>42037.72987268518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tr">
        <f t="shared" si="280"/>
        <v>theater</v>
      </c>
      <c r="R3623" t="str">
        <f t="shared" si="281"/>
        <v>plays</v>
      </c>
      <c r="S3623" s="10">
        <f t="shared" si="282"/>
        <v>42643.666666666664</v>
      </c>
      <c r="T3623" s="9" t="str">
        <f t="shared" si="283"/>
        <v>Sep</v>
      </c>
      <c r="U3623" s="9">
        <f t="shared" si="284"/>
        <v>2016</v>
      </c>
      <c r="V3623" s="10">
        <f>(J3623/86400)+25569+(-5/24)</f>
        <v>42619.727361111109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tr">
        <f t="shared" si="280"/>
        <v>theater</v>
      </c>
      <c r="R3624" t="str">
        <f t="shared" si="281"/>
        <v>plays</v>
      </c>
      <c r="S3624" s="10">
        <f t="shared" si="282"/>
        <v>41909.932638888888</v>
      </c>
      <c r="T3624" s="9" t="str">
        <f t="shared" si="283"/>
        <v>Sep</v>
      </c>
      <c r="U3624" s="9">
        <f t="shared" si="284"/>
        <v>2014</v>
      </c>
      <c r="V3624" s="10">
        <f>(J3624/86400)+25569+(-5/24)</f>
        <v>41877.013553240737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tr">
        <f t="shared" si="280"/>
        <v>theater</v>
      </c>
      <c r="R3625" t="str">
        <f t="shared" si="281"/>
        <v>plays</v>
      </c>
      <c r="S3625" s="10">
        <f t="shared" si="282"/>
        <v>41846.083333333328</v>
      </c>
      <c r="T3625" s="9" t="str">
        <f t="shared" si="283"/>
        <v>Jul</v>
      </c>
      <c r="U3625" s="9">
        <f t="shared" si="284"/>
        <v>2014</v>
      </c>
      <c r="V3625" s="10">
        <f>(J3625/86400)+25569+(-5/24)</f>
        <v>41828.528587962959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tr">
        <f t="shared" si="280"/>
        <v>theater</v>
      </c>
      <c r="R3626" t="str">
        <f t="shared" si="281"/>
        <v>plays</v>
      </c>
      <c r="S3626" s="10">
        <f t="shared" si="282"/>
        <v>42605.56585648148</v>
      </c>
      <c r="T3626" s="9" t="str">
        <f t="shared" si="283"/>
        <v>Aug</v>
      </c>
      <c r="U3626" s="9">
        <f t="shared" si="284"/>
        <v>2016</v>
      </c>
      <c r="V3626" s="10">
        <f>(J3626/86400)+25569+(-5/24)</f>
        <v>42545.56585648148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tr">
        <f t="shared" si="280"/>
        <v>theater</v>
      </c>
      <c r="R3627" t="str">
        <f t="shared" si="281"/>
        <v>plays</v>
      </c>
      <c r="S3627" s="10">
        <f t="shared" si="282"/>
        <v>42187.444178240738</v>
      </c>
      <c r="T3627" s="9" t="str">
        <f t="shared" si="283"/>
        <v>Jul</v>
      </c>
      <c r="U3627" s="9">
        <f t="shared" si="284"/>
        <v>2015</v>
      </c>
      <c r="V3627" s="10">
        <f>(J3627/86400)+25569+(-5/24)</f>
        <v>42157.444178240738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tr">
        <f t="shared" si="280"/>
        <v>theater</v>
      </c>
      <c r="R3628" t="str">
        <f t="shared" si="281"/>
        <v>plays</v>
      </c>
      <c r="S3628" s="10">
        <f t="shared" si="282"/>
        <v>41867.458993055552</v>
      </c>
      <c r="T3628" s="9" t="str">
        <f t="shared" si="283"/>
        <v>Aug</v>
      </c>
      <c r="U3628" s="9">
        <f t="shared" si="284"/>
        <v>2014</v>
      </c>
      <c r="V3628" s="10">
        <f>(J3628/86400)+25569+(-5/24)</f>
        <v>41846.458993055552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tr">
        <f t="shared" si="280"/>
        <v>theater</v>
      </c>
      <c r="R3629" t="str">
        <f t="shared" si="281"/>
        <v>plays</v>
      </c>
      <c r="S3629" s="10">
        <f t="shared" si="282"/>
        <v>42510.957638888889</v>
      </c>
      <c r="T3629" s="9" t="str">
        <f t="shared" si="283"/>
        <v>May</v>
      </c>
      <c r="U3629" s="9">
        <f t="shared" si="284"/>
        <v>2016</v>
      </c>
      <c r="V3629" s="10">
        <f>(J3629/86400)+25569+(-5/24)</f>
        <v>42460.533414351848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tr">
        <f t="shared" si="280"/>
        <v>theater</v>
      </c>
      <c r="R3630" t="str">
        <f t="shared" si="281"/>
        <v>musical</v>
      </c>
      <c r="S3630" s="10">
        <f t="shared" si="282"/>
        <v>42351.666620370372</v>
      </c>
      <c r="T3630" s="9" t="str">
        <f t="shared" si="283"/>
        <v>Dec</v>
      </c>
      <c r="U3630" s="9">
        <f t="shared" si="284"/>
        <v>2015</v>
      </c>
      <c r="V3630" s="10">
        <f>(J3630/86400)+25569+(-5/24)</f>
        <v>42291.6249537037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tr">
        <f t="shared" si="280"/>
        <v>theater</v>
      </c>
      <c r="R3631" t="str">
        <f t="shared" si="281"/>
        <v>musical</v>
      </c>
      <c r="S3631" s="10">
        <f t="shared" si="282"/>
        <v>42495.499999999993</v>
      </c>
      <c r="T3631" s="9" t="str">
        <f t="shared" si="283"/>
        <v>May</v>
      </c>
      <c r="U3631" s="9">
        <f t="shared" si="284"/>
        <v>2016</v>
      </c>
      <c r="V3631" s="10">
        <f>(J3631/86400)+25569+(-5/24)</f>
        <v>42436.886157407404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tr">
        <f t="shared" si="280"/>
        <v>theater</v>
      </c>
      <c r="R3632" t="str">
        <f t="shared" si="281"/>
        <v>musical</v>
      </c>
      <c r="S3632" s="10">
        <f t="shared" si="282"/>
        <v>41972.680439814816</v>
      </c>
      <c r="T3632" s="9" t="str">
        <f t="shared" si="283"/>
        <v>Nov</v>
      </c>
      <c r="U3632" s="9">
        <f t="shared" si="284"/>
        <v>2014</v>
      </c>
      <c r="V3632" s="10">
        <f>(J3632/86400)+25569+(-5/24)</f>
        <v>41942.638773148145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tr">
        <f t="shared" si="280"/>
        <v>theater</v>
      </c>
      <c r="R3633" t="str">
        <f t="shared" si="281"/>
        <v>musical</v>
      </c>
      <c r="S3633" s="10">
        <f t="shared" si="282"/>
        <v>41904.957638888889</v>
      </c>
      <c r="T3633" s="9" t="str">
        <f t="shared" si="283"/>
        <v>Sep</v>
      </c>
      <c r="U3633" s="9">
        <f t="shared" si="284"/>
        <v>2014</v>
      </c>
      <c r="V3633" s="10">
        <f>(J3633/86400)+25569+(-5/24)</f>
        <v>41880.54510416666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tr">
        <f t="shared" si="280"/>
        <v>theater</v>
      </c>
      <c r="R3634" t="str">
        <f t="shared" si="281"/>
        <v>musical</v>
      </c>
      <c r="S3634" s="10">
        <f t="shared" si="282"/>
        <v>41966.728576388887</v>
      </c>
      <c r="T3634" s="9" t="str">
        <f t="shared" si="283"/>
        <v>Nov</v>
      </c>
      <c r="U3634" s="9">
        <f t="shared" si="284"/>
        <v>2014</v>
      </c>
      <c r="V3634" s="10">
        <f>(J3634/86400)+25569+(-5/24)</f>
        <v>41946.728576388887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tr">
        <f t="shared" si="280"/>
        <v>theater</v>
      </c>
      <c r="R3635" t="str">
        <f t="shared" si="281"/>
        <v>musical</v>
      </c>
      <c r="S3635" s="10">
        <f t="shared" si="282"/>
        <v>42692.833333333336</v>
      </c>
      <c r="T3635" s="9" t="str">
        <f t="shared" si="283"/>
        <v>Nov</v>
      </c>
      <c r="U3635" s="9">
        <f t="shared" si="284"/>
        <v>2016</v>
      </c>
      <c r="V3635" s="10">
        <f>(J3635/86400)+25569+(-5/24)</f>
        <v>42649.415127314809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tr">
        <f t="shared" si="280"/>
        <v>theater</v>
      </c>
      <c r="R3636" t="str">
        <f t="shared" si="281"/>
        <v>musical</v>
      </c>
      <c r="S3636" s="10">
        <f t="shared" si="282"/>
        <v>42748.957638888889</v>
      </c>
      <c r="T3636" s="9" t="str">
        <f t="shared" si="283"/>
        <v>Jan</v>
      </c>
      <c r="U3636" s="9">
        <f t="shared" si="284"/>
        <v>2017</v>
      </c>
      <c r="V3636" s="10">
        <f>(J3636/86400)+25569+(-5/24)</f>
        <v>42700.958032407405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tr">
        <f t="shared" si="280"/>
        <v>theater</v>
      </c>
      <c r="R3637" t="str">
        <f t="shared" si="281"/>
        <v>musical</v>
      </c>
      <c r="S3637" s="10">
        <f t="shared" si="282"/>
        <v>42480.674490740734</v>
      </c>
      <c r="T3637" s="9" t="str">
        <f t="shared" si="283"/>
        <v>Apr</v>
      </c>
      <c r="U3637" s="9">
        <f t="shared" si="284"/>
        <v>2016</v>
      </c>
      <c r="V3637" s="10">
        <f>(J3637/86400)+25569+(-5/24)</f>
        <v>42450.674490740734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tr">
        <f t="shared" si="280"/>
        <v>theater</v>
      </c>
      <c r="R3638" t="str">
        <f t="shared" si="281"/>
        <v>musical</v>
      </c>
      <c r="S3638" s="10">
        <f t="shared" si="282"/>
        <v>42261.486446759256</v>
      </c>
      <c r="T3638" s="9" t="str">
        <f t="shared" si="283"/>
        <v>Sep</v>
      </c>
      <c r="U3638" s="9">
        <f t="shared" si="284"/>
        <v>2015</v>
      </c>
      <c r="V3638" s="10">
        <f>(J3638/86400)+25569+(-5/24)</f>
        <v>42226.486446759256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tr">
        <f t="shared" si="280"/>
        <v>theater</v>
      </c>
      <c r="R3639" t="str">
        <f t="shared" si="281"/>
        <v>musical</v>
      </c>
      <c r="S3639" s="10">
        <f t="shared" si="282"/>
        <v>42005.492303240739</v>
      </c>
      <c r="T3639" s="9" t="str">
        <f t="shared" si="283"/>
        <v>Jan</v>
      </c>
      <c r="U3639" s="9">
        <f t="shared" si="284"/>
        <v>2015</v>
      </c>
      <c r="V3639" s="10">
        <f>(J3639/86400)+25569+(-5/24)</f>
        <v>41975.492303240739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tr">
        <f t="shared" si="280"/>
        <v>theater</v>
      </c>
      <c r="R3640" t="str">
        <f t="shared" si="281"/>
        <v>musical</v>
      </c>
      <c r="S3640" s="10">
        <f t="shared" si="282"/>
        <v>42113.42282407407</v>
      </c>
      <c r="T3640" s="9" t="str">
        <f t="shared" si="283"/>
        <v>Apr</v>
      </c>
      <c r="U3640" s="9">
        <f t="shared" si="284"/>
        <v>2015</v>
      </c>
      <c r="V3640" s="10">
        <f>(J3640/86400)+25569+(-5/24)</f>
        <v>42053.464490740742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tr">
        <f t="shared" si="280"/>
        <v>theater</v>
      </c>
      <c r="R3641" t="str">
        <f t="shared" si="281"/>
        <v>musical</v>
      </c>
      <c r="S3641" s="10">
        <f t="shared" si="282"/>
        <v>42650.424305555549</v>
      </c>
      <c r="T3641" s="9" t="str">
        <f t="shared" si="283"/>
        <v>Oct</v>
      </c>
      <c r="U3641" s="9">
        <f t="shared" si="284"/>
        <v>2016</v>
      </c>
      <c r="V3641" s="10">
        <f>(J3641/86400)+25569+(-5/24)</f>
        <v>42590.468819444439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tr">
        <f t="shared" si="280"/>
        <v>theater</v>
      </c>
      <c r="R3642" t="str">
        <f t="shared" si="281"/>
        <v>musical</v>
      </c>
      <c r="S3642" s="10">
        <f t="shared" si="282"/>
        <v>42134.573263888888</v>
      </c>
      <c r="T3642" s="9" t="str">
        <f t="shared" si="283"/>
        <v>May</v>
      </c>
      <c r="U3642" s="9">
        <f t="shared" si="284"/>
        <v>2015</v>
      </c>
      <c r="V3642" s="10">
        <f>(J3642/86400)+25569+(-5/24)</f>
        <v>42104.573263888888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tr">
        <f t="shared" si="280"/>
        <v>theater</v>
      </c>
      <c r="R3643" t="str">
        <f t="shared" si="281"/>
        <v>musical</v>
      </c>
      <c r="S3643" s="10">
        <f t="shared" si="282"/>
        <v>41917</v>
      </c>
      <c r="T3643" s="9" t="str">
        <f t="shared" si="283"/>
        <v>Oct</v>
      </c>
      <c r="U3643" s="9">
        <f t="shared" si="284"/>
        <v>2014</v>
      </c>
      <c r="V3643" s="10">
        <f>(J3643/86400)+25569+(-5/24)</f>
        <v>41899.41873842592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tr">
        <f t="shared" si="280"/>
        <v>theater</v>
      </c>
      <c r="R3644" t="str">
        <f t="shared" si="281"/>
        <v>musical</v>
      </c>
      <c r="S3644" s="10">
        <f t="shared" si="282"/>
        <v>42338.499999999993</v>
      </c>
      <c r="T3644" s="9" t="str">
        <f t="shared" si="283"/>
        <v>Nov</v>
      </c>
      <c r="U3644" s="9">
        <f t="shared" si="284"/>
        <v>2015</v>
      </c>
      <c r="V3644" s="10">
        <f>(J3644/86400)+25569+(-5/24)</f>
        <v>42297.607951388891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tr">
        <f t="shared" si="280"/>
        <v>theater</v>
      </c>
      <c r="R3645" t="str">
        <f t="shared" si="281"/>
        <v>musical</v>
      </c>
      <c r="S3645" s="10">
        <f t="shared" si="282"/>
        <v>42324.977303240739</v>
      </c>
      <c r="T3645" s="9" t="str">
        <f t="shared" si="283"/>
        <v>Nov</v>
      </c>
      <c r="U3645" s="9">
        <f t="shared" si="284"/>
        <v>2015</v>
      </c>
      <c r="V3645" s="10">
        <f>(J3645/86400)+25569+(-5/24)</f>
        <v>42284.935636574075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tr">
        <f t="shared" si="280"/>
        <v>theater</v>
      </c>
      <c r="R3646" t="str">
        <f t="shared" si="281"/>
        <v>musical</v>
      </c>
      <c r="S3646" s="10">
        <f t="shared" si="282"/>
        <v>42436.999305555553</v>
      </c>
      <c r="T3646" s="9" t="str">
        <f t="shared" si="283"/>
        <v>Mar</v>
      </c>
      <c r="U3646" s="9">
        <f t="shared" si="284"/>
        <v>2016</v>
      </c>
      <c r="V3646" s="10">
        <f>(J3646/86400)+25569+(-5/24)</f>
        <v>42409.033414351848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tr">
        <f t="shared" si="280"/>
        <v>theater</v>
      </c>
      <c r="R3647" t="str">
        <f t="shared" si="281"/>
        <v>musical</v>
      </c>
      <c r="S3647" s="10">
        <f t="shared" si="282"/>
        <v>42695.803680555553</v>
      </c>
      <c r="T3647" s="9" t="str">
        <f t="shared" si="283"/>
        <v>Nov</v>
      </c>
      <c r="U3647" s="9">
        <f t="shared" si="284"/>
        <v>2016</v>
      </c>
      <c r="V3647" s="10">
        <f>(J3647/86400)+25569+(-5/24)</f>
        <v>42665.762013888881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tr">
        <f t="shared" si="280"/>
        <v>theater</v>
      </c>
      <c r="R3648" t="str">
        <f t="shared" si="281"/>
        <v>musical</v>
      </c>
      <c r="S3648" s="10">
        <f t="shared" si="282"/>
        <v>42171.770833333336</v>
      </c>
      <c r="T3648" s="9" t="str">
        <f t="shared" si="283"/>
        <v>Jun</v>
      </c>
      <c r="U3648" s="9">
        <f t="shared" si="284"/>
        <v>2015</v>
      </c>
      <c r="V3648" s="10">
        <f>(J3648/86400)+25569+(-5/24)</f>
        <v>42140.21298611111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tr">
        <f t="shared" si="280"/>
        <v>theater</v>
      </c>
      <c r="R3649" t="str">
        <f t="shared" si="281"/>
        <v>musical</v>
      </c>
      <c r="S3649" s="10">
        <f t="shared" si="282"/>
        <v>42643.540821759256</v>
      </c>
      <c r="T3649" s="9" t="str">
        <f t="shared" si="283"/>
        <v>Sep</v>
      </c>
      <c r="U3649" s="9">
        <f t="shared" si="284"/>
        <v>2016</v>
      </c>
      <c r="V3649" s="10">
        <f>(J3649/86400)+25569+(-5/24)</f>
        <v>42598.540821759256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tr">
        <f t="shared" si="280"/>
        <v>theater</v>
      </c>
      <c r="R3650" t="str">
        <f t="shared" si="281"/>
        <v>plays</v>
      </c>
      <c r="S3650" s="10">
        <f t="shared" si="282"/>
        <v>41917.083854166667</v>
      </c>
      <c r="T3650" s="9" t="str">
        <f t="shared" si="283"/>
        <v>Oct</v>
      </c>
      <c r="U3650" s="9">
        <f t="shared" si="284"/>
        <v>2014</v>
      </c>
      <c r="V3650" s="10">
        <f>(J3650/86400)+25569+(-5/24)</f>
        <v>41887.083854166667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tr">
        <f t="shared" ref="Q3651:Q3714" si="285">LEFT(N3651,FIND("/",N3651)-1)</f>
        <v>theater</v>
      </c>
      <c r="R3651" t="str">
        <f t="shared" ref="R3651:R3714" si="286">RIGHT(N3651,LEN(N3651)-FIND("/",N3651))</f>
        <v>plays</v>
      </c>
      <c r="S3651" s="10">
        <f t="shared" ref="S3651:S3714" si="287">(I3651/86400)+25569+(-5/24)</f>
        <v>41806.504560185182</v>
      </c>
      <c r="T3651" s="9" t="str">
        <f t="shared" ref="T3651:T3714" si="288">IF(MONTH(S3651)=1,"Jan",IF(MONTH(S3651)=2,"Feb",IF(MONTH(S3651)=3,"Mar",IF(MONTH(S3651)=4,"Apr",IF(MONTH(S3651)=5,"May",IF(MONTH(S3651)=6,"Jun",IF(MONTH(S3651)=7,"Jul",IF(MONTH(S3651)=8,"Aug",IF(MONTH(S3651)=9,"Sep",IF(MONTH(S3651)=10,"Oct",IF(MONTH(S3651)=11,"Nov",IF(MONTH(S3651)=12,"Dec","N/A"))))))))))))</f>
        <v>Jun</v>
      </c>
      <c r="U3651" s="9">
        <f t="shared" ref="U3651:U3714" si="289">YEAR(S3651)</f>
        <v>2014</v>
      </c>
      <c r="V3651" s="10">
        <f>(J3651/86400)+25569+(-5/24)</f>
        <v>41780.504560185182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tr">
        <f t="shared" si="285"/>
        <v>theater</v>
      </c>
      <c r="R3652" t="str">
        <f t="shared" si="286"/>
        <v>plays</v>
      </c>
      <c r="S3652" s="10">
        <f t="shared" si="287"/>
        <v>42402.270648148151</v>
      </c>
      <c r="T3652" s="9" t="str">
        <f t="shared" si="288"/>
        <v>Feb</v>
      </c>
      <c r="U3652" s="9">
        <f t="shared" si="289"/>
        <v>2016</v>
      </c>
      <c r="V3652" s="10">
        <f>(J3652/86400)+25569+(-5/24)</f>
        <v>42381.270648148151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tr">
        <f t="shared" si="285"/>
        <v>theater</v>
      </c>
      <c r="R3653" t="str">
        <f t="shared" si="286"/>
        <v>plays</v>
      </c>
      <c r="S3653" s="10">
        <f t="shared" si="287"/>
        <v>41861.457638888889</v>
      </c>
      <c r="T3653" s="9" t="str">
        <f t="shared" si="288"/>
        <v>Aug</v>
      </c>
      <c r="U3653" s="9">
        <f t="shared" si="289"/>
        <v>2014</v>
      </c>
      <c r="V3653" s="10">
        <f>(J3653/86400)+25569+(-5/24)</f>
        <v>41828.437986111108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tr">
        <f t="shared" si="285"/>
        <v>theater</v>
      </c>
      <c r="R3654" t="str">
        <f t="shared" si="286"/>
        <v>plays</v>
      </c>
      <c r="S3654" s="10">
        <f t="shared" si="287"/>
        <v>42606.957638888889</v>
      </c>
      <c r="T3654" s="9" t="str">
        <f t="shared" si="288"/>
        <v>Aug</v>
      </c>
      <c r="U3654" s="9">
        <f t="shared" si="289"/>
        <v>2016</v>
      </c>
      <c r="V3654" s="10">
        <f>(J3654/86400)+25569+(-5/24)</f>
        <v>42596.436365740738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tr">
        <f t="shared" si="285"/>
        <v>theater</v>
      </c>
      <c r="R3655" t="str">
        <f t="shared" si="286"/>
        <v>plays</v>
      </c>
      <c r="S3655" s="10">
        <f t="shared" si="287"/>
        <v>42221.155173611107</v>
      </c>
      <c r="T3655" s="9" t="str">
        <f t="shared" si="288"/>
        <v>Aug</v>
      </c>
      <c r="U3655" s="9">
        <f t="shared" si="289"/>
        <v>2015</v>
      </c>
      <c r="V3655" s="10">
        <f>(J3655/86400)+25569+(-5/24)</f>
        <v>42191.155173611107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tr">
        <f t="shared" si="285"/>
        <v>theater</v>
      </c>
      <c r="R3656" t="str">
        <f t="shared" si="286"/>
        <v>plays</v>
      </c>
      <c r="S3656" s="10">
        <f t="shared" si="287"/>
        <v>42463.499999999993</v>
      </c>
      <c r="T3656" s="9" t="str">
        <f t="shared" si="288"/>
        <v>Apr</v>
      </c>
      <c r="U3656" s="9">
        <f t="shared" si="289"/>
        <v>2016</v>
      </c>
      <c r="V3656" s="10">
        <f>(J3656/86400)+25569+(-5/24)</f>
        <v>42440.20817129629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tr">
        <f t="shared" si="285"/>
        <v>theater</v>
      </c>
      <c r="R3657" t="str">
        <f t="shared" si="286"/>
        <v>plays</v>
      </c>
      <c r="S3657" s="10">
        <f t="shared" si="287"/>
        <v>42203.082638888889</v>
      </c>
      <c r="T3657" s="9" t="str">
        <f t="shared" si="288"/>
        <v>Jul</v>
      </c>
      <c r="U3657" s="9">
        <f t="shared" si="289"/>
        <v>2015</v>
      </c>
      <c r="V3657" s="10">
        <f>(J3657/86400)+25569+(-5/24)</f>
        <v>42173.594884259255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tr">
        <f t="shared" si="285"/>
        <v>theater</v>
      </c>
      <c r="R3658" t="str">
        <f t="shared" si="286"/>
        <v>plays</v>
      </c>
      <c r="S3658" s="10">
        <f t="shared" si="287"/>
        <v>42767.749305555553</v>
      </c>
      <c r="T3658" s="9" t="str">
        <f t="shared" si="288"/>
        <v>Feb</v>
      </c>
      <c r="U3658" s="9">
        <f t="shared" si="289"/>
        <v>2017</v>
      </c>
      <c r="V3658" s="10">
        <f>(J3658/86400)+25569+(-5/24)</f>
        <v>42737.701805555553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tr">
        <f t="shared" si="285"/>
        <v>theater</v>
      </c>
      <c r="R3659" t="str">
        <f t="shared" si="286"/>
        <v>plays</v>
      </c>
      <c r="S3659" s="10">
        <f t="shared" si="287"/>
        <v>42522.695833333331</v>
      </c>
      <c r="T3659" s="9" t="str">
        <f t="shared" si="288"/>
        <v>Jun</v>
      </c>
      <c r="U3659" s="9">
        <f t="shared" si="289"/>
        <v>2016</v>
      </c>
      <c r="V3659" s="10">
        <f>(J3659/86400)+25569+(-5/24)</f>
        <v>42499.4215162037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tr">
        <f t="shared" si="285"/>
        <v>theater</v>
      </c>
      <c r="R3660" t="str">
        <f t="shared" si="286"/>
        <v>plays</v>
      </c>
      <c r="S3660" s="10">
        <f t="shared" si="287"/>
        <v>41821.957638888889</v>
      </c>
      <c r="T3660" s="9" t="str">
        <f t="shared" si="288"/>
        <v>Jul</v>
      </c>
      <c r="U3660" s="9">
        <f t="shared" si="289"/>
        <v>2014</v>
      </c>
      <c r="V3660" s="10">
        <f>(J3660/86400)+25569+(-5/24)</f>
        <v>41775.650231481479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tr">
        <f t="shared" si="285"/>
        <v>theater</v>
      </c>
      <c r="R3661" t="str">
        <f t="shared" si="286"/>
        <v>plays</v>
      </c>
      <c r="S3661" s="10">
        <f t="shared" si="287"/>
        <v>42082.402083333327</v>
      </c>
      <c r="T3661" s="9" t="str">
        <f t="shared" si="288"/>
        <v>Mar</v>
      </c>
      <c r="U3661" s="9">
        <f t="shared" si="289"/>
        <v>2015</v>
      </c>
      <c r="V3661" s="10">
        <f>(J3661/86400)+25569+(-5/24)</f>
        <v>42055.068865740737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tr">
        <f t="shared" si="285"/>
        <v>theater</v>
      </c>
      <c r="R3662" t="str">
        <f t="shared" si="286"/>
        <v>plays</v>
      </c>
      <c r="S3662" s="10">
        <f t="shared" si="287"/>
        <v>41996.672743055555</v>
      </c>
      <c r="T3662" s="9" t="str">
        <f t="shared" si="288"/>
        <v>Dec</v>
      </c>
      <c r="U3662" s="9">
        <f t="shared" si="289"/>
        <v>2014</v>
      </c>
      <c r="V3662" s="10">
        <f>(J3662/86400)+25569+(-5/24)</f>
        <v>41971.672743055555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tr">
        <f t="shared" si="285"/>
        <v>theater</v>
      </c>
      <c r="R3663" t="str">
        <f t="shared" si="286"/>
        <v>plays</v>
      </c>
      <c r="S3663" s="10">
        <f t="shared" si="287"/>
        <v>42469.958333333336</v>
      </c>
      <c r="T3663" s="9" t="str">
        <f t="shared" si="288"/>
        <v>Apr</v>
      </c>
      <c r="U3663" s="9">
        <f t="shared" si="289"/>
        <v>2016</v>
      </c>
      <c r="V3663" s="10">
        <f>(J3663/86400)+25569+(-5/24)</f>
        <v>42447.688333333332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tr">
        <f t="shared" si="285"/>
        <v>theater</v>
      </c>
      <c r="R3664" t="str">
        <f t="shared" si="286"/>
        <v>plays</v>
      </c>
      <c r="S3664" s="10">
        <f t="shared" si="287"/>
        <v>42093.97006944444</v>
      </c>
      <c r="T3664" s="9" t="str">
        <f t="shared" si="288"/>
        <v>Mar</v>
      </c>
      <c r="U3664" s="9">
        <f t="shared" si="289"/>
        <v>2015</v>
      </c>
      <c r="V3664" s="10">
        <f>(J3664/86400)+25569+(-5/24)</f>
        <v>42064.011736111112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tr">
        <f t="shared" si="285"/>
        <v>theater</v>
      </c>
      <c r="R3665" t="str">
        <f t="shared" si="286"/>
        <v>plays</v>
      </c>
      <c r="S3665" s="10">
        <f t="shared" si="287"/>
        <v>42725.285069444442</v>
      </c>
      <c r="T3665" s="9" t="str">
        <f t="shared" si="288"/>
        <v>Dec</v>
      </c>
      <c r="U3665" s="9">
        <f t="shared" si="289"/>
        <v>2016</v>
      </c>
      <c r="V3665" s="10">
        <f>(J3665/86400)+25569+(-5/24)</f>
        <v>42665.243402777771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tr">
        <f t="shared" si="285"/>
        <v>theater</v>
      </c>
      <c r="R3666" t="str">
        <f t="shared" si="286"/>
        <v>plays</v>
      </c>
      <c r="S3666" s="10">
        <f t="shared" si="287"/>
        <v>42537.04038194444</v>
      </c>
      <c r="T3666" s="9" t="str">
        <f t="shared" si="288"/>
        <v>Jun</v>
      </c>
      <c r="U3666" s="9">
        <f t="shared" si="289"/>
        <v>2016</v>
      </c>
      <c r="V3666" s="10">
        <f>(J3666/86400)+25569+(-5/24)</f>
        <v>42523.04038194444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tr">
        <f t="shared" si="285"/>
        <v>theater</v>
      </c>
      <c r="R3667" t="str">
        <f t="shared" si="286"/>
        <v>plays</v>
      </c>
      <c r="S3667" s="10">
        <f t="shared" si="287"/>
        <v>42305.620833333327</v>
      </c>
      <c r="T3667" s="9" t="str">
        <f t="shared" si="288"/>
        <v>Oct</v>
      </c>
      <c r="U3667" s="9">
        <f t="shared" si="289"/>
        <v>2015</v>
      </c>
      <c r="V3667" s="10">
        <f>(J3667/86400)+25569+(-5/24)</f>
        <v>42294.59979166666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tr">
        <f t="shared" si="285"/>
        <v>theater</v>
      </c>
      <c r="R3668" t="str">
        <f t="shared" si="286"/>
        <v>plays</v>
      </c>
      <c r="S3668" s="10">
        <f t="shared" si="287"/>
        <v>41844.083333333328</v>
      </c>
      <c r="T3668" s="9" t="str">
        <f t="shared" si="288"/>
        <v>Jul</v>
      </c>
      <c r="U3668" s="9">
        <f t="shared" si="289"/>
        <v>2014</v>
      </c>
      <c r="V3668" s="10">
        <f>(J3668/86400)+25569+(-5/24)</f>
        <v>41822.696550925924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tr">
        <f t="shared" si="285"/>
        <v>theater</v>
      </c>
      <c r="R3669" t="str">
        <f t="shared" si="286"/>
        <v>plays</v>
      </c>
      <c r="S3669" s="10">
        <f t="shared" si="287"/>
        <v>42203.761793981474</v>
      </c>
      <c r="T3669" s="9" t="str">
        <f t="shared" si="288"/>
        <v>Jul</v>
      </c>
      <c r="U3669" s="9">
        <f t="shared" si="289"/>
        <v>2015</v>
      </c>
      <c r="V3669" s="10">
        <f>(J3669/86400)+25569+(-5/24)</f>
        <v>42173.761793981474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tr">
        <f t="shared" si="285"/>
        <v>theater</v>
      </c>
      <c r="R3670" t="str">
        <f t="shared" si="286"/>
        <v>plays</v>
      </c>
      <c r="S3670" s="10">
        <f t="shared" si="287"/>
        <v>42208.564583333333</v>
      </c>
      <c r="T3670" s="9" t="str">
        <f t="shared" si="288"/>
        <v>Jul</v>
      </c>
      <c r="U3670" s="9">
        <f t="shared" si="289"/>
        <v>2015</v>
      </c>
      <c r="V3670" s="10">
        <f>(J3670/86400)+25569+(-5/24)</f>
        <v>42185.347824074073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tr">
        <f t="shared" si="285"/>
        <v>theater</v>
      </c>
      <c r="R3671" t="str">
        <f t="shared" si="286"/>
        <v>plays</v>
      </c>
      <c r="S3671" s="10">
        <f t="shared" si="287"/>
        <v>42166.466863425921</v>
      </c>
      <c r="T3671" s="9" t="str">
        <f t="shared" si="288"/>
        <v>Jun</v>
      </c>
      <c r="U3671" s="9">
        <f t="shared" si="289"/>
        <v>2015</v>
      </c>
      <c r="V3671" s="10">
        <f>(J3671/86400)+25569+(-5/24)</f>
        <v>42136.466863425921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tr">
        <f t="shared" si="285"/>
        <v>theater</v>
      </c>
      <c r="R3672" t="str">
        <f t="shared" si="286"/>
        <v>plays</v>
      </c>
      <c r="S3672" s="10">
        <f t="shared" si="287"/>
        <v>42155.749999999993</v>
      </c>
      <c r="T3672" s="9" t="str">
        <f t="shared" si="288"/>
        <v>May</v>
      </c>
      <c r="U3672" s="9">
        <f t="shared" si="289"/>
        <v>2015</v>
      </c>
      <c r="V3672" s="10">
        <f>(J3672/86400)+25569+(-5/24)</f>
        <v>42142.305682870363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tr">
        <f t="shared" si="285"/>
        <v>theater</v>
      </c>
      <c r="R3673" t="str">
        <f t="shared" si="286"/>
        <v>plays</v>
      </c>
      <c r="S3673" s="10">
        <f t="shared" si="287"/>
        <v>41840.957638888889</v>
      </c>
      <c r="T3673" s="9" t="str">
        <f t="shared" si="288"/>
        <v>Jul</v>
      </c>
      <c r="U3673" s="9">
        <f t="shared" si="289"/>
        <v>2014</v>
      </c>
      <c r="V3673" s="10">
        <f>(J3673/86400)+25569+(-5/24)</f>
        <v>41820.419756944444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tr">
        <f t="shared" si="285"/>
        <v>theater</v>
      </c>
      <c r="R3674" t="str">
        <f t="shared" si="286"/>
        <v>plays</v>
      </c>
      <c r="S3674" s="10">
        <f t="shared" si="287"/>
        <v>41908.738240740735</v>
      </c>
      <c r="T3674" s="9" t="str">
        <f t="shared" si="288"/>
        <v>Sep</v>
      </c>
      <c r="U3674" s="9">
        <f t="shared" si="289"/>
        <v>2014</v>
      </c>
      <c r="V3674" s="10">
        <f>(J3674/86400)+25569+(-5/24)</f>
        <v>41878.738240740735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tr">
        <f t="shared" si="285"/>
        <v>theater</v>
      </c>
      <c r="R3675" t="str">
        <f t="shared" si="286"/>
        <v>plays</v>
      </c>
      <c r="S3675" s="10">
        <f t="shared" si="287"/>
        <v>41948.327777777777</v>
      </c>
      <c r="T3675" s="9" t="str">
        <f t="shared" si="288"/>
        <v>Nov</v>
      </c>
      <c r="U3675" s="9">
        <f t="shared" si="289"/>
        <v>2014</v>
      </c>
      <c r="V3675" s="10">
        <f>(J3675/86400)+25569+(-5/24)</f>
        <v>41914.086770833332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tr">
        <f t="shared" si="285"/>
        <v>theater</v>
      </c>
      <c r="R3676" t="str">
        <f t="shared" si="286"/>
        <v>plays</v>
      </c>
      <c r="S3676" s="10">
        <f t="shared" si="287"/>
        <v>42616.664687499993</v>
      </c>
      <c r="T3676" s="9" t="str">
        <f t="shared" si="288"/>
        <v>Sep</v>
      </c>
      <c r="U3676" s="9">
        <f t="shared" si="289"/>
        <v>2016</v>
      </c>
      <c r="V3676" s="10">
        <f>(J3676/86400)+25569+(-5/24)</f>
        <v>42556.664687499993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tr">
        <f t="shared" si="285"/>
        <v>theater</v>
      </c>
      <c r="R3677" t="str">
        <f t="shared" si="286"/>
        <v>plays</v>
      </c>
      <c r="S3677" s="10">
        <f t="shared" si="287"/>
        <v>42505.749999999993</v>
      </c>
      <c r="T3677" s="9" t="str">
        <f t="shared" si="288"/>
        <v>May</v>
      </c>
      <c r="U3677" s="9">
        <f t="shared" si="289"/>
        <v>2016</v>
      </c>
      <c r="V3677" s="10">
        <f>(J3677/86400)+25569+(-5/24)</f>
        <v>42493.388680555552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tr">
        <f t="shared" si="285"/>
        <v>theater</v>
      </c>
      <c r="R3678" t="str">
        <f t="shared" si="286"/>
        <v>plays</v>
      </c>
      <c r="S3678" s="10">
        <f t="shared" si="287"/>
        <v>41894.607453703698</v>
      </c>
      <c r="T3678" s="9" t="str">
        <f t="shared" si="288"/>
        <v>Sep</v>
      </c>
      <c r="U3678" s="9">
        <f t="shared" si="289"/>
        <v>2014</v>
      </c>
      <c r="V3678" s="10">
        <f>(J3678/86400)+25569+(-5/24)</f>
        <v>41876.607453703698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tr">
        <f t="shared" si="285"/>
        <v>theater</v>
      </c>
      <c r="R3679" t="str">
        <f t="shared" si="286"/>
        <v>plays</v>
      </c>
      <c r="S3679" s="10">
        <f t="shared" si="287"/>
        <v>41822.957638888889</v>
      </c>
      <c r="T3679" s="9" t="str">
        <f t="shared" si="288"/>
        <v>Jul</v>
      </c>
      <c r="U3679" s="9">
        <f t="shared" si="289"/>
        <v>2014</v>
      </c>
      <c r="V3679" s="10">
        <f>(J3679/86400)+25569+(-5/24)</f>
        <v>41802.365949074076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tr">
        <f t="shared" si="285"/>
        <v>theater</v>
      </c>
      <c r="R3680" t="str">
        <f t="shared" si="286"/>
        <v>plays</v>
      </c>
      <c r="S3680" s="10">
        <f t="shared" si="287"/>
        <v>42155.322893518511</v>
      </c>
      <c r="T3680" s="9" t="str">
        <f t="shared" si="288"/>
        <v>May</v>
      </c>
      <c r="U3680" s="9">
        <f t="shared" si="289"/>
        <v>2015</v>
      </c>
      <c r="V3680" s="10">
        <f>(J3680/86400)+25569+(-5/24)</f>
        <v>42120.322893518511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tr">
        <f t="shared" si="285"/>
        <v>theater</v>
      </c>
      <c r="R3681" t="str">
        <f t="shared" si="286"/>
        <v>plays</v>
      </c>
      <c r="S3681" s="10">
        <f t="shared" si="287"/>
        <v>41820.999305555553</v>
      </c>
      <c r="T3681" s="9" t="str">
        <f t="shared" si="288"/>
        <v>Jun</v>
      </c>
      <c r="U3681" s="9">
        <f t="shared" si="289"/>
        <v>2014</v>
      </c>
      <c r="V3681" s="10">
        <f>(J3681/86400)+25569+(-5/24)</f>
        <v>41786.553020833329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tr">
        <f t="shared" si="285"/>
        <v>theater</v>
      </c>
      <c r="R3682" t="str">
        <f t="shared" si="286"/>
        <v>plays</v>
      </c>
      <c r="S3682" s="10">
        <f t="shared" si="287"/>
        <v>42648.245763888888</v>
      </c>
      <c r="T3682" s="9" t="str">
        <f t="shared" si="288"/>
        <v>Oct</v>
      </c>
      <c r="U3682" s="9">
        <f t="shared" si="289"/>
        <v>2016</v>
      </c>
      <c r="V3682" s="10">
        <f>(J3682/86400)+25569+(-5/24)</f>
        <v>42627.245763888888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tr">
        <f t="shared" si="285"/>
        <v>theater</v>
      </c>
      <c r="R3683" t="str">
        <f t="shared" si="286"/>
        <v>plays</v>
      </c>
      <c r="S3683" s="10">
        <f t="shared" si="287"/>
        <v>42384.443171296291</v>
      </c>
      <c r="T3683" s="9" t="str">
        <f t="shared" si="288"/>
        <v>Jan</v>
      </c>
      <c r="U3683" s="9">
        <f t="shared" si="289"/>
        <v>2016</v>
      </c>
      <c r="V3683" s="10">
        <f>(J3683/86400)+25569+(-5/24)</f>
        <v>42374.443171296291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tr">
        <f t="shared" si="285"/>
        <v>theater</v>
      </c>
      <c r="R3684" t="str">
        <f t="shared" si="286"/>
        <v>plays</v>
      </c>
      <c r="S3684" s="10">
        <f t="shared" si="287"/>
        <v>41806.082638888889</v>
      </c>
      <c r="T3684" s="9" t="str">
        <f t="shared" si="288"/>
        <v>Jun</v>
      </c>
      <c r="U3684" s="9">
        <f t="shared" si="289"/>
        <v>2014</v>
      </c>
      <c r="V3684" s="10">
        <f>(J3684/86400)+25569+(-5/24)</f>
        <v>41772.477060185185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tr">
        <f t="shared" si="285"/>
        <v>theater</v>
      </c>
      <c r="R3685" t="str">
        <f t="shared" si="286"/>
        <v>plays</v>
      </c>
      <c r="S3685" s="10">
        <f t="shared" si="287"/>
        <v>42662.908518518518</v>
      </c>
      <c r="T3685" s="9" t="str">
        <f t="shared" si="288"/>
        <v>Oct</v>
      </c>
      <c r="U3685" s="9">
        <f t="shared" si="289"/>
        <v>2016</v>
      </c>
      <c r="V3685" s="10">
        <f>(J3685/86400)+25569+(-5/24)</f>
        <v>42632.908518518518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tr">
        <f t="shared" si="285"/>
        <v>theater</v>
      </c>
      <c r="R3686" t="str">
        <f t="shared" si="286"/>
        <v>plays</v>
      </c>
      <c r="S3686" s="10">
        <f t="shared" si="287"/>
        <v>42248.97206018518</v>
      </c>
      <c r="T3686" s="9" t="str">
        <f t="shared" si="288"/>
        <v>Sep</v>
      </c>
      <c r="U3686" s="9">
        <f t="shared" si="289"/>
        <v>2015</v>
      </c>
      <c r="V3686" s="10">
        <f>(J3686/86400)+25569+(-5/24)</f>
        <v>42218.97206018518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tr">
        <f t="shared" si="285"/>
        <v>theater</v>
      </c>
      <c r="R3687" t="str">
        <f t="shared" si="286"/>
        <v>plays</v>
      </c>
      <c r="S3687" s="10">
        <f t="shared" si="287"/>
        <v>41778.666666666664</v>
      </c>
      <c r="T3687" s="9" t="str">
        <f t="shared" si="288"/>
        <v>May</v>
      </c>
      <c r="U3687" s="9">
        <f t="shared" si="289"/>
        <v>2014</v>
      </c>
      <c r="V3687" s="10">
        <f>(J3687/86400)+25569+(-5/24)</f>
        <v>41753.384942129625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tr">
        <f t="shared" si="285"/>
        <v>theater</v>
      </c>
      <c r="R3688" t="str">
        <f t="shared" si="286"/>
        <v>plays</v>
      </c>
      <c r="S3688" s="10">
        <f t="shared" si="287"/>
        <v>42244.957638888889</v>
      </c>
      <c r="T3688" s="9" t="str">
        <f t="shared" si="288"/>
        <v>Aug</v>
      </c>
      <c r="U3688" s="9">
        <f t="shared" si="289"/>
        <v>2015</v>
      </c>
      <c r="V3688" s="10">
        <f>(J3688/86400)+25569+(-5/24)</f>
        <v>42230.454398148147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tr">
        <f t="shared" si="285"/>
        <v>theater</v>
      </c>
      <c r="R3689" t="str">
        <f t="shared" si="286"/>
        <v>plays</v>
      </c>
      <c r="S3689" s="10">
        <f t="shared" si="287"/>
        <v>41817.009895833333</v>
      </c>
      <c r="T3689" s="9" t="str">
        <f t="shared" si="288"/>
        <v>Jun</v>
      </c>
      <c r="U3689" s="9">
        <f t="shared" si="289"/>
        <v>2014</v>
      </c>
      <c r="V3689" s="10">
        <f>(J3689/86400)+25569+(-5/24)</f>
        <v>41787.009895833333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tr">
        <f t="shared" si="285"/>
        <v>theater</v>
      </c>
      <c r="R3690" t="str">
        <f t="shared" si="286"/>
        <v>plays</v>
      </c>
      <c r="S3690" s="10">
        <f t="shared" si="287"/>
        <v>41859.578749999993</v>
      </c>
      <c r="T3690" s="9" t="str">
        <f t="shared" si="288"/>
        <v>Aug</v>
      </c>
      <c r="U3690" s="9">
        <f t="shared" si="289"/>
        <v>2014</v>
      </c>
      <c r="V3690" s="10">
        <f>(J3690/86400)+25569+(-5/24)</f>
        <v>41829.578749999993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tr">
        <f t="shared" si="285"/>
        <v>theater</v>
      </c>
      <c r="R3691" t="str">
        <f t="shared" si="286"/>
        <v>plays</v>
      </c>
      <c r="S3691" s="10">
        <f t="shared" si="287"/>
        <v>42176.725694444445</v>
      </c>
      <c r="T3691" s="9" t="str">
        <f t="shared" si="288"/>
        <v>Jun</v>
      </c>
      <c r="U3691" s="9">
        <f t="shared" si="289"/>
        <v>2015</v>
      </c>
      <c r="V3691" s="10">
        <f>(J3691/86400)+25569+(-5/24)</f>
        <v>42147.61850694444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tr">
        <f t="shared" si="285"/>
        <v>theater</v>
      </c>
      <c r="R3692" t="str">
        <f t="shared" si="286"/>
        <v>plays</v>
      </c>
      <c r="S3692" s="10">
        <f t="shared" si="287"/>
        <v>41970.431516203702</v>
      </c>
      <c r="T3692" s="9" t="str">
        <f t="shared" si="288"/>
        <v>Nov</v>
      </c>
      <c r="U3692" s="9">
        <f t="shared" si="289"/>
        <v>2014</v>
      </c>
      <c r="V3692" s="10">
        <f>(J3692/86400)+25569+(-5/24)</f>
        <v>41940.38984953703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tr">
        <f t="shared" si="285"/>
        <v>theater</v>
      </c>
      <c r="R3693" t="str">
        <f t="shared" si="286"/>
        <v>plays</v>
      </c>
      <c r="S3693" s="10">
        <f t="shared" si="287"/>
        <v>42064.999305555553</v>
      </c>
      <c r="T3693" s="9" t="str">
        <f t="shared" si="288"/>
        <v>Mar</v>
      </c>
      <c r="U3693" s="9">
        <f t="shared" si="289"/>
        <v>2015</v>
      </c>
      <c r="V3693" s="10">
        <f>(J3693/86400)+25569+(-5/24)</f>
        <v>42020.492233796293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tr">
        <f t="shared" si="285"/>
        <v>theater</v>
      </c>
      <c r="R3694" t="str">
        <f t="shared" si="286"/>
        <v>plays</v>
      </c>
      <c r="S3694" s="10">
        <f t="shared" si="287"/>
        <v>41900.791666666664</v>
      </c>
      <c r="T3694" s="9" t="str">
        <f t="shared" si="288"/>
        <v>Sep</v>
      </c>
      <c r="U3694" s="9">
        <f t="shared" si="289"/>
        <v>2014</v>
      </c>
      <c r="V3694" s="10">
        <f>(J3694/86400)+25569+(-5/24)</f>
        <v>41891.756701388884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tr">
        <f t="shared" si="285"/>
        <v>theater</v>
      </c>
      <c r="R3695" t="str">
        <f t="shared" si="286"/>
        <v>plays</v>
      </c>
      <c r="S3695" s="10">
        <f t="shared" si="287"/>
        <v>42338.729166666664</v>
      </c>
      <c r="T3695" s="9" t="str">
        <f t="shared" si="288"/>
        <v>Nov</v>
      </c>
      <c r="U3695" s="9">
        <f t="shared" si="289"/>
        <v>2015</v>
      </c>
      <c r="V3695" s="10">
        <f>(J3695/86400)+25569+(-5/24)</f>
        <v>42308.98297453703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tr">
        <f t="shared" si="285"/>
        <v>theater</v>
      </c>
      <c r="R3696" t="str">
        <f t="shared" si="286"/>
        <v>plays</v>
      </c>
      <c r="S3696" s="10">
        <f t="shared" si="287"/>
        <v>42526.874999999993</v>
      </c>
      <c r="T3696" s="9" t="str">
        <f t="shared" si="288"/>
        <v>Jun</v>
      </c>
      <c r="U3696" s="9">
        <f t="shared" si="289"/>
        <v>2016</v>
      </c>
      <c r="V3696" s="10">
        <f>(J3696/86400)+25569+(-5/24)</f>
        <v>42489.925543981481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tr">
        <f t="shared" si="285"/>
        <v>theater</v>
      </c>
      <c r="R3697" t="str">
        <f t="shared" si="286"/>
        <v>plays</v>
      </c>
      <c r="S3697" s="10">
        <f t="shared" si="287"/>
        <v>42015.662152777775</v>
      </c>
      <c r="T3697" s="9" t="str">
        <f t="shared" si="288"/>
        <v>Jan</v>
      </c>
      <c r="U3697" s="9">
        <f t="shared" si="289"/>
        <v>2015</v>
      </c>
      <c r="V3697" s="10">
        <f>(J3697/86400)+25569+(-5/24)</f>
        <v>41995.662152777775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tr">
        <f t="shared" si="285"/>
        <v>theater</v>
      </c>
      <c r="R3698" t="str">
        <f t="shared" si="286"/>
        <v>plays</v>
      </c>
      <c r="S3698" s="10">
        <f t="shared" si="287"/>
        <v>42048.408749999995</v>
      </c>
      <c r="T3698" s="9" t="str">
        <f t="shared" si="288"/>
        <v>Feb</v>
      </c>
      <c r="U3698" s="9">
        <f t="shared" si="289"/>
        <v>2015</v>
      </c>
      <c r="V3698" s="10">
        <f>(J3698/86400)+25569+(-5/24)</f>
        <v>41988.408749999995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tr">
        <f t="shared" si="285"/>
        <v>theater</v>
      </c>
      <c r="R3699" t="str">
        <f t="shared" si="286"/>
        <v>plays</v>
      </c>
      <c r="S3699" s="10">
        <f t="shared" si="287"/>
        <v>42500.2575</v>
      </c>
      <c r="T3699" s="9" t="str">
        <f t="shared" si="288"/>
        <v>May</v>
      </c>
      <c r="U3699" s="9">
        <f t="shared" si="289"/>
        <v>2016</v>
      </c>
      <c r="V3699" s="10">
        <f>(J3699/86400)+25569+(-5/24)</f>
        <v>42479.2575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tr">
        <f t="shared" si="285"/>
        <v>theater</v>
      </c>
      <c r="R3700" t="str">
        <f t="shared" si="286"/>
        <v>plays</v>
      </c>
      <c r="S3700" s="10">
        <f t="shared" si="287"/>
        <v>42431.598229166666</v>
      </c>
      <c r="T3700" s="9" t="str">
        <f t="shared" si="288"/>
        <v>Mar</v>
      </c>
      <c r="U3700" s="9">
        <f t="shared" si="289"/>
        <v>2016</v>
      </c>
      <c r="V3700" s="10">
        <f>(J3700/86400)+25569+(-5/24)</f>
        <v>42401.598229166666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tr">
        <f t="shared" si="285"/>
        <v>theater</v>
      </c>
      <c r="R3701" t="str">
        <f t="shared" si="286"/>
        <v>plays</v>
      </c>
      <c r="S3701" s="10">
        <f t="shared" si="287"/>
        <v>41927.393703703703</v>
      </c>
      <c r="T3701" s="9" t="str">
        <f t="shared" si="288"/>
        <v>Oct</v>
      </c>
      <c r="U3701" s="9">
        <f t="shared" si="289"/>
        <v>2014</v>
      </c>
      <c r="V3701" s="10">
        <f>(J3701/86400)+25569+(-5/24)</f>
        <v>41897.393703703703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tr">
        <f t="shared" si="285"/>
        <v>theater</v>
      </c>
      <c r="R3702" t="str">
        <f t="shared" si="286"/>
        <v>plays</v>
      </c>
      <c r="S3702" s="10">
        <f t="shared" si="287"/>
        <v>41912.458333333328</v>
      </c>
      <c r="T3702" s="9" t="str">
        <f t="shared" si="288"/>
        <v>Sep</v>
      </c>
      <c r="U3702" s="9">
        <f t="shared" si="289"/>
        <v>2014</v>
      </c>
      <c r="V3702" s="10">
        <f>(J3702/86400)+25569+(-5/24)</f>
        <v>41882.37731481481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tr">
        <f t="shared" si="285"/>
        <v>theater</v>
      </c>
      <c r="R3703" t="str">
        <f t="shared" si="286"/>
        <v>plays</v>
      </c>
      <c r="S3703" s="10">
        <f t="shared" si="287"/>
        <v>42159.333252314813</v>
      </c>
      <c r="T3703" s="9" t="str">
        <f t="shared" si="288"/>
        <v>Jun</v>
      </c>
      <c r="U3703" s="9">
        <f t="shared" si="289"/>
        <v>2015</v>
      </c>
      <c r="V3703" s="10">
        <f>(J3703/86400)+25569+(-5/24)</f>
        <v>42129.333252314813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tr">
        <f t="shared" si="285"/>
        <v>theater</v>
      </c>
      <c r="R3704" t="str">
        <f t="shared" si="286"/>
        <v>plays</v>
      </c>
      <c r="S3704" s="10">
        <f t="shared" si="287"/>
        <v>42561.749305555553</v>
      </c>
      <c r="T3704" s="9" t="str">
        <f t="shared" si="288"/>
        <v>Jul</v>
      </c>
      <c r="U3704" s="9">
        <f t="shared" si="289"/>
        <v>2016</v>
      </c>
      <c r="V3704" s="10">
        <f>(J3704/86400)+25569+(-5/24)</f>
        <v>42524.329675925925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tr">
        <f t="shared" si="285"/>
        <v>theater</v>
      </c>
      <c r="R3705" t="str">
        <f t="shared" si="286"/>
        <v>plays</v>
      </c>
      <c r="S3705" s="10">
        <f t="shared" si="287"/>
        <v>42595.082638888889</v>
      </c>
      <c r="T3705" s="9" t="str">
        <f t="shared" si="288"/>
        <v>Aug</v>
      </c>
      <c r="U3705" s="9">
        <f t="shared" si="289"/>
        <v>2016</v>
      </c>
      <c r="V3705" s="10">
        <f>(J3705/86400)+25569+(-5/24)</f>
        <v>42556.296157407407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tr">
        <f t="shared" si="285"/>
        <v>theater</v>
      </c>
      <c r="R3706" t="str">
        <f t="shared" si="286"/>
        <v>plays</v>
      </c>
      <c r="S3706" s="10">
        <f t="shared" si="287"/>
        <v>42521.481412037036</v>
      </c>
      <c r="T3706" s="9" t="str">
        <f t="shared" si="288"/>
        <v>May</v>
      </c>
      <c r="U3706" s="9">
        <f t="shared" si="289"/>
        <v>2016</v>
      </c>
      <c r="V3706" s="10">
        <f>(J3706/86400)+25569+(-5/24)</f>
        <v>42461.481412037036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tr">
        <f t="shared" si="285"/>
        <v>theater</v>
      </c>
      <c r="R3707" t="str">
        <f t="shared" si="286"/>
        <v>plays</v>
      </c>
      <c r="S3707" s="10">
        <f t="shared" si="287"/>
        <v>41813.541666666664</v>
      </c>
      <c r="T3707" s="9" t="str">
        <f t="shared" si="288"/>
        <v>Jun</v>
      </c>
      <c r="U3707" s="9">
        <f t="shared" si="289"/>
        <v>2014</v>
      </c>
      <c r="V3707" s="10">
        <f>(J3707/86400)+25569+(-5/24)</f>
        <v>41792.334652777776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tr">
        <f t="shared" si="285"/>
        <v>theater</v>
      </c>
      <c r="R3708" t="str">
        <f t="shared" si="286"/>
        <v>plays</v>
      </c>
      <c r="S3708" s="10">
        <f t="shared" si="287"/>
        <v>41894.705428240741</v>
      </c>
      <c r="T3708" s="9" t="str">
        <f t="shared" si="288"/>
        <v>Sep</v>
      </c>
      <c r="U3708" s="9">
        <f t="shared" si="289"/>
        <v>2014</v>
      </c>
      <c r="V3708" s="10">
        <f>(J3708/86400)+25569+(-5/24)</f>
        <v>41879.705428240741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tr">
        <f t="shared" si="285"/>
        <v>theater</v>
      </c>
      <c r="R3709" t="str">
        <f t="shared" si="286"/>
        <v>plays</v>
      </c>
      <c r="S3709" s="10">
        <f t="shared" si="287"/>
        <v>42573.018055555549</v>
      </c>
      <c r="T3709" s="9" t="str">
        <f t="shared" si="288"/>
        <v>Jul</v>
      </c>
      <c r="U3709" s="9">
        <f t="shared" si="289"/>
        <v>2016</v>
      </c>
      <c r="V3709" s="10">
        <f>(J3709/86400)+25569+(-5/24)</f>
        <v>42551.840023148143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tr">
        <f t="shared" si="285"/>
        <v>theater</v>
      </c>
      <c r="R3710" t="str">
        <f t="shared" si="286"/>
        <v>plays</v>
      </c>
      <c r="S3710" s="10">
        <f t="shared" si="287"/>
        <v>41823.933865740742</v>
      </c>
      <c r="T3710" s="9" t="str">
        <f t="shared" si="288"/>
        <v>Jul</v>
      </c>
      <c r="U3710" s="9">
        <f t="shared" si="289"/>
        <v>2014</v>
      </c>
      <c r="V3710" s="10">
        <f>(J3710/86400)+25569+(-5/24)</f>
        <v>41809.933865740742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tr">
        <f t="shared" si="285"/>
        <v>theater</v>
      </c>
      <c r="R3711" t="str">
        <f t="shared" si="286"/>
        <v>plays</v>
      </c>
      <c r="S3711" s="10">
        <f t="shared" si="287"/>
        <v>41815.499374999999</v>
      </c>
      <c r="T3711" s="9" t="str">
        <f t="shared" si="288"/>
        <v>Jun</v>
      </c>
      <c r="U3711" s="9">
        <f t="shared" si="289"/>
        <v>2014</v>
      </c>
      <c r="V3711" s="10">
        <f>(J3711/86400)+25569+(-5/24)</f>
        <v>41785.499374999999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tr">
        <f t="shared" si="285"/>
        <v>theater</v>
      </c>
      <c r="R3712" t="str">
        <f t="shared" si="286"/>
        <v>plays</v>
      </c>
      <c r="S3712" s="10">
        <f t="shared" si="287"/>
        <v>42097.367916666662</v>
      </c>
      <c r="T3712" s="9" t="str">
        <f t="shared" si="288"/>
        <v>Apr</v>
      </c>
      <c r="U3712" s="9">
        <f t="shared" si="289"/>
        <v>2015</v>
      </c>
      <c r="V3712" s="10">
        <f>(J3712/86400)+25569+(-5/24)</f>
        <v>42072.367916666662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tr">
        <f t="shared" si="285"/>
        <v>theater</v>
      </c>
      <c r="R3713" t="str">
        <f t="shared" si="286"/>
        <v>plays</v>
      </c>
      <c r="S3713" s="10">
        <f t="shared" si="287"/>
        <v>41805.458333333328</v>
      </c>
      <c r="T3713" s="9" t="str">
        <f t="shared" si="288"/>
        <v>Jun</v>
      </c>
      <c r="U3713" s="9">
        <f t="shared" si="289"/>
        <v>2014</v>
      </c>
      <c r="V3713" s="10">
        <f>(J3713/86400)+25569+(-5/24)</f>
        <v>41779.5158912037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tr">
        <f t="shared" si="285"/>
        <v>theater</v>
      </c>
      <c r="R3714" t="str">
        <f t="shared" si="286"/>
        <v>plays</v>
      </c>
      <c r="S3714" s="10">
        <f t="shared" si="287"/>
        <v>42155.082638888889</v>
      </c>
      <c r="T3714" s="9" t="str">
        <f t="shared" si="288"/>
        <v>May</v>
      </c>
      <c r="U3714" s="9">
        <f t="shared" si="289"/>
        <v>2015</v>
      </c>
      <c r="V3714" s="10">
        <f>(J3714/86400)+25569+(-5/24)</f>
        <v>42133.963738425919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tr">
        <f t="shared" ref="Q3715:Q3778" si="290">LEFT(N3715,FIND("/",N3715)-1)</f>
        <v>theater</v>
      </c>
      <c r="R3715" t="str">
        <f t="shared" ref="R3715:R3778" si="291">RIGHT(N3715,LEN(N3715)-FIND("/",N3715))</f>
        <v>plays</v>
      </c>
      <c r="S3715" s="10">
        <f t="shared" ref="S3715:S3778" si="292">(I3715/86400)+25569+(-5/24)</f>
        <v>42525.529699074068</v>
      </c>
      <c r="T3715" s="9" t="str">
        <f t="shared" ref="T3715:T3778" si="293">IF(MONTH(S3715)=1,"Jan",IF(MONTH(S3715)=2,"Feb",IF(MONTH(S3715)=3,"Mar",IF(MONTH(S3715)=4,"Apr",IF(MONTH(S3715)=5,"May",IF(MONTH(S3715)=6,"Jun",IF(MONTH(S3715)=7,"Jul",IF(MONTH(S3715)=8,"Aug",IF(MONTH(S3715)=9,"Sep",IF(MONTH(S3715)=10,"Oct",IF(MONTH(S3715)=11,"Nov",IF(MONTH(S3715)=12,"Dec","N/A"))))))))))))</f>
        <v>Jun</v>
      </c>
      <c r="U3715" s="9">
        <f t="shared" ref="U3715:U3778" si="294">YEAR(S3715)</f>
        <v>2016</v>
      </c>
      <c r="V3715" s="10">
        <f>(J3715/86400)+25569+(-5/24)</f>
        <v>42505.529699074068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tr">
        <f t="shared" si="290"/>
        <v>theater</v>
      </c>
      <c r="R3716" t="str">
        <f t="shared" si="291"/>
        <v>plays</v>
      </c>
      <c r="S3716" s="10">
        <f t="shared" si="292"/>
        <v>42149.957638888889</v>
      </c>
      <c r="T3716" s="9" t="str">
        <f t="shared" si="293"/>
        <v>May</v>
      </c>
      <c r="U3716" s="9">
        <f t="shared" si="294"/>
        <v>2015</v>
      </c>
      <c r="V3716" s="10">
        <f>(J3716/86400)+25569+(-5/24)</f>
        <v>42118.347997685181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tr">
        <f t="shared" si="290"/>
        <v>theater</v>
      </c>
      <c r="R3717" t="str">
        <f t="shared" si="291"/>
        <v>plays</v>
      </c>
      <c r="S3717" s="10">
        <f t="shared" si="292"/>
        <v>42094.327777777777</v>
      </c>
      <c r="T3717" s="9" t="str">
        <f t="shared" si="293"/>
        <v>Mar</v>
      </c>
      <c r="U3717" s="9">
        <f t="shared" si="294"/>
        <v>2015</v>
      </c>
      <c r="V3717" s="10">
        <f>(J3717/86400)+25569+(-5/24)</f>
        <v>42036.787256944437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tr">
        <f t="shared" si="290"/>
        <v>theater</v>
      </c>
      <c r="R3718" t="str">
        <f t="shared" si="291"/>
        <v>plays</v>
      </c>
      <c r="S3718" s="10">
        <f t="shared" si="292"/>
        <v>42390.679502314808</v>
      </c>
      <c r="T3718" s="9" t="str">
        <f t="shared" si="293"/>
        <v>Jan</v>
      </c>
      <c r="U3718" s="9">
        <f t="shared" si="294"/>
        <v>2016</v>
      </c>
      <c r="V3718" s="10">
        <f>(J3718/86400)+25569+(-5/24)</f>
        <v>42360.679502314808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tr">
        <f t="shared" si="290"/>
        <v>theater</v>
      </c>
      <c r="R3719" t="str">
        <f t="shared" si="291"/>
        <v>plays</v>
      </c>
      <c r="S3719" s="10">
        <f t="shared" si="292"/>
        <v>42133.657974537033</v>
      </c>
      <c r="T3719" s="9" t="str">
        <f t="shared" si="293"/>
        <v>May</v>
      </c>
      <c r="U3719" s="9">
        <f t="shared" si="294"/>
        <v>2015</v>
      </c>
      <c r="V3719" s="10">
        <f>(J3719/86400)+25569+(-5/24)</f>
        <v>42102.657974537033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tr">
        <f t="shared" si="290"/>
        <v>theater</v>
      </c>
      <c r="R3720" t="str">
        <f t="shared" si="291"/>
        <v>plays</v>
      </c>
      <c r="S3720" s="10">
        <f t="shared" si="292"/>
        <v>42062.507812499993</v>
      </c>
      <c r="T3720" s="9" t="str">
        <f t="shared" si="293"/>
        <v>Feb</v>
      </c>
      <c r="U3720" s="9">
        <f t="shared" si="294"/>
        <v>2015</v>
      </c>
      <c r="V3720" s="10">
        <f>(J3720/86400)+25569+(-5/24)</f>
        <v>42032.507812499993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tr">
        <f t="shared" si="290"/>
        <v>theater</v>
      </c>
      <c r="R3721" t="str">
        <f t="shared" si="291"/>
        <v>plays</v>
      </c>
      <c r="S3721" s="10">
        <f t="shared" si="292"/>
        <v>42177.521597222221</v>
      </c>
      <c r="T3721" s="9" t="str">
        <f t="shared" si="293"/>
        <v>Jun</v>
      </c>
      <c r="U3721" s="9">
        <f t="shared" si="294"/>
        <v>2015</v>
      </c>
      <c r="V3721" s="10">
        <f>(J3721/86400)+25569+(-5/24)</f>
        <v>42147.521597222221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tr">
        <f t="shared" si="290"/>
        <v>theater</v>
      </c>
      <c r="R3722" t="str">
        <f t="shared" si="291"/>
        <v>plays</v>
      </c>
      <c r="S3722" s="10">
        <f t="shared" si="292"/>
        <v>42187.784791666665</v>
      </c>
      <c r="T3722" s="9" t="str">
        <f t="shared" si="293"/>
        <v>Jul</v>
      </c>
      <c r="U3722" s="9">
        <f t="shared" si="294"/>
        <v>2015</v>
      </c>
      <c r="V3722" s="10">
        <f>(J3722/86400)+25569+(-5/24)</f>
        <v>42165.784791666665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tr">
        <f t="shared" si="290"/>
        <v>theater</v>
      </c>
      <c r="R3723" t="str">
        <f t="shared" si="291"/>
        <v>plays</v>
      </c>
      <c r="S3723" s="10">
        <f t="shared" si="292"/>
        <v>41948.769490740735</v>
      </c>
      <c r="T3723" s="9" t="str">
        <f t="shared" si="293"/>
        <v>Nov</v>
      </c>
      <c r="U3723" s="9">
        <f t="shared" si="294"/>
        <v>2014</v>
      </c>
      <c r="V3723" s="10">
        <f>(J3723/86400)+25569+(-5/24)</f>
        <v>41927.727824074071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tr">
        <f t="shared" si="290"/>
        <v>theater</v>
      </c>
      <c r="R3724" t="str">
        <f t="shared" si="291"/>
        <v>plays</v>
      </c>
      <c r="S3724" s="10">
        <f t="shared" si="292"/>
        <v>42411.749305555553</v>
      </c>
      <c r="T3724" s="9" t="str">
        <f t="shared" si="293"/>
        <v>Feb</v>
      </c>
      <c r="U3724" s="9">
        <f t="shared" si="294"/>
        <v>2016</v>
      </c>
      <c r="V3724" s="10">
        <f>(J3724/86400)+25569+(-5/24)</f>
        <v>42381.463506944441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tr">
        <f t="shared" si="290"/>
        <v>theater</v>
      </c>
      <c r="R3725" t="str">
        <f t="shared" si="291"/>
        <v>plays</v>
      </c>
      <c r="S3725" s="10">
        <f t="shared" si="292"/>
        <v>41973.586365740739</v>
      </c>
      <c r="T3725" s="9" t="str">
        <f t="shared" si="293"/>
        <v>Nov</v>
      </c>
      <c r="U3725" s="9">
        <f t="shared" si="294"/>
        <v>2014</v>
      </c>
      <c r="V3725" s="10">
        <f>(J3725/86400)+25569+(-5/24)</f>
        <v>41943.544699074067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tr">
        <f t="shared" si="290"/>
        <v>theater</v>
      </c>
      <c r="R3726" t="str">
        <f t="shared" si="291"/>
        <v>plays</v>
      </c>
      <c r="S3726" s="10">
        <f t="shared" si="292"/>
        <v>42494.749999999993</v>
      </c>
      <c r="T3726" s="9" t="str">
        <f t="shared" si="293"/>
        <v>May</v>
      </c>
      <c r="U3726" s="9">
        <f t="shared" si="294"/>
        <v>2016</v>
      </c>
      <c r="V3726" s="10">
        <f>(J3726/86400)+25569+(-5/24)</f>
        <v>42465.283101851848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tr">
        <f t="shared" si="290"/>
        <v>theater</v>
      </c>
      <c r="R3727" t="str">
        <f t="shared" si="291"/>
        <v>plays</v>
      </c>
      <c r="S3727" s="10">
        <f t="shared" si="292"/>
        <v>42418.687499999993</v>
      </c>
      <c r="T3727" s="9" t="str">
        <f t="shared" si="293"/>
        <v>Feb</v>
      </c>
      <c r="U3727" s="9">
        <f t="shared" si="294"/>
        <v>2016</v>
      </c>
      <c r="V3727" s="10">
        <f>(J3727/86400)+25569+(-5/24)</f>
        <v>42401.736886574072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tr">
        <f t="shared" si="290"/>
        <v>theater</v>
      </c>
      <c r="R3728" t="str">
        <f t="shared" si="291"/>
        <v>plays</v>
      </c>
      <c r="S3728" s="10">
        <f t="shared" si="292"/>
        <v>42489.666666666664</v>
      </c>
      <c r="T3728" s="9" t="str">
        <f t="shared" si="293"/>
        <v>Apr</v>
      </c>
      <c r="U3728" s="9">
        <f t="shared" si="294"/>
        <v>2016</v>
      </c>
      <c r="V3728" s="10">
        <f>(J3728/86400)+25569+(-5/24)</f>
        <v>42461.932534722218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tr">
        <f t="shared" si="290"/>
        <v>theater</v>
      </c>
      <c r="R3729" t="str">
        <f t="shared" si="291"/>
        <v>plays</v>
      </c>
      <c r="S3729" s="10">
        <f t="shared" si="292"/>
        <v>42662.996527777774</v>
      </c>
      <c r="T3729" s="9" t="str">
        <f t="shared" si="293"/>
        <v>Oct</v>
      </c>
      <c r="U3729" s="9">
        <f t="shared" si="294"/>
        <v>2016</v>
      </c>
      <c r="V3729" s="10">
        <f>(J3729/86400)+25569+(-5/24)</f>
        <v>42632.139976851853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tr">
        <f t="shared" si="290"/>
        <v>theater</v>
      </c>
      <c r="R3730" t="str">
        <f t="shared" si="291"/>
        <v>plays</v>
      </c>
      <c r="S3730" s="10">
        <f t="shared" si="292"/>
        <v>42234.962685185186</v>
      </c>
      <c r="T3730" s="9" t="str">
        <f t="shared" si="293"/>
        <v>Aug</v>
      </c>
      <c r="U3730" s="9">
        <f t="shared" si="294"/>
        <v>2015</v>
      </c>
      <c r="V3730" s="10">
        <f>(J3730/86400)+25569+(-5/24)</f>
        <v>42204.962685185186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tr">
        <f t="shared" si="290"/>
        <v>theater</v>
      </c>
      <c r="R3731" t="str">
        <f t="shared" si="291"/>
        <v>plays</v>
      </c>
      <c r="S3731" s="10">
        <f t="shared" si="292"/>
        <v>42085.954999999994</v>
      </c>
      <c r="T3731" s="9" t="str">
        <f t="shared" si="293"/>
        <v>Mar</v>
      </c>
      <c r="U3731" s="9">
        <f t="shared" si="294"/>
        <v>2015</v>
      </c>
      <c r="V3731" s="10">
        <f>(J3731/86400)+25569+(-5/24)</f>
        <v>42040.996666666666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tr">
        <f t="shared" si="290"/>
        <v>theater</v>
      </c>
      <c r="R3732" t="str">
        <f t="shared" si="291"/>
        <v>plays</v>
      </c>
      <c r="S3732" s="10">
        <f t="shared" si="292"/>
        <v>42233.46943287037</v>
      </c>
      <c r="T3732" s="9" t="str">
        <f t="shared" si="293"/>
        <v>Aug</v>
      </c>
      <c r="U3732" s="9">
        <f t="shared" si="294"/>
        <v>2015</v>
      </c>
      <c r="V3732" s="10">
        <f>(J3732/86400)+25569+(-5/24)</f>
        <v>42203.46943287037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tr">
        <f t="shared" si="290"/>
        <v>theater</v>
      </c>
      <c r="R3733" t="str">
        <f t="shared" si="291"/>
        <v>plays</v>
      </c>
      <c r="S3733" s="10">
        <f t="shared" si="292"/>
        <v>42013.932638888888</v>
      </c>
      <c r="T3733" s="9" t="str">
        <f t="shared" si="293"/>
        <v>Jan</v>
      </c>
      <c r="U3733" s="9">
        <f t="shared" si="294"/>
        <v>2015</v>
      </c>
      <c r="V3733" s="10">
        <f>(J3733/86400)+25569+(-5/24)</f>
        <v>41983.544513888883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tr">
        <f t="shared" si="290"/>
        <v>theater</v>
      </c>
      <c r="R3734" t="str">
        <f t="shared" si="291"/>
        <v>plays</v>
      </c>
      <c r="S3734" s="10">
        <f t="shared" si="292"/>
        <v>42028.291666666664</v>
      </c>
      <c r="T3734" s="9" t="str">
        <f t="shared" si="293"/>
        <v>Jan</v>
      </c>
      <c r="U3734" s="9">
        <f t="shared" si="294"/>
        <v>2015</v>
      </c>
      <c r="V3734" s="10">
        <f>(J3734/86400)+25569+(-5/24)</f>
        <v>41968.469131944446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tr">
        <f t="shared" si="290"/>
        <v>theater</v>
      </c>
      <c r="R3735" t="str">
        <f t="shared" si="291"/>
        <v>plays</v>
      </c>
      <c r="S3735" s="10">
        <f t="shared" si="292"/>
        <v>42112.729166666664</v>
      </c>
      <c r="T3735" s="9" t="str">
        <f t="shared" si="293"/>
        <v>Apr</v>
      </c>
      <c r="U3735" s="9">
        <f t="shared" si="294"/>
        <v>2015</v>
      </c>
      <c r="V3735" s="10">
        <f>(J3735/86400)+25569+(-5/24)</f>
        <v>42102.816064814811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tr">
        <f t="shared" si="290"/>
        <v>theater</v>
      </c>
      <c r="R3736" t="str">
        <f t="shared" si="291"/>
        <v>plays</v>
      </c>
      <c r="S3736" s="10">
        <f t="shared" si="292"/>
        <v>42149.693240740737</v>
      </c>
      <c r="T3736" s="9" t="str">
        <f t="shared" si="293"/>
        <v>May</v>
      </c>
      <c r="U3736" s="9">
        <f t="shared" si="294"/>
        <v>2015</v>
      </c>
      <c r="V3736" s="10">
        <f>(J3736/86400)+25569+(-5/24)</f>
        <v>42089.693240740737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tr">
        <f t="shared" si="290"/>
        <v>theater</v>
      </c>
      <c r="R3737" t="str">
        <f t="shared" si="291"/>
        <v>plays</v>
      </c>
      <c r="S3737" s="10">
        <f t="shared" si="292"/>
        <v>42152.484826388885</v>
      </c>
      <c r="T3737" s="9" t="str">
        <f t="shared" si="293"/>
        <v>May</v>
      </c>
      <c r="U3737" s="9">
        <f t="shared" si="294"/>
        <v>2015</v>
      </c>
      <c r="V3737" s="10">
        <f>(J3737/86400)+25569+(-5/24)</f>
        <v>42122.484826388885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tr">
        <f t="shared" si="290"/>
        <v>theater</v>
      </c>
      <c r="R3738" t="str">
        <f t="shared" si="291"/>
        <v>plays</v>
      </c>
      <c r="S3738" s="10">
        <f t="shared" si="292"/>
        <v>42086.541666666664</v>
      </c>
      <c r="T3738" s="9" t="str">
        <f t="shared" si="293"/>
        <v>Mar</v>
      </c>
      <c r="U3738" s="9">
        <f t="shared" si="294"/>
        <v>2015</v>
      </c>
      <c r="V3738" s="10">
        <f>(J3738/86400)+25569+(-5/24)</f>
        <v>42048.503391203696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tr">
        <f t="shared" si="290"/>
        <v>theater</v>
      </c>
      <c r="R3739" t="str">
        <f t="shared" si="291"/>
        <v>plays</v>
      </c>
      <c r="S3739" s="10">
        <f t="shared" si="292"/>
        <v>42320.082638888889</v>
      </c>
      <c r="T3739" s="9" t="str">
        <f t="shared" si="293"/>
        <v>Nov</v>
      </c>
      <c r="U3739" s="9">
        <f t="shared" si="294"/>
        <v>2015</v>
      </c>
      <c r="V3739" s="10">
        <f>(J3739/86400)+25569+(-5/24)</f>
        <v>42297.482673611106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tr">
        <f t="shared" si="290"/>
        <v>theater</v>
      </c>
      <c r="R3740" t="str">
        <f t="shared" si="291"/>
        <v>plays</v>
      </c>
      <c r="S3740" s="10">
        <f t="shared" si="292"/>
        <v>41835.708333333328</v>
      </c>
      <c r="T3740" s="9" t="str">
        <f t="shared" si="293"/>
        <v>Jul</v>
      </c>
      <c r="U3740" s="9">
        <f t="shared" si="294"/>
        <v>2014</v>
      </c>
      <c r="V3740" s="10">
        <f>(J3740/86400)+25569+(-5/24)</f>
        <v>41813.730381944442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tr">
        <f t="shared" si="290"/>
        <v>theater</v>
      </c>
      <c r="R3741" t="str">
        <f t="shared" si="291"/>
        <v>plays</v>
      </c>
      <c r="S3741" s="10">
        <f t="shared" si="292"/>
        <v>42568.241527777776</v>
      </c>
      <c r="T3741" s="9" t="str">
        <f t="shared" si="293"/>
        <v>Jul</v>
      </c>
      <c r="U3741" s="9">
        <f t="shared" si="294"/>
        <v>2016</v>
      </c>
      <c r="V3741" s="10">
        <f>(J3741/86400)+25569+(-5/24)</f>
        <v>42548.241527777776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tr">
        <f t="shared" si="290"/>
        <v>theater</v>
      </c>
      <c r="R3742" t="str">
        <f t="shared" si="291"/>
        <v>plays</v>
      </c>
      <c r="S3742" s="10">
        <f t="shared" si="292"/>
        <v>41862.870810185181</v>
      </c>
      <c r="T3742" s="9" t="str">
        <f t="shared" si="293"/>
        <v>Aug</v>
      </c>
      <c r="U3742" s="9">
        <f t="shared" si="294"/>
        <v>2014</v>
      </c>
      <c r="V3742" s="10">
        <f>(J3742/86400)+25569+(-5/24)</f>
        <v>41832.881423611107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tr">
        <f t="shared" si="290"/>
        <v>theater</v>
      </c>
      <c r="R3743" t="str">
        <f t="shared" si="291"/>
        <v>plays</v>
      </c>
      <c r="S3743" s="10">
        <f t="shared" si="292"/>
        <v>42355.712384259255</v>
      </c>
      <c r="T3743" s="9" t="str">
        <f t="shared" si="293"/>
        <v>Dec</v>
      </c>
      <c r="U3743" s="9">
        <f t="shared" si="294"/>
        <v>2015</v>
      </c>
      <c r="V3743" s="10">
        <f>(J3743/86400)+25569+(-5/24)</f>
        <v>42325.712384259255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tr">
        <f t="shared" si="290"/>
        <v>theater</v>
      </c>
      <c r="R3744" t="str">
        <f t="shared" si="291"/>
        <v>plays</v>
      </c>
      <c r="S3744" s="10">
        <f t="shared" si="292"/>
        <v>41888.006296296291</v>
      </c>
      <c r="T3744" s="9" t="str">
        <f t="shared" si="293"/>
        <v>Sep</v>
      </c>
      <c r="U3744" s="9">
        <f t="shared" si="294"/>
        <v>2014</v>
      </c>
      <c r="V3744" s="10">
        <f>(J3744/86400)+25569+(-5/24)</f>
        <v>41858.006296296291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tr">
        <f t="shared" si="290"/>
        <v>theater</v>
      </c>
      <c r="R3745" t="str">
        <f t="shared" si="291"/>
        <v>plays</v>
      </c>
      <c r="S3745" s="10">
        <f t="shared" si="292"/>
        <v>41823.501898148148</v>
      </c>
      <c r="T3745" s="9" t="str">
        <f t="shared" si="293"/>
        <v>Jul</v>
      </c>
      <c r="U3745" s="9">
        <f t="shared" si="294"/>
        <v>2014</v>
      </c>
      <c r="V3745" s="10">
        <f>(J3745/86400)+25569+(-5/24)</f>
        <v>41793.501898148148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tr">
        <f t="shared" si="290"/>
        <v>theater</v>
      </c>
      <c r="R3746" t="str">
        <f t="shared" si="291"/>
        <v>plays</v>
      </c>
      <c r="S3746" s="10">
        <f t="shared" si="292"/>
        <v>41824.957638888889</v>
      </c>
      <c r="T3746" s="9" t="str">
        <f t="shared" si="293"/>
        <v>Jul</v>
      </c>
      <c r="U3746" s="9">
        <f t="shared" si="294"/>
        <v>2014</v>
      </c>
      <c r="V3746" s="10">
        <f>(J3746/86400)+25569+(-5/24)</f>
        <v>41793.605925925927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tr">
        <f t="shared" si="290"/>
        <v>theater</v>
      </c>
      <c r="R3747" t="str">
        <f t="shared" si="291"/>
        <v>plays</v>
      </c>
      <c r="S3747" s="10">
        <f t="shared" si="292"/>
        <v>41861.489606481475</v>
      </c>
      <c r="T3747" s="9" t="str">
        <f t="shared" si="293"/>
        <v>Aug</v>
      </c>
      <c r="U3747" s="9">
        <f t="shared" si="294"/>
        <v>2014</v>
      </c>
      <c r="V3747" s="10">
        <f>(J3747/86400)+25569+(-5/24)</f>
        <v>41831.489606481475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tr">
        <f t="shared" si="290"/>
        <v>theater</v>
      </c>
      <c r="R3748" t="str">
        <f t="shared" si="291"/>
        <v>plays</v>
      </c>
      <c r="S3748" s="10">
        <f t="shared" si="292"/>
        <v>42651.18100694444</v>
      </c>
      <c r="T3748" s="9" t="str">
        <f t="shared" si="293"/>
        <v>Oct</v>
      </c>
      <c r="U3748" s="9">
        <f t="shared" si="294"/>
        <v>2016</v>
      </c>
      <c r="V3748" s="10">
        <f>(J3748/86400)+25569+(-5/24)</f>
        <v>42621.18100694444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tr">
        <f t="shared" si="290"/>
        <v>theater</v>
      </c>
      <c r="R3749" t="str">
        <f t="shared" si="291"/>
        <v>plays</v>
      </c>
      <c r="S3749" s="10">
        <f t="shared" si="292"/>
        <v>42190.749305555553</v>
      </c>
      <c r="T3749" s="9" t="str">
        <f t="shared" si="293"/>
        <v>Jul</v>
      </c>
      <c r="U3749" s="9">
        <f t="shared" si="294"/>
        <v>2015</v>
      </c>
      <c r="V3749" s="10">
        <f>(J3749/86400)+25569+(-5/24)</f>
        <v>42164.091388888883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tr">
        <f t="shared" si="290"/>
        <v>theater</v>
      </c>
      <c r="R3750" t="str">
        <f t="shared" si="291"/>
        <v>musical</v>
      </c>
      <c r="S3750" s="10">
        <f t="shared" si="292"/>
        <v>42416.040972222218</v>
      </c>
      <c r="T3750" s="9" t="str">
        <f t="shared" si="293"/>
        <v>Feb</v>
      </c>
      <c r="U3750" s="9">
        <f t="shared" si="294"/>
        <v>2016</v>
      </c>
      <c r="V3750" s="10">
        <f>(J3750/86400)+25569+(-5/24)</f>
        <v>42395.498101851852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tr">
        <f t="shared" si="290"/>
        <v>theater</v>
      </c>
      <c r="R3751" t="str">
        <f t="shared" si="291"/>
        <v>musical</v>
      </c>
      <c r="S3751" s="10">
        <f t="shared" si="292"/>
        <v>42488.957638888889</v>
      </c>
      <c r="T3751" s="9" t="str">
        <f t="shared" si="293"/>
        <v>Apr</v>
      </c>
      <c r="U3751" s="9">
        <f t="shared" si="294"/>
        <v>2016</v>
      </c>
      <c r="V3751" s="10">
        <f>(J3751/86400)+25569+(-5/24)</f>
        <v>42457.918842592589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tr">
        <f t="shared" si="290"/>
        <v>theater</v>
      </c>
      <c r="R3752" t="str">
        <f t="shared" si="291"/>
        <v>musical</v>
      </c>
      <c r="S3752" s="10">
        <f t="shared" si="292"/>
        <v>42045.124305555553</v>
      </c>
      <c r="T3752" s="9" t="str">
        <f t="shared" si="293"/>
        <v>Feb</v>
      </c>
      <c r="U3752" s="9">
        <f t="shared" si="294"/>
        <v>2015</v>
      </c>
      <c r="V3752" s="10">
        <f>(J3752/86400)+25569+(-5/24)</f>
        <v>42016.773240740738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tr">
        <f t="shared" si="290"/>
        <v>theater</v>
      </c>
      <c r="R3753" t="str">
        <f t="shared" si="291"/>
        <v>musical</v>
      </c>
      <c r="S3753" s="10">
        <f t="shared" si="292"/>
        <v>42462.785567129627</v>
      </c>
      <c r="T3753" s="9" t="str">
        <f t="shared" si="293"/>
        <v>Apr</v>
      </c>
      <c r="U3753" s="9">
        <f t="shared" si="294"/>
        <v>2016</v>
      </c>
      <c r="V3753" s="10">
        <f>(J3753/86400)+25569+(-5/24)</f>
        <v>42402.827233796292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tr">
        <f t="shared" si="290"/>
        <v>theater</v>
      </c>
      <c r="R3754" t="str">
        <f t="shared" si="291"/>
        <v>musical</v>
      </c>
      <c r="S3754" s="10">
        <f t="shared" si="292"/>
        <v>42659.666666666664</v>
      </c>
      <c r="T3754" s="9" t="str">
        <f t="shared" si="293"/>
        <v>Oct</v>
      </c>
      <c r="U3754" s="9">
        <f t="shared" si="294"/>
        <v>2016</v>
      </c>
      <c r="V3754" s="10">
        <f>(J3754/86400)+25569+(-5/24)</f>
        <v>42619.594155092585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tr">
        <f t="shared" si="290"/>
        <v>theater</v>
      </c>
      <c r="R3755" t="str">
        <f t="shared" si="291"/>
        <v>musical</v>
      </c>
      <c r="S3755" s="10">
        <f t="shared" si="292"/>
        <v>42157.791666666664</v>
      </c>
      <c r="T3755" s="9" t="str">
        <f t="shared" si="293"/>
        <v>Jun</v>
      </c>
      <c r="U3755" s="9">
        <f t="shared" si="294"/>
        <v>2015</v>
      </c>
      <c r="V3755" s="10">
        <f>(J3755/86400)+25569+(-5/24)</f>
        <v>42128.615740740737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tr">
        <f t="shared" si="290"/>
        <v>theater</v>
      </c>
      <c r="R3756" t="str">
        <f t="shared" si="291"/>
        <v>musical</v>
      </c>
      <c r="S3756" s="10">
        <f t="shared" si="292"/>
        <v>41845.999305555553</v>
      </c>
      <c r="T3756" s="9" t="str">
        <f t="shared" si="293"/>
        <v>Jul</v>
      </c>
      <c r="U3756" s="9">
        <f t="shared" si="294"/>
        <v>2014</v>
      </c>
      <c r="V3756" s="10">
        <f>(J3756/86400)+25569+(-5/24)</f>
        <v>41808.67288194444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tr">
        <f t="shared" si="290"/>
        <v>theater</v>
      </c>
      <c r="R3757" t="str">
        <f t="shared" si="291"/>
        <v>musical</v>
      </c>
      <c r="S3757" s="10">
        <f t="shared" si="292"/>
        <v>42475.658645833326</v>
      </c>
      <c r="T3757" s="9" t="str">
        <f t="shared" si="293"/>
        <v>Apr</v>
      </c>
      <c r="U3757" s="9">
        <f t="shared" si="294"/>
        <v>2016</v>
      </c>
      <c r="V3757" s="10">
        <f>(J3757/86400)+25569+(-5/24)</f>
        <v>42445.658645833326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tr">
        <f t="shared" si="290"/>
        <v>theater</v>
      </c>
      <c r="R3758" t="str">
        <f t="shared" si="291"/>
        <v>musical</v>
      </c>
      <c r="S3758" s="10">
        <f t="shared" si="292"/>
        <v>41801.606458333328</v>
      </c>
      <c r="T3758" s="9" t="str">
        <f t="shared" si="293"/>
        <v>Jun</v>
      </c>
      <c r="U3758" s="9">
        <f t="shared" si="294"/>
        <v>2014</v>
      </c>
      <c r="V3758" s="10">
        <f>(J3758/86400)+25569+(-5/24)</f>
        <v>41771.606458333328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tr">
        <f t="shared" si="290"/>
        <v>theater</v>
      </c>
      <c r="R3759" t="str">
        <f t="shared" si="291"/>
        <v>musical</v>
      </c>
      <c r="S3759" s="10">
        <f t="shared" si="292"/>
        <v>41974.642534722218</v>
      </c>
      <c r="T3759" s="9" t="str">
        <f t="shared" si="293"/>
        <v>Dec</v>
      </c>
      <c r="U3759" s="9">
        <f t="shared" si="294"/>
        <v>2014</v>
      </c>
      <c r="V3759" s="10">
        <f>(J3759/86400)+25569+(-5/24)</f>
        <v>41954.642534722218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tr">
        <f t="shared" si="290"/>
        <v>theater</v>
      </c>
      <c r="R3760" t="str">
        <f t="shared" si="291"/>
        <v>musical</v>
      </c>
      <c r="S3760" s="10">
        <f t="shared" si="292"/>
        <v>41778</v>
      </c>
      <c r="T3760" s="9" t="str">
        <f t="shared" si="293"/>
        <v>May</v>
      </c>
      <c r="U3760" s="9">
        <f t="shared" si="294"/>
        <v>2014</v>
      </c>
      <c r="V3760" s="10">
        <f>(J3760/86400)+25569+(-5/24)</f>
        <v>41747.263171296298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tr">
        <f t="shared" si="290"/>
        <v>theater</v>
      </c>
      <c r="R3761" t="str">
        <f t="shared" si="291"/>
        <v>musical</v>
      </c>
      <c r="S3761" s="10">
        <f t="shared" si="292"/>
        <v>42241.899918981479</v>
      </c>
      <c r="T3761" s="9" t="str">
        <f t="shared" si="293"/>
        <v>Aug</v>
      </c>
      <c r="U3761" s="9">
        <f t="shared" si="294"/>
        <v>2015</v>
      </c>
      <c r="V3761" s="10">
        <f>(J3761/86400)+25569+(-5/24)</f>
        <v>42181.899918981479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tr">
        <f t="shared" si="290"/>
        <v>theater</v>
      </c>
      <c r="R3762" t="str">
        <f t="shared" si="291"/>
        <v>musical</v>
      </c>
      <c r="S3762" s="10">
        <f t="shared" si="292"/>
        <v>41764.316967592589</v>
      </c>
      <c r="T3762" s="9" t="str">
        <f t="shared" si="293"/>
        <v>May</v>
      </c>
      <c r="U3762" s="9">
        <f t="shared" si="294"/>
        <v>2014</v>
      </c>
      <c r="V3762" s="10">
        <f>(J3762/86400)+25569+(-5/24)</f>
        <v>41739.316967592589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tr">
        <f t="shared" si="290"/>
        <v>theater</v>
      </c>
      <c r="R3763" t="str">
        <f t="shared" si="291"/>
        <v>musical</v>
      </c>
      <c r="S3763" s="10">
        <f t="shared" si="292"/>
        <v>42226.749999999993</v>
      </c>
      <c r="T3763" s="9" t="str">
        <f t="shared" si="293"/>
        <v>Aug</v>
      </c>
      <c r="U3763" s="9">
        <f t="shared" si="294"/>
        <v>2015</v>
      </c>
      <c r="V3763" s="10">
        <f>(J3763/86400)+25569+(-5/24)</f>
        <v>42173.258530092593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tr">
        <f t="shared" si="290"/>
        <v>theater</v>
      </c>
      <c r="R3764" t="str">
        <f t="shared" si="291"/>
        <v>musical</v>
      </c>
      <c r="S3764" s="10">
        <f t="shared" si="292"/>
        <v>42218.605196759258</v>
      </c>
      <c r="T3764" s="9" t="str">
        <f t="shared" si="293"/>
        <v>Aug</v>
      </c>
      <c r="U3764" s="9">
        <f t="shared" si="294"/>
        <v>2015</v>
      </c>
      <c r="V3764" s="10">
        <f>(J3764/86400)+25569+(-5/24)</f>
        <v>42193.605196759258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tr">
        <f t="shared" si="290"/>
        <v>theater</v>
      </c>
      <c r="R3765" t="str">
        <f t="shared" si="291"/>
        <v>musical</v>
      </c>
      <c r="S3765" s="10">
        <f t="shared" si="292"/>
        <v>42095.500300925924</v>
      </c>
      <c r="T3765" s="9" t="str">
        <f t="shared" si="293"/>
        <v>Apr</v>
      </c>
      <c r="U3765" s="9">
        <f t="shared" si="294"/>
        <v>2015</v>
      </c>
      <c r="V3765" s="10">
        <f>(J3765/86400)+25569+(-5/24)</f>
        <v>42065.541967592588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tr">
        <f t="shared" si="290"/>
        <v>theater</v>
      </c>
      <c r="R3766" t="str">
        <f t="shared" si="291"/>
        <v>musical</v>
      </c>
      <c r="S3766" s="10">
        <f t="shared" si="292"/>
        <v>42518.816666666666</v>
      </c>
      <c r="T3766" s="9" t="str">
        <f t="shared" si="293"/>
        <v>May</v>
      </c>
      <c r="U3766" s="9">
        <f t="shared" si="294"/>
        <v>2016</v>
      </c>
      <c r="V3766" s="10">
        <f>(J3766/86400)+25569+(-5/24)</f>
        <v>42499.634629629632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tr">
        <f t="shared" si="290"/>
        <v>theater</v>
      </c>
      <c r="R3767" t="str">
        <f t="shared" si="291"/>
        <v>musical</v>
      </c>
      <c r="S3767" s="10">
        <f t="shared" si="292"/>
        <v>41850.568078703705</v>
      </c>
      <c r="T3767" s="9" t="str">
        <f t="shared" si="293"/>
        <v>Jul</v>
      </c>
      <c r="U3767" s="9">
        <f t="shared" si="294"/>
        <v>2014</v>
      </c>
      <c r="V3767" s="10">
        <f>(J3767/86400)+25569+(-5/24)</f>
        <v>41820.568078703705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tr">
        <f t="shared" si="290"/>
        <v>theater</v>
      </c>
      <c r="R3768" t="str">
        <f t="shared" si="291"/>
        <v>musical</v>
      </c>
      <c r="S3768" s="10">
        <f t="shared" si="292"/>
        <v>41822.958854166667</v>
      </c>
      <c r="T3768" s="9" t="str">
        <f t="shared" si="293"/>
        <v>Jul</v>
      </c>
      <c r="U3768" s="9">
        <f t="shared" si="294"/>
        <v>2014</v>
      </c>
      <c r="V3768" s="10">
        <f>(J3768/86400)+25569+(-5/24)</f>
        <v>41787.958854166667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tr">
        <f t="shared" si="290"/>
        <v>theater</v>
      </c>
      <c r="R3769" t="str">
        <f t="shared" si="291"/>
        <v>musical</v>
      </c>
      <c r="S3769" s="10">
        <f t="shared" si="292"/>
        <v>42063.999305555553</v>
      </c>
      <c r="T3769" s="9" t="str">
        <f t="shared" si="293"/>
        <v>Feb</v>
      </c>
      <c r="U3769" s="9">
        <f t="shared" si="294"/>
        <v>2015</v>
      </c>
      <c r="V3769" s="10">
        <f>(J3769/86400)+25569+(-5/24)</f>
        <v>42049.811307870368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tr">
        <f t="shared" si="290"/>
        <v>theater</v>
      </c>
      <c r="R3770" t="str">
        <f t="shared" si="291"/>
        <v>musical</v>
      </c>
      <c r="S3770" s="10">
        <f t="shared" si="292"/>
        <v>41802.519560185181</v>
      </c>
      <c r="T3770" s="9" t="str">
        <f t="shared" si="293"/>
        <v>Jun</v>
      </c>
      <c r="U3770" s="9">
        <f t="shared" si="294"/>
        <v>2014</v>
      </c>
      <c r="V3770" s="10">
        <f>(J3770/86400)+25569+(-5/24)</f>
        <v>41772.519560185181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tr">
        <f t="shared" si="290"/>
        <v>theater</v>
      </c>
      <c r="R3771" t="str">
        <f t="shared" si="291"/>
        <v>musical</v>
      </c>
      <c r="S3771" s="10">
        <f t="shared" si="292"/>
        <v>42475.389803240738</v>
      </c>
      <c r="T3771" s="9" t="str">
        <f t="shared" si="293"/>
        <v>Apr</v>
      </c>
      <c r="U3771" s="9">
        <f t="shared" si="294"/>
        <v>2016</v>
      </c>
      <c r="V3771" s="10">
        <f>(J3771/86400)+25569+(-5/24)</f>
        <v>42445.389803240738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tr">
        <f t="shared" si="290"/>
        <v>theater</v>
      </c>
      <c r="R3772" t="str">
        <f t="shared" si="291"/>
        <v>musical</v>
      </c>
      <c r="S3772" s="10">
        <f t="shared" si="292"/>
        <v>42168.722337962965</v>
      </c>
      <c r="T3772" s="9" t="str">
        <f t="shared" si="293"/>
        <v>Jun</v>
      </c>
      <c r="U3772" s="9">
        <f t="shared" si="294"/>
        <v>2015</v>
      </c>
      <c r="V3772" s="10">
        <f>(J3772/86400)+25569+(-5/24)</f>
        <v>42138.722337962965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tr">
        <f t="shared" si="290"/>
        <v>theater</v>
      </c>
      <c r="R3773" t="str">
        <f t="shared" si="291"/>
        <v>musical</v>
      </c>
      <c r="S3773" s="10">
        <f t="shared" si="292"/>
        <v>42507.791666666664</v>
      </c>
      <c r="T3773" s="9" t="str">
        <f t="shared" si="293"/>
        <v>May</v>
      </c>
      <c r="U3773" s="9">
        <f t="shared" si="294"/>
        <v>2016</v>
      </c>
      <c r="V3773" s="10">
        <f>(J3773/86400)+25569+(-5/24)</f>
        <v>42493.64875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tr">
        <f t="shared" si="290"/>
        <v>theater</v>
      </c>
      <c r="R3774" t="str">
        <f t="shared" si="291"/>
        <v>musical</v>
      </c>
      <c r="S3774" s="10">
        <f t="shared" si="292"/>
        <v>42703.041666666664</v>
      </c>
      <c r="T3774" s="9" t="str">
        <f t="shared" si="293"/>
        <v>Nov</v>
      </c>
      <c r="U3774" s="9">
        <f t="shared" si="294"/>
        <v>2016</v>
      </c>
      <c r="V3774" s="10">
        <f>(J3774/86400)+25569+(-5/24)</f>
        <v>42682.408634259256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tr">
        <f t="shared" si="290"/>
        <v>theater</v>
      </c>
      <c r="R3775" t="str">
        <f t="shared" si="291"/>
        <v>musical</v>
      </c>
      <c r="S3775" s="10">
        <f t="shared" si="292"/>
        <v>42688.880555555552</v>
      </c>
      <c r="T3775" s="9" t="str">
        <f t="shared" si="293"/>
        <v>Nov</v>
      </c>
      <c r="U3775" s="9">
        <f t="shared" si="294"/>
        <v>2016</v>
      </c>
      <c r="V3775" s="10">
        <f>(J3775/86400)+25569+(-5/24)</f>
        <v>42655.796840277777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tr">
        <f t="shared" si="290"/>
        <v>theater</v>
      </c>
      <c r="R3776" t="str">
        <f t="shared" si="291"/>
        <v>musical</v>
      </c>
      <c r="S3776" s="10">
        <f t="shared" si="292"/>
        <v>42103.583969907406</v>
      </c>
      <c r="T3776" s="9" t="str">
        <f t="shared" si="293"/>
        <v>Apr</v>
      </c>
      <c r="U3776" s="9">
        <f t="shared" si="294"/>
        <v>2015</v>
      </c>
      <c r="V3776" s="10">
        <f>(J3776/86400)+25569+(-5/24)</f>
        <v>42087.583969907406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tr">
        <f t="shared" si="290"/>
        <v>theater</v>
      </c>
      <c r="R3777" t="str">
        <f t="shared" si="291"/>
        <v>musical</v>
      </c>
      <c r="S3777" s="10">
        <f t="shared" si="292"/>
        <v>42102.958333333336</v>
      </c>
      <c r="T3777" s="9" t="str">
        <f t="shared" si="293"/>
        <v>Apr</v>
      </c>
      <c r="U3777" s="9">
        <f t="shared" si="294"/>
        <v>2015</v>
      </c>
      <c r="V3777" s="10">
        <f>(J3777/86400)+25569+(-5/24)</f>
        <v>42075.734293981477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tr">
        <f t="shared" si="290"/>
        <v>theater</v>
      </c>
      <c r="R3778" t="str">
        <f t="shared" si="291"/>
        <v>musical</v>
      </c>
      <c r="S3778" s="10">
        <f t="shared" si="292"/>
        <v>41851.833333333328</v>
      </c>
      <c r="T3778" s="9" t="str">
        <f t="shared" si="293"/>
        <v>Jul</v>
      </c>
      <c r="U3778" s="9">
        <f t="shared" si="294"/>
        <v>2014</v>
      </c>
      <c r="V3778" s="10">
        <f>(J3778/86400)+25569+(-5/24)</f>
        <v>41814.159467592588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tr">
        <f t="shared" ref="Q3779:Q3842" si="295">LEFT(N3779,FIND("/",N3779)-1)</f>
        <v>theater</v>
      </c>
      <c r="R3779" t="str">
        <f t="shared" ref="R3779:R3842" si="296">RIGHT(N3779,LEN(N3779)-FIND("/",N3779))</f>
        <v>musical</v>
      </c>
      <c r="S3779" s="10">
        <f t="shared" ref="S3779:S3842" si="297">(I3779/86400)+25569+(-5/24)</f>
        <v>41908.958333333328</v>
      </c>
      <c r="T3779" s="9" t="str">
        <f t="shared" ref="T3779:T3842" si="298">IF(MONTH(S3779)=1,"Jan",IF(MONTH(S3779)=2,"Feb",IF(MONTH(S3779)=3,"Mar",IF(MONTH(S3779)=4,"Apr",IF(MONTH(S3779)=5,"May",IF(MONTH(S3779)=6,"Jun",IF(MONTH(S3779)=7,"Jul",IF(MONTH(S3779)=8,"Aug",IF(MONTH(S3779)=9,"Sep",IF(MONTH(S3779)=10,"Oct",IF(MONTH(S3779)=11,"Nov",IF(MONTH(S3779)=12,"Dec","N/A"))))))))))))</f>
        <v>Sep</v>
      </c>
      <c r="U3779" s="9">
        <f t="shared" ref="U3779:U3842" si="299">YEAR(S3779)</f>
        <v>2014</v>
      </c>
      <c r="V3779" s="10">
        <f>(J3779/86400)+25569+(-5/24)</f>
        <v>41886.903020833335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tr">
        <f t="shared" si="295"/>
        <v>theater</v>
      </c>
      <c r="R3780" t="str">
        <f t="shared" si="296"/>
        <v>musical</v>
      </c>
      <c r="S3780" s="10">
        <f t="shared" si="297"/>
        <v>42049.610879629625</v>
      </c>
      <c r="T3780" s="9" t="str">
        <f t="shared" si="298"/>
        <v>Feb</v>
      </c>
      <c r="U3780" s="9">
        <f t="shared" si="299"/>
        <v>2015</v>
      </c>
      <c r="V3780" s="10">
        <f>(J3780/86400)+25569+(-5/24)</f>
        <v>41989.610879629625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tr">
        <f t="shared" si="295"/>
        <v>theater</v>
      </c>
      <c r="R3781" t="str">
        <f t="shared" si="296"/>
        <v>musical</v>
      </c>
      <c r="S3781" s="10">
        <f t="shared" si="297"/>
        <v>42455.485416666663</v>
      </c>
      <c r="T3781" s="9" t="str">
        <f t="shared" si="298"/>
        <v>Mar</v>
      </c>
      <c r="U3781" s="9">
        <f t="shared" si="299"/>
        <v>2016</v>
      </c>
      <c r="V3781" s="10">
        <f>(J3781/86400)+25569+(-5/24)</f>
        <v>42425.527083333327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tr">
        <f t="shared" si="295"/>
        <v>theater</v>
      </c>
      <c r="R3782" t="str">
        <f t="shared" si="296"/>
        <v>musical</v>
      </c>
      <c r="S3782" s="10">
        <f t="shared" si="297"/>
        <v>42198.629166666666</v>
      </c>
      <c r="T3782" s="9" t="str">
        <f t="shared" si="298"/>
        <v>Jul</v>
      </c>
      <c r="U3782" s="9">
        <f t="shared" si="299"/>
        <v>2015</v>
      </c>
      <c r="V3782" s="10">
        <f>(J3782/86400)+25569+(-5/24)</f>
        <v>42166.011400462965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tr">
        <f t="shared" si="295"/>
        <v>theater</v>
      </c>
      <c r="R3783" t="str">
        <f t="shared" si="296"/>
        <v>musical</v>
      </c>
      <c r="S3783" s="10">
        <f t="shared" si="297"/>
        <v>41890.674594907403</v>
      </c>
      <c r="T3783" s="9" t="str">
        <f t="shared" si="298"/>
        <v>Sep</v>
      </c>
      <c r="U3783" s="9">
        <f t="shared" si="299"/>
        <v>2014</v>
      </c>
      <c r="V3783" s="10">
        <f>(J3783/86400)+25569+(-5/24)</f>
        <v>41865.674594907403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tr">
        <f t="shared" si="295"/>
        <v>theater</v>
      </c>
      <c r="R3784" t="str">
        <f t="shared" si="296"/>
        <v>musical</v>
      </c>
      <c r="S3784" s="10">
        <f t="shared" si="297"/>
        <v>42575.749999999993</v>
      </c>
      <c r="T3784" s="9" t="str">
        <f t="shared" si="298"/>
        <v>Jul</v>
      </c>
      <c r="U3784" s="9">
        <f t="shared" si="299"/>
        <v>2016</v>
      </c>
      <c r="V3784" s="10">
        <f>(J3784/86400)+25569+(-5/24)</f>
        <v>42546.653900462959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tr">
        <f t="shared" si="295"/>
        <v>theater</v>
      </c>
      <c r="R3785" t="str">
        <f t="shared" si="296"/>
        <v>musical</v>
      </c>
      <c r="S3785" s="10">
        <f t="shared" si="297"/>
        <v>42444.458333333336</v>
      </c>
      <c r="T3785" s="9" t="str">
        <f t="shared" si="298"/>
        <v>Mar</v>
      </c>
      <c r="U3785" s="9">
        <f t="shared" si="299"/>
        <v>2016</v>
      </c>
      <c r="V3785" s="10">
        <f>(J3785/86400)+25569+(-5/24)</f>
        <v>42419.931944444441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tr">
        <f t="shared" si="295"/>
        <v>theater</v>
      </c>
      <c r="R3786" t="str">
        <f t="shared" si="296"/>
        <v>musical</v>
      </c>
      <c r="S3786" s="10">
        <f t="shared" si="297"/>
        <v>42561.772361111107</v>
      </c>
      <c r="T3786" s="9" t="str">
        <f t="shared" si="298"/>
        <v>Jul</v>
      </c>
      <c r="U3786" s="9">
        <f t="shared" si="299"/>
        <v>2016</v>
      </c>
      <c r="V3786" s="10">
        <f>(J3786/86400)+25569+(-5/24)</f>
        <v>42531.772361111107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tr">
        <f t="shared" si="295"/>
        <v>theater</v>
      </c>
      <c r="R3787" t="str">
        <f t="shared" si="296"/>
        <v>musical</v>
      </c>
      <c r="S3787" s="10">
        <f t="shared" si="297"/>
        <v>42584.210416666661</v>
      </c>
      <c r="T3787" s="9" t="str">
        <f t="shared" si="298"/>
        <v>Aug</v>
      </c>
      <c r="U3787" s="9">
        <f t="shared" si="299"/>
        <v>2016</v>
      </c>
      <c r="V3787" s="10">
        <f>(J3787/86400)+25569+(-5/24)</f>
        <v>42548.430196759255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tr">
        <f t="shared" si="295"/>
        <v>theater</v>
      </c>
      <c r="R3788" t="str">
        <f t="shared" si="296"/>
        <v>musical</v>
      </c>
      <c r="S3788" s="10">
        <f t="shared" si="297"/>
        <v>42516.829571759255</v>
      </c>
      <c r="T3788" s="9" t="str">
        <f t="shared" si="298"/>
        <v>May</v>
      </c>
      <c r="U3788" s="9">
        <f t="shared" si="299"/>
        <v>2016</v>
      </c>
      <c r="V3788" s="10">
        <f>(J3788/86400)+25569+(-5/24)</f>
        <v>42486.829571759255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tr">
        <f t="shared" si="295"/>
        <v>theater</v>
      </c>
      <c r="R3789" t="str">
        <f t="shared" si="296"/>
        <v>musical</v>
      </c>
      <c r="S3789" s="10">
        <f t="shared" si="297"/>
        <v>42195.957638888889</v>
      </c>
      <c r="T3789" s="9" t="str">
        <f t="shared" si="298"/>
        <v>Jul</v>
      </c>
      <c r="U3789" s="9">
        <f t="shared" si="299"/>
        <v>2015</v>
      </c>
      <c r="V3789" s="10">
        <f>(J3789/86400)+25569+(-5/24)</f>
        <v>42167.326458333329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tr">
        <f t="shared" si="295"/>
        <v>theater</v>
      </c>
      <c r="R3790" t="str">
        <f t="shared" si="296"/>
        <v>musical</v>
      </c>
      <c r="S3790" s="10">
        <f t="shared" si="297"/>
        <v>42361.470833333333</v>
      </c>
      <c r="T3790" s="9" t="str">
        <f t="shared" si="298"/>
        <v>Dec</v>
      </c>
      <c r="U3790" s="9">
        <f t="shared" si="299"/>
        <v>2015</v>
      </c>
      <c r="V3790" s="10">
        <f>(J3790/86400)+25569+(-5/24)</f>
        <v>42333.487488425926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tr">
        <f t="shared" si="295"/>
        <v>theater</v>
      </c>
      <c r="R3791" t="str">
        <f t="shared" si="296"/>
        <v>musical</v>
      </c>
      <c r="S3791" s="10">
        <f t="shared" si="297"/>
        <v>42170.590486111112</v>
      </c>
      <c r="T3791" s="9" t="str">
        <f t="shared" si="298"/>
        <v>Jun</v>
      </c>
      <c r="U3791" s="9">
        <f t="shared" si="299"/>
        <v>2015</v>
      </c>
      <c r="V3791" s="10">
        <f>(J3791/86400)+25569+(-5/24)</f>
        <v>42138.590486111112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tr">
        <f t="shared" si="295"/>
        <v>theater</v>
      </c>
      <c r="R3792" t="str">
        <f t="shared" si="296"/>
        <v>musical</v>
      </c>
      <c r="S3792" s="10">
        <f t="shared" si="297"/>
        <v>42696.5002662037</v>
      </c>
      <c r="T3792" s="9" t="str">
        <f t="shared" si="298"/>
        <v>Nov</v>
      </c>
      <c r="U3792" s="9">
        <f t="shared" si="299"/>
        <v>2016</v>
      </c>
      <c r="V3792" s="10">
        <f>(J3792/86400)+25569+(-5/24)</f>
        <v>42666.458599537036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tr">
        <f t="shared" si="295"/>
        <v>theater</v>
      </c>
      <c r="R3793" t="str">
        <f t="shared" si="296"/>
        <v>musical</v>
      </c>
      <c r="S3793" s="10">
        <f t="shared" si="297"/>
        <v>41826.4837037037</v>
      </c>
      <c r="T3793" s="9" t="str">
        <f t="shared" si="298"/>
        <v>Jul</v>
      </c>
      <c r="U3793" s="9">
        <f t="shared" si="299"/>
        <v>2014</v>
      </c>
      <c r="V3793" s="10">
        <f>(J3793/86400)+25569+(-5/24)</f>
        <v>41766.4837037037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tr">
        <f t="shared" si="295"/>
        <v>theater</v>
      </c>
      <c r="R3794" t="str">
        <f t="shared" si="296"/>
        <v>musical</v>
      </c>
      <c r="S3794" s="10">
        <f t="shared" si="297"/>
        <v>42200.238680555551</v>
      </c>
      <c r="T3794" s="9" t="str">
        <f t="shared" si="298"/>
        <v>Jul</v>
      </c>
      <c r="U3794" s="9">
        <f t="shared" si="299"/>
        <v>2015</v>
      </c>
      <c r="V3794" s="10">
        <f>(J3794/86400)+25569+(-5/24)</f>
        <v>42170.238680555551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tr">
        <f t="shared" si="295"/>
        <v>theater</v>
      </c>
      <c r="R3795" t="str">
        <f t="shared" si="296"/>
        <v>musical</v>
      </c>
      <c r="S3795" s="10">
        <f t="shared" si="297"/>
        <v>41989.73065972222</v>
      </c>
      <c r="T3795" s="9" t="str">
        <f t="shared" si="298"/>
        <v>Dec</v>
      </c>
      <c r="U3795" s="9">
        <f t="shared" si="299"/>
        <v>2014</v>
      </c>
      <c r="V3795" s="10">
        <f>(J3795/86400)+25569+(-5/24)</f>
        <v>41968.73065972222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tr">
        <f t="shared" si="295"/>
        <v>theater</v>
      </c>
      <c r="R3796" t="str">
        <f t="shared" si="296"/>
        <v>musical</v>
      </c>
      <c r="S3796" s="10">
        <f t="shared" si="297"/>
        <v>42162.372152777774</v>
      </c>
      <c r="T3796" s="9" t="str">
        <f t="shared" si="298"/>
        <v>Jun</v>
      </c>
      <c r="U3796" s="9">
        <f t="shared" si="299"/>
        <v>2015</v>
      </c>
      <c r="V3796" s="10">
        <f>(J3796/86400)+25569+(-5/24)</f>
        <v>42132.372152777774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tr">
        <f t="shared" si="295"/>
        <v>theater</v>
      </c>
      <c r="R3797" t="str">
        <f t="shared" si="296"/>
        <v>musical</v>
      </c>
      <c r="S3797" s="10">
        <f t="shared" si="297"/>
        <v>42244.729166666664</v>
      </c>
      <c r="T3797" s="9" t="str">
        <f t="shared" si="298"/>
        <v>Aug</v>
      </c>
      <c r="U3797" s="9">
        <f t="shared" si="299"/>
        <v>2015</v>
      </c>
      <c r="V3797" s="10">
        <f>(J3797/86400)+25569+(-5/24)</f>
        <v>42201.227893518517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tr">
        <f t="shared" si="295"/>
        <v>theater</v>
      </c>
      <c r="R3798" t="str">
        <f t="shared" si="296"/>
        <v>musical</v>
      </c>
      <c r="S3798" s="10">
        <f t="shared" si="297"/>
        <v>42748.821250000001</v>
      </c>
      <c r="T3798" s="9" t="str">
        <f t="shared" si="298"/>
        <v>Jan</v>
      </c>
      <c r="U3798" s="9">
        <f t="shared" si="299"/>
        <v>2017</v>
      </c>
      <c r="V3798" s="10">
        <f>(J3798/86400)+25569+(-5/24)</f>
        <v>42688.821250000001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tr">
        <f t="shared" si="295"/>
        <v>theater</v>
      </c>
      <c r="R3799" t="str">
        <f t="shared" si="296"/>
        <v>musical</v>
      </c>
      <c r="S3799" s="10">
        <f t="shared" si="297"/>
        <v>42114.673206018517</v>
      </c>
      <c r="T3799" s="9" t="str">
        <f t="shared" si="298"/>
        <v>Apr</v>
      </c>
      <c r="U3799" s="9">
        <f t="shared" si="299"/>
        <v>2015</v>
      </c>
      <c r="V3799" s="10">
        <f>(J3799/86400)+25569+(-5/24)</f>
        <v>42084.673206018517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tr">
        <f t="shared" si="295"/>
        <v>theater</v>
      </c>
      <c r="R3800" t="str">
        <f t="shared" si="296"/>
        <v>musical</v>
      </c>
      <c r="S3800" s="10">
        <f t="shared" si="297"/>
        <v>41861.514444444438</v>
      </c>
      <c r="T3800" s="9" t="str">
        <f t="shared" si="298"/>
        <v>Aug</v>
      </c>
      <c r="U3800" s="9">
        <f t="shared" si="299"/>
        <v>2014</v>
      </c>
      <c r="V3800" s="10">
        <f>(J3800/86400)+25569+(-5/24)</f>
        <v>41831.514444444438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tr">
        <f t="shared" si="295"/>
        <v>theater</v>
      </c>
      <c r="R3801" t="str">
        <f t="shared" si="296"/>
        <v>musical</v>
      </c>
      <c r="S3801" s="10">
        <f t="shared" si="297"/>
        <v>42440.722719907404</v>
      </c>
      <c r="T3801" s="9" t="str">
        <f t="shared" si="298"/>
        <v>Mar</v>
      </c>
      <c r="U3801" s="9">
        <f t="shared" si="299"/>
        <v>2016</v>
      </c>
      <c r="V3801" s="10">
        <f>(J3801/86400)+25569+(-5/24)</f>
        <v>42410.722719907404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tr">
        <f t="shared" si="295"/>
        <v>theater</v>
      </c>
      <c r="R3802" t="str">
        <f t="shared" si="296"/>
        <v>musical</v>
      </c>
      <c r="S3802" s="10">
        <f t="shared" si="297"/>
        <v>42014.999305555553</v>
      </c>
      <c r="T3802" s="9" t="str">
        <f t="shared" si="298"/>
        <v>Jan</v>
      </c>
      <c r="U3802" s="9">
        <f t="shared" si="299"/>
        <v>2015</v>
      </c>
      <c r="V3802" s="10">
        <f>(J3802/86400)+25569+(-5/24)</f>
        <v>41982.528738425921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tr">
        <f t="shared" si="295"/>
        <v>theater</v>
      </c>
      <c r="R3803" t="str">
        <f t="shared" si="296"/>
        <v>musical</v>
      </c>
      <c r="S3803" s="10">
        <f t="shared" si="297"/>
        <v>42006.467777777776</v>
      </c>
      <c r="T3803" s="9" t="str">
        <f t="shared" si="298"/>
        <v>Jan</v>
      </c>
      <c r="U3803" s="9">
        <f t="shared" si="299"/>
        <v>2015</v>
      </c>
      <c r="V3803" s="10">
        <f>(J3803/86400)+25569+(-5/24)</f>
        <v>41975.467777777776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tr">
        <f t="shared" si="295"/>
        <v>theater</v>
      </c>
      <c r="R3804" t="str">
        <f t="shared" si="296"/>
        <v>musical</v>
      </c>
      <c r="S3804" s="10">
        <f t="shared" si="297"/>
        <v>42298.917893518512</v>
      </c>
      <c r="T3804" s="9" t="str">
        <f t="shared" si="298"/>
        <v>Oct</v>
      </c>
      <c r="U3804" s="9">
        <f t="shared" si="299"/>
        <v>2015</v>
      </c>
      <c r="V3804" s="10">
        <f>(J3804/86400)+25569+(-5/24)</f>
        <v>42268.917893518512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tr">
        <f t="shared" si="295"/>
        <v>theater</v>
      </c>
      <c r="R3805" t="str">
        <f t="shared" si="296"/>
        <v>musical</v>
      </c>
      <c r="S3805" s="10">
        <f t="shared" si="297"/>
        <v>42433.763518518514</v>
      </c>
      <c r="T3805" s="9" t="str">
        <f t="shared" si="298"/>
        <v>Mar</v>
      </c>
      <c r="U3805" s="9">
        <f t="shared" si="299"/>
        <v>2016</v>
      </c>
      <c r="V3805" s="10">
        <f>(J3805/86400)+25569+(-5/24)</f>
        <v>42403.763518518514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tr">
        <f t="shared" si="295"/>
        <v>theater</v>
      </c>
      <c r="R3806" t="str">
        <f t="shared" si="296"/>
        <v>musical</v>
      </c>
      <c r="S3806" s="10">
        <f t="shared" si="297"/>
        <v>42582.083333333336</v>
      </c>
      <c r="T3806" s="9" t="str">
        <f t="shared" si="298"/>
        <v>Jul</v>
      </c>
      <c r="U3806" s="9">
        <f t="shared" si="299"/>
        <v>2016</v>
      </c>
      <c r="V3806" s="10">
        <f>(J3806/86400)+25569+(-5/24)</f>
        <v>42526.801203703704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tr">
        <f t="shared" si="295"/>
        <v>theater</v>
      </c>
      <c r="R3807" t="str">
        <f t="shared" si="296"/>
        <v>musical</v>
      </c>
      <c r="S3807" s="10">
        <f t="shared" si="297"/>
        <v>41909.678703703699</v>
      </c>
      <c r="T3807" s="9" t="str">
        <f t="shared" si="298"/>
        <v>Sep</v>
      </c>
      <c r="U3807" s="9">
        <f t="shared" si="299"/>
        <v>2014</v>
      </c>
      <c r="V3807" s="10">
        <f>(J3807/86400)+25569+(-5/24)</f>
        <v>41849.678703703699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tr">
        <f t="shared" si="295"/>
        <v>theater</v>
      </c>
      <c r="R3808" t="str">
        <f t="shared" si="296"/>
        <v>musical</v>
      </c>
      <c r="S3808" s="10">
        <f t="shared" si="297"/>
        <v>41819.050706018512</v>
      </c>
      <c r="T3808" s="9" t="str">
        <f t="shared" si="298"/>
        <v>Jun</v>
      </c>
      <c r="U3808" s="9">
        <f t="shared" si="299"/>
        <v>2014</v>
      </c>
      <c r="V3808" s="10">
        <f>(J3808/86400)+25569+(-5/24)</f>
        <v>41799.050706018512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tr">
        <f t="shared" si="295"/>
        <v>theater</v>
      </c>
      <c r="R3809" t="str">
        <f t="shared" si="296"/>
        <v>musical</v>
      </c>
      <c r="S3809" s="10">
        <f t="shared" si="297"/>
        <v>42097.700682870367</v>
      </c>
      <c r="T3809" s="9" t="str">
        <f t="shared" si="298"/>
        <v>Apr</v>
      </c>
      <c r="U3809" s="9">
        <f t="shared" si="299"/>
        <v>2015</v>
      </c>
      <c r="V3809" s="10">
        <f>(J3809/86400)+25569+(-5/24)</f>
        <v>42090.700682870367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tr">
        <f t="shared" si="295"/>
        <v>theater</v>
      </c>
      <c r="R3810" t="str">
        <f t="shared" si="296"/>
        <v>plays</v>
      </c>
      <c r="S3810" s="10">
        <f t="shared" si="297"/>
        <v>42119.203923611109</v>
      </c>
      <c r="T3810" s="9" t="str">
        <f t="shared" si="298"/>
        <v>Apr</v>
      </c>
      <c r="U3810" s="9">
        <f t="shared" si="299"/>
        <v>2015</v>
      </c>
      <c r="V3810" s="10">
        <f>(J3810/86400)+25569+(-5/24)</f>
        <v>42059.24559027778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tr">
        <f t="shared" si="295"/>
        <v>theater</v>
      </c>
      <c r="R3811" t="str">
        <f t="shared" si="296"/>
        <v>plays</v>
      </c>
      <c r="S3811" s="10">
        <f t="shared" si="297"/>
        <v>41850.75</v>
      </c>
      <c r="T3811" s="9" t="str">
        <f t="shared" si="298"/>
        <v>Jul</v>
      </c>
      <c r="U3811" s="9">
        <f t="shared" si="299"/>
        <v>2014</v>
      </c>
      <c r="V3811" s="10">
        <f>(J3811/86400)+25569+(-5/24)</f>
        <v>41800.318368055552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tr">
        <f t="shared" si="295"/>
        <v>theater</v>
      </c>
      <c r="R3812" t="str">
        <f t="shared" si="296"/>
        <v>plays</v>
      </c>
      <c r="S3812" s="10">
        <f t="shared" si="297"/>
        <v>42084.599050925921</v>
      </c>
      <c r="T3812" s="9" t="str">
        <f t="shared" si="298"/>
        <v>Mar</v>
      </c>
      <c r="U3812" s="9">
        <f t="shared" si="299"/>
        <v>2015</v>
      </c>
      <c r="V3812" s="10">
        <f>(J3812/86400)+25569+(-5/24)</f>
        <v>42054.640717592592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tr">
        <f t="shared" si="295"/>
        <v>theater</v>
      </c>
      <c r="R3813" t="str">
        <f t="shared" si="296"/>
        <v>plays</v>
      </c>
      <c r="S3813" s="10">
        <f t="shared" si="297"/>
        <v>42521.249999999993</v>
      </c>
      <c r="T3813" s="9" t="str">
        <f t="shared" si="298"/>
        <v>May</v>
      </c>
      <c r="U3813" s="9">
        <f t="shared" si="299"/>
        <v>2016</v>
      </c>
      <c r="V3813" s="10">
        <f>(J3813/86400)+25569+(-5/24)</f>
        <v>42487.418668981474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tr">
        <f t="shared" si="295"/>
        <v>theater</v>
      </c>
      <c r="R3814" t="str">
        <f t="shared" si="296"/>
        <v>plays</v>
      </c>
      <c r="S3814" s="10">
        <f t="shared" si="297"/>
        <v>42155.957638888889</v>
      </c>
      <c r="T3814" s="9" t="str">
        <f t="shared" si="298"/>
        <v>May</v>
      </c>
      <c r="U3814" s="9">
        <f t="shared" si="299"/>
        <v>2015</v>
      </c>
      <c r="V3814" s="10">
        <f>(J3814/86400)+25569+(-5/24)</f>
        <v>42109.542916666665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tr">
        <f t="shared" si="295"/>
        <v>theater</v>
      </c>
      <c r="R3815" t="str">
        <f t="shared" si="296"/>
        <v>plays</v>
      </c>
      <c r="S3815" s="10">
        <f t="shared" si="297"/>
        <v>42535.696527777771</v>
      </c>
      <c r="T3815" s="9" t="str">
        <f t="shared" si="298"/>
        <v>Jun</v>
      </c>
      <c r="U3815" s="9">
        <f t="shared" si="299"/>
        <v>2016</v>
      </c>
      <c r="V3815" s="10">
        <f>(J3815/86400)+25569+(-5/24)</f>
        <v>42497.067372685182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tr">
        <f t="shared" si="295"/>
        <v>theater</v>
      </c>
      <c r="R3816" t="str">
        <f t="shared" si="296"/>
        <v>plays</v>
      </c>
      <c r="S3816" s="10">
        <f t="shared" si="297"/>
        <v>42094.957638888889</v>
      </c>
      <c r="T3816" s="9" t="str">
        <f t="shared" si="298"/>
        <v>Mar</v>
      </c>
      <c r="U3816" s="9">
        <f t="shared" si="299"/>
        <v>2015</v>
      </c>
      <c r="V3816" s="10">
        <f>(J3816/86400)+25569+(-5/24)</f>
        <v>42058.695740740739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tr">
        <f t="shared" si="295"/>
        <v>theater</v>
      </c>
      <c r="R3817" t="str">
        <f t="shared" si="296"/>
        <v>plays</v>
      </c>
      <c r="S3817" s="10">
        <f t="shared" si="297"/>
        <v>42236.749999999993</v>
      </c>
      <c r="T3817" s="9" t="str">
        <f t="shared" si="298"/>
        <v>Aug</v>
      </c>
      <c r="U3817" s="9">
        <f t="shared" si="299"/>
        <v>2015</v>
      </c>
      <c r="V3817" s="10">
        <f>(J3817/86400)+25569+(-5/24)</f>
        <v>42207.051585648143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tr">
        <f t="shared" si="295"/>
        <v>theater</v>
      </c>
      <c r="R3818" t="str">
        <f t="shared" si="296"/>
        <v>plays</v>
      </c>
      <c r="S3818" s="10">
        <f t="shared" si="297"/>
        <v>41837.481747685182</v>
      </c>
      <c r="T3818" s="9" t="str">
        <f t="shared" si="298"/>
        <v>Jul</v>
      </c>
      <c r="U3818" s="9">
        <f t="shared" si="299"/>
        <v>2014</v>
      </c>
      <c r="V3818" s="10">
        <f>(J3818/86400)+25569+(-5/24)</f>
        <v>41807.481747685182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tr">
        <f t="shared" si="295"/>
        <v>theater</v>
      </c>
      <c r="R3819" t="str">
        <f t="shared" si="296"/>
        <v>plays</v>
      </c>
      <c r="S3819" s="10">
        <f t="shared" si="297"/>
        <v>42300.957638888889</v>
      </c>
      <c r="T3819" s="9" t="str">
        <f t="shared" si="298"/>
        <v>Oct</v>
      </c>
      <c r="U3819" s="9">
        <f t="shared" si="299"/>
        <v>2015</v>
      </c>
      <c r="V3819" s="10">
        <f>(J3819/86400)+25569+(-5/24)</f>
        <v>42284.488611111105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tr">
        <f t="shared" si="295"/>
        <v>theater</v>
      </c>
      <c r="R3820" t="str">
        <f t="shared" si="296"/>
        <v>plays</v>
      </c>
      <c r="S3820" s="10">
        <f t="shared" si="297"/>
        <v>42075.592384259253</v>
      </c>
      <c r="T3820" s="9" t="str">
        <f t="shared" si="298"/>
        <v>Mar</v>
      </c>
      <c r="U3820" s="9">
        <f t="shared" si="299"/>
        <v>2015</v>
      </c>
      <c r="V3820" s="10">
        <f>(J3820/86400)+25569+(-5/24)</f>
        <v>42045.634050925924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tr">
        <f t="shared" si="295"/>
        <v>theater</v>
      </c>
      <c r="R3821" t="str">
        <f t="shared" si="296"/>
        <v>plays</v>
      </c>
      <c r="S3821" s="10">
        <f t="shared" si="297"/>
        <v>42202.668055555558</v>
      </c>
      <c r="T3821" s="9" t="str">
        <f t="shared" si="298"/>
        <v>Jul</v>
      </c>
      <c r="U3821" s="9">
        <f t="shared" si="299"/>
        <v>2015</v>
      </c>
      <c r="V3821" s="10">
        <f>(J3821/86400)+25569+(-5/24)</f>
        <v>42184.001203703701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tr">
        <f t="shared" si="295"/>
        <v>theater</v>
      </c>
      <c r="R3822" t="str">
        <f t="shared" si="296"/>
        <v>plays</v>
      </c>
      <c r="S3822" s="10">
        <f t="shared" si="297"/>
        <v>42190.443483796298</v>
      </c>
      <c r="T3822" s="9" t="str">
        <f t="shared" si="298"/>
        <v>Jul</v>
      </c>
      <c r="U3822" s="9">
        <f t="shared" si="299"/>
        <v>2015</v>
      </c>
      <c r="V3822" s="10">
        <f>(J3822/86400)+25569+(-5/24)</f>
        <v>42160.443483796298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tr">
        <f t="shared" si="295"/>
        <v>theater</v>
      </c>
      <c r="R3823" t="str">
        <f t="shared" si="296"/>
        <v>plays</v>
      </c>
      <c r="S3823" s="10">
        <f t="shared" si="297"/>
        <v>42372.972303240742</v>
      </c>
      <c r="T3823" s="9" t="str">
        <f t="shared" si="298"/>
        <v>Jan</v>
      </c>
      <c r="U3823" s="9">
        <f t="shared" si="299"/>
        <v>2016</v>
      </c>
      <c r="V3823" s="10">
        <f>(J3823/86400)+25569+(-5/24)</f>
        <v>42340.972303240742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tr">
        <f t="shared" si="295"/>
        <v>theater</v>
      </c>
      <c r="R3824" t="str">
        <f t="shared" si="296"/>
        <v>plays</v>
      </c>
      <c r="S3824" s="10">
        <f t="shared" si="297"/>
        <v>42388.749305555553</v>
      </c>
      <c r="T3824" s="9" t="str">
        <f t="shared" si="298"/>
        <v>Jan</v>
      </c>
      <c r="U3824" s="9">
        <f t="shared" si="299"/>
        <v>2016</v>
      </c>
      <c r="V3824" s="10">
        <f>(J3824/86400)+25569+(-5/24)</f>
        <v>42329.629826388882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tr">
        <f t="shared" si="295"/>
        <v>theater</v>
      </c>
      <c r="R3825" t="str">
        <f t="shared" si="296"/>
        <v>plays</v>
      </c>
      <c r="S3825" s="10">
        <f t="shared" si="297"/>
        <v>42204.957638888889</v>
      </c>
      <c r="T3825" s="9" t="str">
        <f t="shared" si="298"/>
        <v>Jul</v>
      </c>
      <c r="U3825" s="9">
        <f t="shared" si="299"/>
        <v>2015</v>
      </c>
      <c r="V3825" s="10">
        <f>(J3825/86400)+25569+(-5/24)</f>
        <v>42170.701898148145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tr">
        <f t="shared" si="295"/>
        <v>theater</v>
      </c>
      <c r="R3826" t="str">
        <f t="shared" si="296"/>
        <v>plays</v>
      </c>
      <c r="S3826" s="10">
        <f t="shared" si="297"/>
        <v>42583.361805555549</v>
      </c>
      <c r="T3826" s="9" t="str">
        <f t="shared" si="298"/>
        <v>Aug</v>
      </c>
      <c r="U3826" s="9">
        <f t="shared" si="299"/>
        <v>2016</v>
      </c>
      <c r="V3826" s="10">
        <f>(J3826/86400)+25569+(-5/24)</f>
        <v>42571.417858796289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tr">
        <f t="shared" si="295"/>
        <v>theater</v>
      </c>
      <c r="R3827" t="str">
        <f t="shared" si="296"/>
        <v>plays</v>
      </c>
      <c r="S3827" s="10">
        <f t="shared" si="297"/>
        <v>42171.861273148148</v>
      </c>
      <c r="T3827" s="9" t="str">
        <f t="shared" si="298"/>
        <v>Jun</v>
      </c>
      <c r="U3827" s="9">
        <f t="shared" si="299"/>
        <v>2015</v>
      </c>
      <c r="V3827" s="10">
        <f>(J3827/86400)+25569+(-5/24)</f>
        <v>42150.861273148148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tr">
        <f t="shared" si="295"/>
        <v>theater</v>
      </c>
      <c r="R3828" t="str">
        <f t="shared" si="296"/>
        <v>plays</v>
      </c>
      <c r="S3828" s="10">
        <f t="shared" si="297"/>
        <v>42131.215208333328</v>
      </c>
      <c r="T3828" s="9" t="str">
        <f t="shared" si="298"/>
        <v>May</v>
      </c>
      <c r="U3828" s="9">
        <f t="shared" si="299"/>
        <v>2015</v>
      </c>
      <c r="V3828" s="10">
        <f>(J3828/86400)+25569+(-5/24)</f>
        <v>42101.215208333328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tr">
        <f t="shared" si="295"/>
        <v>theater</v>
      </c>
      <c r="R3829" t="str">
        <f t="shared" si="296"/>
        <v>plays</v>
      </c>
      <c r="S3829" s="10">
        <f t="shared" si="297"/>
        <v>42089.791666666664</v>
      </c>
      <c r="T3829" s="9" t="str">
        <f t="shared" si="298"/>
        <v>Mar</v>
      </c>
      <c r="U3829" s="9">
        <f t="shared" si="299"/>
        <v>2015</v>
      </c>
      <c r="V3829" s="10">
        <f>(J3829/86400)+25569+(-5/24)</f>
        <v>42034.719918981478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tr">
        <f t="shared" si="295"/>
        <v>theater</v>
      </c>
      <c r="R3830" t="str">
        <f t="shared" si="296"/>
        <v>plays</v>
      </c>
      <c r="S3830" s="10">
        <f t="shared" si="297"/>
        <v>42004.36096064814</v>
      </c>
      <c r="T3830" s="9" t="str">
        <f t="shared" si="298"/>
        <v>Dec</v>
      </c>
      <c r="U3830" s="9">
        <f t="shared" si="299"/>
        <v>2014</v>
      </c>
      <c r="V3830" s="10">
        <f>(J3830/86400)+25569+(-5/24)</f>
        <v>41944.319293981483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tr">
        <f t="shared" si="295"/>
        <v>theater</v>
      </c>
      <c r="R3831" t="str">
        <f t="shared" si="296"/>
        <v>plays</v>
      </c>
      <c r="S3831" s="10">
        <f t="shared" si="297"/>
        <v>42613.657071759262</v>
      </c>
      <c r="T3831" s="9" t="str">
        <f t="shared" si="298"/>
        <v>Aug</v>
      </c>
      <c r="U3831" s="9">
        <f t="shared" si="299"/>
        <v>2016</v>
      </c>
      <c r="V3831" s="10">
        <f>(J3831/86400)+25569+(-5/24)</f>
        <v>42593.657071759262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tr">
        <f t="shared" si="295"/>
        <v>theater</v>
      </c>
      <c r="R3832" t="str">
        <f t="shared" si="296"/>
        <v>plays</v>
      </c>
      <c r="S3832" s="10">
        <f t="shared" si="297"/>
        <v>42517.532534722217</v>
      </c>
      <c r="T3832" s="9" t="str">
        <f t="shared" si="298"/>
        <v>May</v>
      </c>
      <c r="U3832" s="9">
        <f t="shared" si="299"/>
        <v>2016</v>
      </c>
      <c r="V3832" s="10">
        <f>(J3832/86400)+25569+(-5/24)</f>
        <v>42503.532534722217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tr">
        <f t="shared" si="295"/>
        <v>theater</v>
      </c>
      <c r="R3833" t="str">
        <f t="shared" si="296"/>
        <v>plays</v>
      </c>
      <c r="S3833" s="10">
        <f t="shared" si="297"/>
        <v>41948.682233796295</v>
      </c>
      <c r="T3833" s="9" t="str">
        <f t="shared" si="298"/>
        <v>Nov</v>
      </c>
      <c r="U3833" s="9">
        <f t="shared" si="299"/>
        <v>2014</v>
      </c>
      <c r="V3833" s="10">
        <f>(J3833/86400)+25569+(-5/24)</f>
        <v>41927.640567129631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tr">
        <f t="shared" si="295"/>
        <v>theater</v>
      </c>
      <c r="R3834" t="str">
        <f t="shared" si="296"/>
        <v>plays</v>
      </c>
      <c r="S3834" s="10">
        <f t="shared" si="297"/>
        <v>42419.906655092585</v>
      </c>
      <c r="T3834" s="9" t="str">
        <f t="shared" si="298"/>
        <v>Feb</v>
      </c>
      <c r="U3834" s="9">
        <f t="shared" si="299"/>
        <v>2016</v>
      </c>
      <c r="V3834" s="10">
        <f>(J3834/86400)+25569+(-5/24)</f>
        <v>42374.906655092585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tr">
        <f t="shared" si="295"/>
        <v>theater</v>
      </c>
      <c r="R3835" t="str">
        <f t="shared" si="296"/>
        <v>plays</v>
      </c>
      <c r="S3835" s="10">
        <f t="shared" si="297"/>
        <v>41974.589583333327</v>
      </c>
      <c r="T3835" s="9" t="str">
        <f t="shared" si="298"/>
        <v>Dec</v>
      </c>
      <c r="U3835" s="9">
        <f t="shared" si="299"/>
        <v>2014</v>
      </c>
      <c r="V3835" s="10">
        <f>(J3835/86400)+25569+(-5/24)</f>
        <v>41963.664027777777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tr">
        <f t="shared" si="295"/>
        <v>theater</v>
      </c>
      <c r="R3836" t="str">
        <f t="shared" si="296"/>
        <v>plays</v>
      </c>
      <c r="S3836" s="10">
        <f t="shared" si="297"/>
        <v>42173.236886574072</v>
      </c>
      <c r="T3836" s="9" t="str">
        <f t="shared" si="298"/>
        <v>Jun</v>
      </c>
      <c r="U3836" s="9">
        <f t="shared" si="299"/>
        <v>2015</v>
      </c>
      <c r="V3836" s="10">
        <f>(J3836/86400)+25569+(-5/24)</f>
        <v>42143.236886574072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tr">
        <f t="shared" si="295"/>
        <v>theater</v>
      </c>
      <c r="R3837" t="str">
        <f t="shared" si="296"/>
        <v>plays</v>
      </c>
      <c r="S3837" s="10">
        <f t="shared" si="297"/>
        <v>42481.733888888884</v>
      </c>
      <c r="T3837" s="9" t="str">
        <f t="shared" si="298"/>
        <v>Apr</v>
      </c>
      <c r="U3837" s="9">
        <f t="shared" si="299"/>
        <v>2016</v>
      </c>
      <c r="V3837" s="10">
        <f>(J3837/86400)+25569+(-5/24)</f>
        <v>42460.733888888884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tr">
        <f t="shared" si="295"/>
        <v>theater</v>
      </c>
      <c r="R3838" t="str">
        <f t="shared" si="296"/>
        <v>plays</v>
      </c>
      <c r="S3838" s="10">
        <f t="shared" si="297"/>
        <v>42584.964583333327</v>
      </c>
      <c r="T3838" s="9" t="str">
        <f t="shared" si="298"/>
        <v>Aug</v>
      </c>
      <c r="U3838" s="9">
        <f t="shared" si="299"/>
        <v>2016</v>
      </c>
      <c r="V3838" s="10">
        <f>(J3838/86400)+25569+(-5/24)</f>
        <v>42553.718194444438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tr">
        <f t="shared" si="295"/>
        <v>theater</v>
      </c>
      <c r="R3839" t="str">
        <f t="shared" si="296"/>
        <v>plays</v>
      </c>
      <c r="S3839" s="10">
        <f t="shared" si="297"/>
        <v>42188.557384259257</v>
      </c>
      <c r="T3839" s="9" t="str">
        <f t="shared" si="298"/>
        <v>Jul</v>
      </c>
      <c r="U3839" s="9">
        <f t="shared" si="299"/>
        <v>2015</v>
      </c>
      <c r="V3839" s="10">
        <f>(J3839/86400)+25569+(-5/24)</f>
        <v>42152.557384259257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tr">
        <f t="shared" si="295"/>
        <v>theater</v>
      </c>
      <c r="R3840" t="str">
        <f t="shared" si="296"/>
        <v>plays</v>
      </c>
      <c r="S3840" s="10">
        <f t="shared" si="297"/>
        <v>42146.502418981479</v>
      </c>
      <c r="T3840" s="9" t="str">
        <f t="shared" si="298"/>
        <v>May</v>
      </c>
      <c r="U3840" s="9">
        <f t="shared" si="299"/>
        <v>2015</v>
      </c>
      <c r="V3840" s="10">
        <f>(J3840/86400)+25569+(-5/24)</f>
        <v>42116.502418981479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tr">
        <f t="shared" si="295"/>
        <v>theater</v>
      </c>
      <c r="R3841" t="str">
        <f t="shared" si="296"/>
        <v>plays</v>
      </c>
      <c r="S3841" s="10">
        <f t="shared" si="297"/>
        <v>42214.934305555558</v>
      </c>
      <c r="T3841" s="9" t="str">
        <f t="shared" si="298"/>
        <v>Jul</v>
      </c>
      <c r="U3841" s="9">
        <f t="shared" si="299"/>
        <v>2015</v>
      </c>
      <c r="V3841" s="10">
        <f>(J3841/86400)+25569+(-5/24)</f>
        <v>42154.934305555558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tr">
        <f t="shared" si="295"/>
        <v>theater</v>
      </c>
      <c r="R3842" t="str">
        <f t="shared" si="296"/>
        <v>plays</v>
      </c>
      <c r="S3842" s="10">
        <f t="shared" si="297"/>
        <v>42457.45172453703</v>
      </c>
      <c r="T3842" s="9" t="str">
        <f t="shared" si="298"/>
        <v>Mar</v>
      </c>
      <c r="U3842" s="9">
        <f t="shared" si="299"/>
        <v>2016</v>
      </c>
      <c r="V3842" s="10">
        <f>(J3842/86400)+25569+(-5/24)</f>
        <v>42432.493391203701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tr">
        <f t="shared" ref="Q3843:Q3906" si="300">LEFT(N3843,FIND("/",N3843)-1)</f>
        <v>theater</v>
      </c>
      <c r="R3843" t="str">
        <f t="shared" ref="R3843:R3906" si="301">RIGHT(N3843,LEN(N3843)-FIND("/",N3843))</f>
        <v>plays</v>
      </c>
      <c r="S3843" s="10">
        <f t="shared" ref="S3843:S3906" si="302">(I3843/86400)+25569+(-5/24)</f>
        <v>41840.57739583333</v>
      </c>
      <c r="T3843" s="9" t="str">
        <f t="shared" ref="T3843:T3906" si="303">IF(MONTH(S3843)=1,"Jan",IF(MONTH(S3843)=2,"Feb",IF(MONTH(S3843)=3,"Mar",IF(MONTH(S3843)=4,"Apr",IF(MONTH(S3843)=5,"May",IF(MONTH(S3843)=6,"Jun",IF(MONTH(S3843)=7,"Jul",IF(MONTH(S3843)=8,"Aug",IF(MONTH(S3843)=9,"Sep",IF(MONTH(S3843)=10,"Oct",IF(MONTH(S3843)=11,"Nov",IF(MONTH(S3843)=12,"Dec","N/A"))))))))))))</f>
        <v>Jul</v>
      </c>
      <c r="U3843" s="9">
        <f t="shared" ref="U3843:U3906" si="304">YEAR(S3843)</f>
        <v>2014</v>
      </c>
      <c r="V3843" s="10">
        <f>(J3843/86400)+25569+(-5/24)</f>
        <v>41780.57739583333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tr">
        <f t="shared" si="300"/>
        <v>theater</v>
      </c>
      <c r="R3844" t="str">
        <f t="shared" si="301"/>
        <v>plays</v>
      </c>
      <c r="S3844" s="10">
        <f t="shared" si="302"/>
        <v>41770.285324074073</v>
      </c>
      <c r="T3844" s="9" t="str">
        <f t="shared" si="303"/>
        <v>May</v>
      </c>
      <c r="U3844" s="9">
        <f t="shared" si="304"/>
        <v>2014</v>
      </c>
      <c r="V3844" s="10">
        <f>(J3844/86400)+25569+(-5/24)</f>
        <v>41740.285324074073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tr">
        <f t="shared" si="300"/>
        <v>theater</v>
      </c>
      <c r="R3845" t="str">
        <f t="shared" si="301"/>
        <v>plays</v>
      </c>
      <c r="S3845" s="10">
        <f t="shared" si="302"/>
        <v>41790.864166666666</v>
      </c>
      <c r="T3845" s="9" t="str">
        <f t="shared" si="303"/>
        <v>May</v>
      </c>
      <c r="U3845" s="9">
        <f t="shared" si="304"/>
        <v>2014</v>
      </c>
      <c r="V3845" s="10">
        <f>(J3845/86400)+25569+(-5/24)</f>
        <v>41765.864166666666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tr">
        <f t="shared" si="300"/>
        <v>theater</v>
      </c>
      <c r="R3846" t="str">
        <f t="shared" si="301"/>
        <v>plays</v>
      </c>
      <c r="S3846" s="10">
        <f t="shared" si="302"/>
        <v>41793.082638888889</v>
      </c>
      <c r="T3846" s="9" t="str">
        <f t="shared" si="303"/>
        <v>Jun</v>
      </c>
      <c r="U3846" s="9">
        <f t="shared" si="304"/>
        <v>2014</v>
      </c>
      <c r="V3846" s="10">
        <f>(J3846/86400)+25569+(-5/24)</f>
        <v>41766.408958333333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tr">
        <f t="shared" si="300"/>
        <v>theater</v>
      </c>
      <c r="R3847" t="str">
        <f t="shared" si="301"/>
        <v>plays</v>
      </c>
      <c r="S3847" s="10">
        <f t="shared" si="302"/>
        <v>42278.418680555558</v>
      </c>
      <c r="T3847" s="9" t="str">
        <f t="shared" si="303"/>
        <v>Oct</v>
      </c>
      <c r="U3847" s="9">
        <f t="shared" si="304"/>
        <v>2015</v>
      </c>
      <c r="V3847" s="10">
        <f>(J3847/86400)+25569+(-5/24)</f>
        <v>42248.418680555558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tr">
        <f t="shared" si="300"/>
        <v>theater</v>
      </c>
      <c r="R3848" t="str">
        <f t="shared" si="301"/>
        <v>plays</v>
      </c>
      <c r="S3848" s="10">
        <f t="shared" si="302"/>
        <v>41916.082638888889</v>
      </c>
      <c r="T3848" s="9" t="str">
        <f t="shared" si="303"/>
        <v>Oct</v>
      </c>
      <c r="U3848" s="9">
        <f t="shared" si="304"/>
        <v>2014</v>
      </c>
      <c r="V3848" s="10">
        <f>(J3848/86400)+25569+(-5/24)</f>
        <v>41885.01321759259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tr">
        <f t="shared" si="300"/>
        <v>theater</v>
      </c>
      <c r="R3849" t="str">
        <f t="shared" si="301"/>
        <v>plays</v>
      </c>
      <c r="S3849" s="10">
        <f t="shared" si="302"/>
        <v>42204.016099537032</v>
      </c>
      <c r="T3849" s="9" t="str">
        <f t="shared" si="303"/>
        <v>Jul</v>
      </c>
      <c r="U3849" s="9">
        <f t="shared" si="304"/>
        <v>2015</v>
      </c>
      <c r="V3849" s="10">
        <f>(J3849/86400)+25569+(-5/24)</f>
        <v>42159.016099537032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tr">
        <f t="shared" si="300"/>
        <v>theater</v>
      </c>
      <c r="R3850" t="str">
        <f t="shared" si="301"/>
        <v>plays</v>
      </c>
      <c r="S3850" s="10">
        <f t="shared" si="302"/>
        <v>42295.608668981477</v>
      </c>
      <c r="T3850" s="9" t="str">
        <f t="shared" si="303"/>
        <v>Oct</v>
      </c>
      <c r="U3850" s="9">
        <f t="shared" si="304"/>
        <v>2015</v>
      </c>
      <c r="V3850" s="10">
        <f>(J3850/86400)+25569+(-5/24)</f>
        <v>42265.608668981477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tr">
        <f t="shared" si="300"/>
        <v>theater</v>
      </c>
      <c r="R3851" t="str">
        <f t="shared" si="301"/>
        <v>plays</v>
      </c>
      <c r="S3851" s="10">
        <f t="shared" si="302"/>
        <v>42166.558842592589</v>
      </c>
      <c r="T3851" s="9" t="str">
        <f t="shared" si="303"/>
        <v>Jun</v>
      </c>
      <c r="U3851" s="9">
        <f t="shared" si="304"/>
        <v>2015</v>
      </c>
      <c r="V3851" s="10">
        <f>(J3851/86400)+25569+(-5/24)</f>
        <v>42136.558842592589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tr">
        <f t="shared" si="300"/>
        <v>theater</v>
      </c>
      <c r="R3852" t="str">
        <f t="shared" si="301"/>
        <v>plays</v>
      </c>
      <c r="S3852" s="10">
        <f t="shared" si="302"/>
        <v>42004.916006944441</v>
      </c>
      <c r="T3852" s="9" t="str">
        <f t="shared" si="303"/>
        <v>Dec</v>
      </c>
      <c r="U3852" s="9">
        <f t="shared" si="304"/>
        <v>2014</v>
      </c>
      <c r="V3852" s="10">
        <f>(J3852/86400)+25569+(-5/24)</f>
        <v>41974.916006944441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tr">
        <f t="shared" si="300"/>
        <v>theater</v>
      </c>
      <c r="R3853" t="str">
        <f t="shared" si="301"/>
        <v>plays</v>
      </c>
      <c r="S3853" s="10">
        <f t="shared" si="302"/>
        <v>42202.23123842592</v>
      </c>
      <c r="T3853" s="9" t="str">
        <f t="shared" si="303"/>
        <v>Jul</v>
      </c>
      <c r="U3853" s="9">
        <f t="shared" si="304"/>
        <v>2015</v>
      </c>
      <c r="V3853" s="10">
        <f>(J3853/86400)+25569+(-5/24)</f>
        <v>42172.23123842592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tr">
        <f t="shared" si="300"/>
        <v>theater</v>
      </c>
      <c r="R3854" t="str">
        <f t="shared" si="301"/>
        <v>plays</v>
      </c>
      <c r="S3854" s="10">
        <f t="shared" si="302"/>
        <v>42089.940694444442</v>
      </c>
      <c r="T3854" s="9" t="str">
        <f t="shared" si="303"/>
        <v>Mar</v>
      </c>
      <c r="U3854" s="9">
        <f t="shared" si="304"/>
        <v>2015</v>
      </c>
      <c r="V3854" s="10">
        <f>(J3854/86400)+25569+(-5/24)</f>
        <v>42064.982361111113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tr">
        <f t="shared" si="300"/>
        <v>theater</v>
      </c>
      <c r="R3855" t="str">
        <f t="shared" si="301"/>
        <v>plays</v>
      </c>
      <c r="S3855" s="10">
        <f t="shared" si="302"/>
        <v>41883.631689814814</v>
      </c>
      <c r="T3855" s="9" t="str">
        <f t="shared" si="303"/>
        <v>Sep</v>
      </c>
      <c r="U3855" s="9">
        <f t="shared" si="304"/>
        <v>2014</v>
      </c>
      <c r="V3855" s="10">
        <f>(J3855/86400)+25569+(-5/24)</f>
        <v>41848.631689814814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tr">
        <f t="shared" si="300"/>
        <v>theater</v>
      </c>
      <c r="R3856" t="str">
        <f t="shared" si="301"/>
        <v>plays</v>
      </c>
      <c r="S3856" s="10">
        <f t="shared" si="302"/>
        <v>42133.67659722222</v>
      </c>
      <c r="T3856" s="9" t="str">
        <f t="shared" si="303"/>
        <v>May</v>
      </c>
      <c r="U3856" s="9">
        <f t="shared" si="304"/>
        <v>2015</v>
      </c>
      <c r="V3856" s="10">
        <f>(J3856/86400)+25569+(-5/24)</f>
        <v>42103.67659722222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tr">
        <f t="shared" si="300"/>
        <v>theater</v>
      </c>
      <c r="R3857" t="str">
        <f t="shared" si="301"/>
        <v>plays</v>
      </c>
      <c r="S3857" s="10">
        <f t="shared" si="302"/>
        <v>42089.720729166664</v>
      </c>
      <c r="T3857" s="9" t="str">
        <f t="shared" si="303"/>
        <v>Mar</v>
      </c>
      <c r="U3857" s="9">
        <f t="shared" si="304"/>
        <v>2015</v>
      </c>
      <c r="V3857" s="10">
        <f>(J3857/86400)+25569+(-5/24)</f>
        <v>42059.762395833335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tr">
        <f t="shared" si="300"/>
        <v>theater</v>
      </c>
      <c r="R3858" t="str">
        <f t="shared" si="301"/>
        <v>plays</v>
      </c>
      <c r="S3858" s="10">
        <f t="shared" si="302"/>
        <v>42071.493090277778</v>
      </c>
      <c r="T3858" s="9" t="str">
        <f t="shared" si="303"/>
        <v>Mar</v>
      </c>
      <c r="U3858" s="9">
        <f t="shared" si="304"/>
        <v>2015</v>
      </c>
      <c r="V3858" s="10">
        <f>(J3858/86400)+25569+(-5/24)</f>
        <v>42041.534756944442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tr">
        <f t="shared" si="300"/>
        <v>theater</v>
      </c>
      <c r="R3859" t="str">
        <f t="shared" si="301"/>
        <v>plays</v>
      </c>
      <c r="S3859" s="10">
        <f t="shared" si="302"/>
        <v>41852.508333333331</v>
      </c>
      <c r="T3859" s="9" t="str">
        <f t="shared" si="303"/>
        <v>Aug</v>
      </c>
      <c r="U3859" s="9">
        <f t="shared" si="304"/>
        <v>2014</v>
      </c>
      <c r="V3859" s="10">
        <f>(J3859/86400)+25569+(-5/24)</f>
        <v>41829.528819444444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tr">
        <f t="shared" si="300"/>
        <v>theater</v>
      </c>
      <c r="R3860" t="str">
        <f t="shared" si="301"/>
        <v>plays</v>
      </c>
      <c r="S3860" s="10">
        <f t="shared" si="302"/>
        <v>42146.666666666664</v>
      </c>
      <c r="T3860" s="9" t="str">
        <f t="shared" si="303"/>
        <v>May</v>
      </c>
      <c r="U3860" s="9">
        <f t="shared" si="304"/>
        <v>2015</v>
      </c>
      <c r="V3860" s="10">
        <f>(J3860/86400)+25569+(-5/24)</f>
        <v>42128.222731481474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tr">
        <f t="shared" si="300"/>
        <v>theater</v>
      </c>
      <c r="R3861" t="str">
        <f t="shared" si="301"/>
        <v>plays</v>
      </c>
      <c r="S3861" s="10">
        <f t="shared" si="302"/>
        <v>41815.666666666664</v>
      </c>
      <c r="T3861" s="9" t="str">
        <f t="shared" si="303"/>
        <v>Jun</v>
      </c>
      <c r="U3861" s="9">
        <f t="shared" si="304"/>
        <v>2014</v>
      </c>
      <c r="V3861" s="10">
        <f>(J3861/86400)+25569+(-5/24)</f>
        <v>41789.685266203705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tr">
        <f t="shared" si="300"/>
        <v>theater</v>
      </c>
      <c r="R3862" t="str">
        <f t="shared" si="301"/>
        <v>plays</v>
      </c>
      <c r="S3862" s="10">
        <f t="shared" si="302"/>
        <v>41863.452662037038</v>
      </c>
      <c r="T3862" s="9" t="str">
        <f t="shared" si="303"/>
        <v>Aug</v>
      </c>
      <c r="U3862" s="9">
        <f t="shared" si="304"/>
        <v>2014</v>
      </c>
      <c r="V3862" s="10">
        <f>(J3862/86400)+25569+(-5/24)</f>
        <v>41833.452662037038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tr">
        <f t="shared" si="300"/>
        <v>theater</v>
      </c>
      <c r="R3863" t="str">
        <f t="shared" si="301"/>
        <v>plays</v>
      </c>
      <c r="S3863" s="10">
        <f t="shared" si="302"/>
        <v>41955.699305555558</v>
      </c>
      <c r="T3863" s="9" t="str">
        <f t="shared" si="303"/>
        <v>Nov</v>
      </c>
      <c r="U3863" s="9">
        <f t="shared" si="304"/>
        <v>2014</v>
      </c>
      <c r="V3863" s="10">
        <f>(J3863/86400)+25569+(-5/24)</f>
        <v>41914.381678240738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tr">
        <f t="shared" si="300"/>
        <v>theater</v>
      </c>
      <c r="R3864" t="str">
        <f t="shared" si="301"/>
        <v>plays</v>
      </c>
      <c r="S3864" s="10">
        <f t="shared" si="302"/>
        <v>42625.499305555553</v>
      </c>
      <c r="T3864" s="9" t="str">
        <f t="shared" si="303"/>
        <v>Sep</v>
      </c>
      <c r="U3864" s="9">
        <f t="shared" si="304"/>
        <v>2016</v>
      </c>
      <c r="V3864" s="10">
        <f>(J3864/86400)+25569+(-5/24)</f>
        <v>42611.052731481475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tr">
        <f t="shared" si="300"/>
        <v>theater</v>
      </c>
      <c r="R3865" t="str">
        <f t="shared" si="301"/>
        <v>plays</v>
      </c>
      <c r="S3865" s="10">
        <f t="shared" si="302"/>
        <v>42313.466493055552</v>
      </c>
      <c r="T3865" s="9" t="str">
        <f t="shared" si="303"/>
        <v>Nov</v>
      </c>
      <c r="U3865" s="9">
        <f t="shared" si="304"/>
        <v>2015</v>
      </c>
      <c r="V3865" s="10">
        <f>(J3865/86400)+25569+(-5/24)</f>
        <v>42253.424826388888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tr">
        <f t="shared" si="300"/>
        <v>theater</v>
      </c>
      <c r="R3866" t="str">
        <f t="shared" si="301"/>
        <v>plays</v>
      </c>
      <c r="S3866" s="10">
        <f t="shared" si="302"/>
        <v>42325.72516203703</v>
      </c>
      <c r="T3866" s="9" t="str">
        <f t="shared" si="303"/>
        <v>Nov</v>
      </c>
      <c r="U3866" s="9">
        <f t="shared" si="304"/>
        <v>2015</v>
      </c>
      <c r="V3866" s="10">
        <f>(J3866/86400)+25569+(-5/24)</f>
        <v>42295.683495370373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tr">
        <f t="shared" si="300"/>
        <v>theater</v>
      </c>
      <c r="R3867" t="str">
        <f t="shared" si="301"/>
        <v>plays</v>
      </c>
      <c r="S3867" s="10">
        <f t="shared" si="302"/>
        <v>41881.020833333328</v>
      </c>
      <c r="T3867" s="9" t="str">
        <f t="shared" si="303"/>
        <v>Aug</v>
      </c>
      <c r="U3867" s="9">
        <f t="shared" si="304"/>
        <v>2014</v>
      </c>
      <c r="V3867" s="10">
        <f>(J3867/86400)+25569+(-5/24)</f>
        <v>41841.44326388889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tr">
        <f t="shared" si="300"/>
        <v>theater</v>
      </c>
      <c r="R3868" t="str">
        <f t="shared" si="301"/>
        <v>plays</v>
      </c>
      <c r="S3868" s="10">
        <f t="shared" si="302"/>
        <v>42451.936805555553</v>
      </c>
      <c r="T3868" s="9" t="str">
        <f t="shared" si="303"/>
        <v>Mar</v>
      </c>
      <c r="U3868" s="9">
        <f t="shared" si="304"/>
        <v>2016</v>
      </c>
      <c r="V3868" s="10">
        <f>(J3868/86400)+25569+(-5/24)</f>
        <v>42402.738668981481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tr">
        <f t="shared" si="300"/>
        <v>theater</v>
      </c>
      <c r="R3869" t="str">
        <f t="shared" si="301"/>
        <v>plays</v>
      </c>
      <c r="S3869" s="10">
        <f t="shared" si="302"/>
        <v>42539.605775462966</v>
      </c>
      <c r="T3869" s="9" t="str">
        <f t="shared" si="303"/>
        <v>Jun</v>
      </c>
      <c r="U3869" s="9">
        <f t="shared" si="304"/>
        <v>2016</v>
      </c>
      <c r="V3869" s="10">
        <f>(J3869/86400)+25569+(-5/24)</f>
        <v>42509.605775462966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tr">
        <f t="shared" si="300"/>
        <v>theater</v>
      </c>
      <c r="R3870" t="str">
        <f t="shared" si="301"/>
        <v>musical</v>
      </c>
      <c r="S3870" s="10">
        <f t="shared" si="302"/>
        <v>41890.45144675926</v>
      </c>
      <c r="T3870" s="9" t="str">
        <f t="shared" si="303"/>
        <v>Sep</v>
      </c>
      <c r="U3870" s="9">
        <f t="shared" si="304"/>
        <v>2014</v>
      </c>
      <c r="V3870" s="10">
        <f>(J3870/86400)+25569+(-5/24)</f>
        <v>41865.45144675926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tr">
        <f t="shared" si="300"/>
        <v>theater</v>
      </c>
      <c r="R3871" t="str">
        <f t="shared" si="301"/>
        <v>musical</v>
      </c>
      <c r="S3871" s="10">
        <f t="shared" si="302"/>
        <v>42076.924305555549</v>
      </c>
      <c r="T3871" s="9" t="str">
        <f t="shared" si="303"/>
        <v>Mar</v>
      </c>
      <c r="U3871" s="9">
        <f t="shared" si="304"/>
        <v>2015</v>
      </c>
      <c r="V3871" s="10">
        <f>(J3871/86400)+25569+(-5/24)</f>
        <v>42047.516111111108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tr">
        <f t="shared" si="300"/>
        <v>theater</v>
      </c>
      <c r="R3872" t="str">
        <f t="shared" si="301"/>
        <v>musical</v>
      </c>
      <c r="S3872" s="10">
        <f t="shared" si="302"/>
        <v>41822.963865740741</v>
      </c>
      <c r="T3872" s="9" t="str">
        <f t="shared" si="303"/>
        <v>Jul</v>
      </c>
      <c r="U3872" s="9">
        <f t="shared" si="304"/>
        <v>2014</v>
      </c>
      <c r="V3872" s="10">
        <f>(J3872/86400)+25569+(-5/24)</f>
        <v>41792.963865740741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tr">
        <f t="shared" si="300"/>
        <v>theater</v>
      </c>
      <c r="R3873" t="str">
        <f t="shared" si="301"/>
        <v>musical</v>
      </c>
      <c r="S3873" s="10">
        <f t="shared" si="302"/>
        <v>42823.530671296299</v>
      </c>
      <c r="T3873" s="9" t="str">
        <f t="shared" si="303"/>
        <v>Mar</v>
      </c>
      <c r="U3873" s="9">
        <f t="shared" si="304"/>
        <v>2017</v>
      </c>
      <c r="V3873" s="10">
        <f>(J3873/86400)+25569+(-5/24)</f>
        <v>42763.572337962956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tr">
        <f t="shared" si="300"/>
        <v>theater</v>
      </c>
      <c r="R3874" t="str">
        <f t="shared" si="301"/>
        <v>musical</v>
      </c>
      <c r="S3874" s="10">
        <f t="shared" si="302"/>
        <v>42229.9374537037</v>
      </c>
      <c r="T3874" s="9" t="str">
        <f t="shared" si="303"/>
        <v>Aug</v>
      </c>
      <c r="U3874" s="9">
        <f t="shared" si="304"/>
        <v>2015</v>
      </c>
      <c r="V3874" s="10">
        <f>(J3874/86400)+25569+(-5/24)</f>
        <v>42179.9374537037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tr">
        <f t="shared" si="300"/>
        <v>theater</v>
      </c>
      <c r="R3875" t="str">
        <f t="shared" si="301"/>
        <v>musical</v>
      </c>
      <c r="S3875" s="10">
        <f t="shared" si="302"/>
        <v>42285.487673611111</v>
      </c>
      <c r="T3875" s="9" t="str">
        <f t="shared" si="303"/>
        <v>Oct</v>
      </c>
      <c r="U3875" s="9">
        <f t="shared" si="304"/>
        <v>2015</v>
      </c>
      <c r="V3875" s="10">
        <f>(J3875/86400)+25569+(-5/24)</f>
        <v>42255.487673611111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tr">
        <f t="shared" si="300"/>
        <v>theater</v>
      </c>
      <c r="R3876" t="str">
        <f t="shared" si="301"/>
        <v>musical</v>
      </c>
      <c r="S3876" s="10">
        <f t="shared" si="302"/>
        <v>42027.833333333336</v>
      </c>
      <c r="T3876" s="9" t="str">
        <f t="shared" si="303"/>
        <v>Jan</v>
      </c>
      <c r="U3876" s="9">
        <f t="shared" si="304"/>
        <v>2015</v>
      </c>
      <c r="V3876" s="10">
        <f>(J3876/86400)+25569+(-5/24)</f>
        <v>42006.808124999996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tr">
        <f t="shared" si="300"/>
        <v>theater</v>
      </c>
      <c r="R3877" t="str">
        <f t="shared" si="301"/>
        <v>musical</v>
      </c>
      <c r="S3877" s="10">
        <f t="shared" si="302"/>
        <v>42616.208333333336</v>
      </c>
      <c r="T3877" s="9" t="str">
        <f t="shared" si="303"/>
        <v>Sep</v>
      </c>
      <c r="U3877" s="9">
        <f t="shared" si="304"/>
        <v>2016</v>
      </c>
      <c r="V3877" s="10">
        <f>(J3877/86400)+25569+(-5/24)</f>
        <v>42615.138483796291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tr">
        <f t="shared" si="300"/>
        <v>theater</v>
      </c>
      <c r="R3878" t="str">
        <f t="shared" si="301"/>
        <v>musical</v>
      </c>
      <c r="S3878" s="10">
        <f t="shared" si="302"/>
        <v>42402.415833333333</v>
      </c>
      <c r="T3878" s="9" t="str">
        <f t="shared" si="303"/>
        <v>Feb</v>
      </c>
      <c r="U3878" s="9">
        <f t="shared" si="304"/>
        <v>2016</v>
      </c>
      <c r="V3878" s="10">
        <f>(J3878/86400)+25569+(-5/24)</f>
        <v>42372.415833333333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tr">
        <f t="shared" si="300"/>
        <v>theater</v>
      </c>
      <c r="R3879" t="str">
        <f t="shared" si="301"/>
        <v>musical</v>
      </c>
      <c r="S3879" s="10">
        <f t="shared" si="302"/>
        <v>42712.469351851854</v>
      </c>
      <c r="T3879" s="9" t="str">
        <f t="shared" si="303"/>
        <v>Dec</v>
      </c>
      <c r="U3879" s="9">
        <f t="shared" si="304"/>
        <v>2016</v>
      </c>
      <c r="V3879" s="10">
        <f>(J3879/86400)+25569+(-5/24)</f>
        <v>42682.469351851854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tr">
        <f t="shared" si="300"/>
        <v>theater</v>
      </c>
      <c r="R3880" t="str">
        <f t="shared" si="301"/>
        <v>musical</v>
      </c>
      <c r="S3880" s="10">
        <f t="shared" si="302"/>
        <v>42184.957638888889</v>
      </c>
      <c r="T3880" s="9" t="str">
        <f t="shared" si="303"/>
        <v>Jun</v>
      </c>
      <c r="U3880" s="9">
        <f t="shared" si="304"/>
        <v>2015</v>
      </c>
      <c r="V3880" s="10">
        <f>(J3880/86400)+25569+(-5/24)</f>
        <v>42154.610486111109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tr">
        <f t="shared" si="300"/>
        <v>theater</v>
      </c>
      <c r="R3881" t="str">
        <f t="shared" si="301"/>
        <v>musical</v>
      </c>
      <c r="S3881" s="10">
        <f t="shared" si="302"/>
        <v>42029.652731481481</v>
      </c>
      <c r="T3881" s="9" t="str">
        <f t="shared" si="303"/>
        <v>Jan</v>
      </c>
      <c r="U3881" s="9">
        <f t="shared" si="304"/>
        <v>2015</v>
      </c>
      <c r="V3881" s="10">
        <f>(J3881/86400)+25569+(-5/24)</f>
        <v>41999.652731481481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tr">
        <f t="shared" si="300"/>
        <v>theater</v>
      </c>
      <c r="R3882" t="str">
        <f t="shared" si="301"/>
        <v>musical</v>
      </c>
      <c r="S3882" s="10">
        <f t="shared" si="302"/>
        <v>41850.75</v>
      </c>
      <c r="T3882" s="9" t="str">
        <f t="shared" si="303"/>
        <v>Jul</v>
      </c>
      <c r="U3882" s="9">
        <f t="shared" si="304"/>
        <v>2014</v>
      </c>
      <c r="V3882" s="10">
        <f>(J3882/86400)+25569+(-5/24)</f>
        <v>41815.606712962959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tr">
        <f t="shared" si="300"/>
        <v>theater</v>
      </c>
      <c r="R3883" t="str">
        <f t="shared" si="301"/>
        <v>musical</v>
      </c>
      <c r="S3883" s="10">
        <f t="shared" si="302"/>
        <v>42785.810173611106</v>
      </c>
      <c r="T3883" s="9" t="str">
        <f t="shared" si="303"/>
        <v>Feb</v>
      </c>
      <c r="U3883" s="9">
        <f t="shared" si="304"/>
        <v>2017</v>
      </c>
      <c r="V3883" s="10">
        <f>(J3883/86400)+25569+(-5/24)</f>
        <v>42755.810173611106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tr">
        <f t="shared" si="300"/>
        <v>theater</v>
      </c>
      <c r="R3884" t="str">
        <f t="shared" si="301"/>
        <v>musical</v>
      </c>
      <c r="S3884" s="10">
        <f t="shared" si="302"/>
        <v>42400.752083333333</v>
      </c>
      <c r="T3884" s="9" t="str">
        <f t="shared" si="303"/>
        <v>Jan</v>
      </c>
      <c r="U3884" s="9">
        <f t="shared" si="304"/>
        <v>2016</v>
      </c>
      <c r="V3884" s="10">
        <f>(J3884/86400)+25569+(-5/24)</f>
        <v>42373.77511574074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tr">
        <f t="shared" si="300"/>
        <v>theater</v>
      </c>
      <c r="R3885" t="str">
        <f t="shared" si="301"/>
        <v>musical</v>
      </c>
      <c r="S3885" s="10">
        <f t="shared" si="302"/>
        <v>41884.394317129627</v>
      </c>
      <c r="T3885" s="9" t="str">
        <f t="shared" si="303"/>
        <v>Sep</v>
      </c>
      <c r="U3885" s="9">
        <f t="shared" si="304"/>
        <v>2014</v>
      </c>
      <c r="V3885" s="10">
        <f>(J3885/86400)+25569+(-5/24)</f>
        <v>41854.394317129627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tr">
        <f t="shared" si="300"/>
        <v>theater</v>
      </c>
      <c r="R3886" t="str">
        <f t="shared" si="301"/>
        <v>musical</v>
      </c>
      <c r="S3886" s="10">
        <f t="shared" si="302"/>
        <v>42090.541574074072</v>
      </c>
      <c r="T3886" s="9" t="str">
        <f t="shared" si="303"/>
        <v>Mar</v>
      </c>
      <c r="U3886" s="9">
        <f t="shared" si="304"/>
        <v>2015</v>
      </c>
      <c r="V3886" s="10">
        <f>(J3886/86400)+25569+(-5/24)</f>
        <v>42065.583240740736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tr">
        <f t="shared" si="300"/>
        <v>theater</v>
      </c>
      <c r="R3887" t="str">
        <f t="shared" si="301"/>
        <v>musical</v>
      </c>
      <c r="S3887" s="10">
        <f t="shared" si="302"/>
        <v>42499.742951388886</v>
      </c>
      <c r="T3887" s="9" t="str">
        <f t="shared" si="303"/>
        <v>May</v>
      </c>
      <c r="U3887" s="9">
        <f t="shared" si="304"/>
        <v>2016</v>
      </c>
      <c r="V3887" s="10">
        <f>(J3887/86400)+25569+(-5/24)</f>
        <v>42469.742951388886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tr">
        <f t="shared" si="300"/>
        <v>theater</v>
      </c>
      <c r="R3888" t="str">
        <f t="shared" si="301"/>
        <v>musical</v>
      </c>
      <c r="S3888" s="10">
        <f t="shared" si="302"/>
        <v>41984.019699074073</v>
      </c>
      <c r="T3888" s="9" t="str">
        <f t="shared" si="303"/>
        <v>Dec</v>
      </c>
      <c r="U3888" s="9">
        <f t="shared" si="304"/>
        <v>2014</v>
      </c>
      <c r="V3888" s="10">
        <f>(J3888/86400)+25569+(-5/24)</f>
        <v>41954.019699074073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tr">
        <f t="shared" si="300"/>
        <v>theater</v>
      </c>
      <c r="R3889" t="str">
        <f t="shared" si="301"/>
        <v>musical</v>
      </c>
      <c r="S3889" s="10">
        <f t="shared" si="302"/>
        <v>42125.708333333336</v>
      </c>
      <c r="T3889" s="9" t="str">
        <f t="shared" si="303"/>
        <v>May</v>
      </c>
      <c r="U3889" s="9">
        <f t="shared" si="304"/>
        <v>2015</v>
      </c>
      <c r="V3889" s="10">
        <f>(J3889/86400)+25569+(-5/24)</f>
        <v>42079.649641203701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tr">
        <f t="shared" si="300"/>
        <v>theater</v>
      </c>
      <c r="R3890" t="str">
        <f t="shared" si="301"/>
        <v>plays</v>
      </c>
      <c r="S3890" s="10">
        <f t="shared" si="302"/>
        <v>42792.337476851848</v>
      </c>
      <c r="T3890" s="9" t="str">
        <f t="shared" si="303"/>
        <v>Feb</v>
      </c>
      <c r="U3890" s="9">
        <f t="shared" si="304"/>
        <v>2017</v>
      </c>
      <c r="V3890" s="10">
        <f>(J3890/86400)+25569+(-5/24)</f>
        <v>42762.337476851848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tr">
        <f t="shared" si="300"/>
        <v>theater</v>
      </c>
      <c r="R3891" t="str">
        <f t="shared" si="301"/>
        <v>plays</v>
      </c>
      <c r="S3891" s="10">
        <f t="shared" si="302"/>
        <v>42008.768055555549</v>
      </c>
      <c r="T3891" s="9" t="str">
        <f t="shared" si="303"/>
        <v>Jan</v>
      </c>
      <c r="U3891" s="9">
        <f t="shared" si="304"/>
        <v>2015</v>
      </c>
      <c r="V3891" s="10">
        <f>(J3891/86400)+25569+(-5/24)</f>
        <v>41976.796643518515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tr">
        <f t="shared" si="300"/>
        <v>theater</v>
      </c>
      <c r="R3892" t="str">
        <f t="shared" si="301"/>
        <v>plays</v>
      </c>
      <c r="S3892" s="10">
        <f t="shared" si="302"/>
        <v>42231.55027777778</v>
      </c>
      <c r="T3892" s="9" t="str">
        <f t="shared" si="303"/>
        <v>Aug</v>
      </c>
      <c r="U3892" s="9">
        <f t="shared" si="304"/>
        <v>2015</v>
      </c>
      <c r="V3892" s="10">
        <f>(J3892/86400)+25569+(-5/24)</f>
        <v>42171.55027777778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tr">
        <f t="shared" si="300"/>
        <v>theater</v>
      </c>
      <c r="R3893" t="str">
        <f t="shared" si="301"/>
        <v>plays</v>
      </c>
      <c r="S3893" s="10">
        <f t="shared" si="302"/>
        <v>42085.999305555553</v>
      </c>
      <c r="T3893" s="9" t="str">
        <f t="shared" si="303"/>
        <v>Mar</v>
      </c>
      <c r="U3893" s="9">
        <f t="shared" si="304"/>
        <v>2015</v>
      </c>
      <c r="V3893" s="10">
        <f>(J3893/86400)+25569+(-5/24)</f>
        <v>42055.924120370364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tr">
        <f t="shared" si="300"/>
        <v>theater</v>
      </c>
      <c r="R3894" t="str">
        <f t="shared" si="301"/>
        <v>plays</v>
      </c>
      <c r="S3894" s="10">
        <f t="shared" si="302"/>
        <v>41875.083333333328</v>
      </c>
      <c r="T3894" s="9" t="str">
        <f t="shared" si="303"/>
        <v>Aug</v>
      </c>
      <c r="U3894" s="9">
        <f t="shared" si="304"/>
        <v>2014</v>
      </c>
      <c r="V3894" s="10">
        <f>(J3894/86400)+25569+(-5/24)</f>
        <v>41867.443946759253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tr">
        <f t="shared" si="300"/>
        <v>theater</v>
      </c>
      <c r="R3895" t="str">
        <f t="shared" si="301"/>
        <v>plays</v>
      </c>
      <c r="S3895" s="10">
        <f t="shared" si="302"/>
        <v>41821.041666666664</v>
      </c>
      <c r="T3895" s="9" t="str">
        <f t="shared" si="303"/>
        <v>Jul</v>
      </c>
      <c r="U3895" s="9">
        <f t="shared" si="304"/>
        <v>2014</v>
      </c>
      <c r="V3895" s="10">
        <f>(J3895/86400)+25569+(-5/24)</f>
        <v>41779.449537037035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tr">
        <f t="shared" si="300"/>
        <v>theater</v>
      </c>
      <c r="R3896" t="str">
        <f t="shared" si="301"/>
        <v>plays</v>
      </c>
      <c r="S3896" s="10">
        <f t="shared" si="302"/>
        <v>42709.999305555553</v>
      </c>
      <c r="T3896" s="9" t="str">
        <f t="shared" si="303"/>
        <v>Dec</v>
      </c>
      <c r="U3896" s="9">
        <f t="shared" si="304"/>
        <v>2016</v>
      </c>
      <c r="V3896" s="10">
        <f>(J3896/86400)+25569+(-5/24)</f>
        <v>42679.750138888885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tr">
        <f t="shared" si="300"/>
        <v>theater</v>
      </c>
      <c r="R3897" t="str">
        <f t="shared" si="301"/>
        <v>plays</v>
      </c>
      <c r="S3897" s="10">
        <f t="shared" si="302"/>
        <v>42063.041875000003</v>
      </c>
      <c r="T3897" s="9" t="str">
        <f t="shared" si="303"/>
        <v>Feb</v>
      </c>
      <c r="U3897" s="9">
        <f t="shared" si="304"/>
        <v>2015</v>
      </c>
      <c r="V3897" s="10">
        <f>(J3897/86400)+25569+(-5/24)</f>
        <v>42032.041875000003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tr">
        <f t="shared" si="300"/>
        <v>theater</v>
      </c>
      <c r="R3898" t="str">
        <f t="shared" si="301"/>
        <v>plays</v>
      </c>
      <c r="S3898" s="10">
        <f t="shared" si="302"/>
        <v>41806.983541666668</v>
      </c>
      <c r="T3898" s="9" t="str">
        <f t="shared" si="303"/>
        <v>Jun</v>
      </c>
      <c r="U3898" s="9">
        <f t="shared" si="304"/>
        <v>2014</v>
      </c>
      <c r="V3898" s="10">
        <f>(J3898/86400)+25569+(-5/24)</f>
        <v>41792.983541666668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tr">
        <f t="shared" si="300"/>
        <v>theater</v>
      </c>
      <c r="R3899" t="str">
        <f t="shared" si="301"/>
        <v>plays</v>
      </c>
      <c r="S3899" s="10">
        <f t="shared" si="302"/>
        <v>42012.665312499994</v>
      </c>
      <c r="T3899" s="9" t="str">
        <f t="shared" si="303"/>
        <v>Jan</v>
      </c>
      <c r="U3899" s="9">
        <f t="shared" si="304"/>
        <v>2015</v>
      </c>
      <c r="V3899" s="10">
        <f>(J3899/86400)+25569+(-5/24)</f>
        <v>41982.665312499994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tr">
        <f t="shared" si="300"/>
        <v>theater</v>
      </c>
      <c r="R3900" t="str">
        <f t="shared" si="301"/>
        <v>plays</v>
      </c>
      <c r="S3900" s="10">
        <f t="shared" si="302"/>
        <v>42233.458333333336</v>
      </c>
      <c r="T3900" s="9" t="str">
        <f t="shared" si="303"/>
        <v>Aug</v>
      </c>
      <c r="U3900" s="9">
        <f t="shared" si="304"/>
        <v>2015</v>
      </c>
      <c r="V3900" s="10">
        <f>(J3900/86400)+25569+(-5/24)</f>
        <v>42193.273958333331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tr">
        <f t="shared" si="300"/>
        <v>theater</v>
      </c>
      <c r="R3901" t="str">
        <f t="shared" si="301"/>
        <v>plays</v>
      </c>
      <c r="S3901" s="10">
        <f t="shared" si="302"/>
        <v>41863.566678240742</v>
      </c>
      <c r="T3901" s="9" t="str">
        <f t="shared" si="303"/>
        <v>Aug</v>
      </c>
      <c r="U3901" s="9">
        <f t="shared" si="304"/>
        <v>2014</v>
      </c>
      <c r="V3901" s="10">
        <f>(J3901/86400)+25569+(-5/24)</f>
        <v>41843.566678240742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tr">
        <f t="shared" si="300"/>
        <v>theater</v>
      </c>
      <c r="R3902" t="str">
        <f t="shared" si="301"/>
        <v>plays</v>
      </c>
      <c r="S3902" s="10">
        <f t="shared" si="302"/>
        <v>42165.884155092594</v>
      </c>
      <c r="T3902" s="9" t="str">
        <f t="shared" si="303"/>
        <v>Jun</v>
      </c>
      <c r="U3902" s="9">
        <f t="shared" si="304"/>
        <v>2015</v>
      </c>
      <c r="V3902" s="10">
        <f>(J3902/86400)+25569+(-5/24)</f>
        <v>42135.884155092594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tr">
        <f t="shared" si="300"/>
        <v>theater</v>
      </c>
      <c r="R3903" t="str">
        <f t="shared" si="301"/>
        <v>plays</v>
      </c>
      <c r="S3903" s="10">
        <f t="shared" si="302"/>
        <v>42357.618043981478</v>
      </c>
      <c r="T3903" s="9" t="str">
        <f t="shared" si="303"/>
        <v>Dec</v>
      </c>
      <c r="U3903" s="9">
        <f t="shared" si="304"/>
        <v>2015</v>
      </c>
      <c r="V3903" s="10">
        <f>(J3903/86400)+25569+(-5/24)</f>
        <v>42317.618043981478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tr">
        <f t="shared" si="300"/>
        <v>theater</v>
      </c>
      <c r="R3904" t="str">
        <f t="shared" si="301"/>
        <v>plays</v>
      </c>
      <c r="S3904" s="10">
        <f t="shared" si="302"/>
        <v>42688.301412037035</v>
      </c>
      <c r="T3904" s="9" t="str">
        <f t="shared" si="303"/>
        <v>Nov</v>
      </c>
      <c r="U3904" s="9">
        <f t="shared" si="304"/>
        <v>2016</v>
      </c>
      <c r="V3904" s="10">
        <f>(J3904/86400)+25569+(-5/24)</f>
        <v>42663.259745370371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tr">
        <f t="shared" si="300"/>
        <v>theater</v>
      </c>
      <c r="R3905" t="str">
        <f t="shared" si="301"/>
        <v>plays</v>
      </c>
      <c r="S3905" s="10">
        <f t="shared" si="302"/>
        <v>42230.609722222223</v>
      </c>
      <c r="T3905" s="9" t="str">
        <f t="shared" si="303"/>
        <v>Aug</v>
      </c>
      <c r="U3905" s="9">
        <f t="shared" si="304"/>
        <v>2015</v>
      </c>
      <c r="V3905" s="10">
        <f>(J3905/86400)+25569+(-5/24)</f>
        <v>42185.802835648145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tr">
        <f t="shared" si="300"/>
        <v>theater</v>
      </c>
      <c r="R3906" t="str">
        <f t="shared" si="301"/>
        <v>plays</v>
      </c>
      <c r="S3906" s="10">
        <f t="shared" si="302"/>
        <v>42109.00277777778</v>
      </c>
      <c r="T3906" s="9" t="str">
        <f t="shared" si="303"/>
        <v>Apr</v>
      </c>
      <c r="U3906" s="9">
        <f t="shared" si="304"/>
        <v>2015</v>
      </c>
      <c r="V3906" s="10">
        <f>(J3906/86400)+25569+(-5/24)</f>
        <v>42095.020833333336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tr">
        <f t="shared" ref="Q3907:Q3970" si="305">LEFT(N3907,FIND("/",N3907)-1)</f>
        <v>theater</v>
      </c>
      <c r="R3907" t="str">
        <f t="shared" ref="R3907:R3970" si="306">RIGHT(N3907,LEN(N3907)-FIND("/",N3907))</f>
        <v>plays</v>
      </c>
      <c r="S3907" s="10">
        <f t="shared" ref="S3907:S3970" si="307">(I3907/86400)+25569+(-5/24)</f>
        <v>42166.749999999993</v>
      </c>
      <c r="T3907" s="9" t="str">
        <f t="shared" ref="T3907:T3970" si="308">IF(MONTH(S3907)=1,"Jan",IF(MONTH(S3907)=2,"Feb",IF(MONTH(S3907)=3,"Mar",IF(MONTH(S3907)=4,"Apr",IF(MONTH(S3907)=5,"May",IF(MONTH(S3907)=6,"Jun",IF(MONTH(S3907)=7,"Jul",IF(MONTH(S3907)=8,"Aug",IF(MONTH(S3907)=9,"Sep",IF(MONTH(S3907)=10,"Oct",IF(MONTH(S3907)=11,"Nov",IF(MONTH(S3907)=12,"Dec","N/A"))))))))))))</f>
        <v>Jun</v>
      </c>
      <c r="U3907" s="9">
        <f t="shared" ref="U3907:U3970" si="309">YEAR(S3907)</f>
        <v>2015</v>
      </c>
      <c r="V3907" s="10">
        <f>(J3907/86400)+25569+(-5/24)</f>
        <v>42124.415543981479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tr">
        <f t="shared" si="305"/>
        <v>theater</v>
      </c>
      <c r="R3908" t="str">
        <f t="shared" si="306"/>
        <v>plays</v>
      </c>
      <c r="S3908" s="10">
        <f t="shared" si="307"/>
        <v>42181.350694444445</v>
      </c>
      <c r="T3908" s="9" t="str">
        <f t="shared" si="308"/>
        <v>Jun</v>
      </c>
      <c r="U3908" s="9">
        <f t="shared" si="309"/>
        <v>2015</v>
      </c>
      <c r="V3908" s="10">
        <f>(J3908/86400)+25569+(-5/24)</f>
        <v>42143.709409722222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tr">
        <f t="shared" si="305"/>
        <v>theater</v>
      </c>
      <c r="R3909" t="str">
        <f t="shared" si="306"/>
        <v>plays</v>
      </c>
      <c r="S3909" s="10">
        <f t="shared" si="307"/>
        <v>41938.630555555552</v>
      </c>
      <c r="T3909" s="9" t="str">
        <f t="shared" si="308"/>
        <v>Oct</v>
      </c>
      <c r="U3909" s="9">
        <f t="shared" si="309"/>
        <v>2014</v>
      </c>
      <c r="V3909" s="10">
        <f>(J3909/86400)+25569+(-5/24)</f>
        <v>41906.611180555556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tr">
        <f t="shared" si="305"/>
        <v>theater</v>
      </c>
      <c r="R3910" t="str">
        <f t="shared" si="306"/>
        <v>plays</v>
      </c>
      <c r="S3910" s="10">
        <f t="shared" si="307"/>
        <v>41848.927037037036</v>
      </c>
      <c r="T3910" s="9" t="str">
        <f t="shared" si="308"/>
        <v>Jul</v>
      </c>
      <c r="U3910" s="9">
        <f t="shared" si="309"/>
        <v>2014</v>
      </c>
      <c r="V3910" s="10">
        <f>(J3910/86400)+25569+(-5/24)</f>
        <v>41833.927037037036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tr">
        <f t="shared" si="305"/>
        <v>theater</v>
      </c>
      <c r="R3911" t="str">
        <f t="shared" si="306"/>
        <v>plays</v>
      </c>
      <c r="S3911" s="10">
        <f t="shared" si="307"/>
        <v>41893.150949074072</v>
      </c>
      <c r="T3911" s="9" t="str">
        <f t="shared" si="308"/>
        <v>Sep</v>
      </c>
      <c r="U3911" s="9">
        <f t="shared" si="309"/>
        <v>2014</v>
      </c>
      <c r="V3911" s="10">
        <f>(J3911/86400)+25569+(-5/24)</f>
        <v>41863.150949074072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tr">
        <f t="shared" si="305"/>
        <v>theater</v>
      </c>
      <c r="R3912" t="str">
        <f t="shared" si="306"/>
        <v>plays</v>
      </c>
      <c r="S3912" s="10">
        <f t="shared" si="307"/>
        <v>42254.548576388886</v>
      </c>
      <c r="T3912" s="9" t="str">
        <f t="shared" si="308"/>
        <v>Sep</v>
      </c>
      <c r="U3912" s="9">
        <f t="shared" si="309"/>
        <v>2015</v>
      </c>
      <c r="V3912" s="10">
        <f>(J3912/86400)+25569+(-5/24)</f>
        <v>42224.548576388886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tr">
        <f t="shared" si="305"/>
        <v>theater</v>
      </c>
      <c r="R3913" t="str">
        <f t="shared" si="306"/>
        <v>plays</v>
      </c>
      <c r="S3913" s="10">
        <f t="shared" si="307"/>
        <v>41969.645567129628</v>
      </c>
      <c r="T3913" s="9" t="str">
        <f t="shared" si="308"/>
        <v>Nov</v>
      </c>
      <c r="U3913" s="9">
        <f t="shared" si="309"/>
        <v>2014</v>
      </c>
      <c r="V3913" s="10">
        <f>(J3913/86400)+25569+(-5/24)</f>
        <v>41939.603900462964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tr">
        <f t="shared" si="305"/>
        <v>theater</v>
      </c>
      <c r="R3914" t="str">
        <f t="shared" si="306"/>
        <v>plays</v>
      </c>
      <c r="S3914" s="10">
        <f t="shared" si="307"/>
        <v>42118.982638888883</v>
      </c>
      <c r="T3914" s="9" t="str">
        <f t="shared" si="308"/>
        <v>Apr</v>
      </c>
      <c r="U3914" s="9">
        <f t="shared" si="309"/>
        <v>2015</v>
      </c>
      <c r="V3914" s="10">
        <f>(J3914/86400)+25569+(-5/24)</f>
        <v>42059.061689814807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tr">
        <f t="shared" si="305"/>
        <v>theater</v>
      </c>
      <c r="R3915" t="str">
        <f t="shared" si="306"/>
        <v>plays</v>
      </c>
      <c r="S3915" s="10">
        <f t="shared" si="307"/>
        <v>42338.044548611106</v>
      </c>
      <c r="T3915" s="9" t="str">
        <f t="shared" si="308"/>
        <v>Nov</v>
      </c>
      <c r="U3915" s="9">
        <f t="shared" si="309"/>
        <v>2015</v>
      </c>
      <c r="V3915" s="10">
        <f>(J3915/86400)+25569+(-5/24)</f>
        <v>42308.002881944441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tr">
        <f t="shared" si="305"/>
        <v>theater</v>
      </c>
      <c r="R3916" t="str">
        <f t="shared" si="306"/>
        <v>plays</v>
      </c>
      <c r="S3916" s="10">
        <f t="shared" si="307"/>
        <v>42134.749305555553</v>
      </c>
      <c r="T3916" s="9" t="str">
        <f t="shared" si="308"/>
        <v>May</v>
      </c>
      <c r="U3916" s="9">
        <f t="shared" si="309"/>
        <v>2015</v>
      </c>
      <c r="V3916" s="10">
        <f>(J3916/86400)+25569+(-5/24)</f>
        <v>42114.610601851855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tr">
        <f t="shared" si="305"/>
        <v>theater</v>
      </c>
      <c r="R3917" t="str">
        <f t="shared" si="306"/>
        <v>plays</v>
      </c>
      <c r="S3917" s="10">
        <f t="shared" si="307"/>
        <v>42522.776724537034</v>
      </c>
      <c r="T3917" s="9" t="str">
        <f t="shared" si="308"/>
        <v>Jun</v>
      </c>
      <c r="U3917" s="9">
        <f t="shared" si="309"/>
        <v>2016</v>
      </c>
      <c r="V3917" s="10">
        <f>(J3917/86400)+25569+(-5/24)</f>
        <v>42492.776724537034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tr">
        <f t="shared" si="305"/>
        <v>theater</v>
      </c>
      <c r="R3918" t="str">
        <f t="shared" si="306"/>
        <v>plays</v>
      </c>
      <c r="S3918" s="10">
        <f t="shared" si="307"/>
        <v>42524.263333333329</v>
      </c>
      <c r="T3918" s="9" t="str">
        <f t="shared" si="308"/>
        <v>Jun</v>
      </c>
      <c r="U3918" s="9">
        <f t="shared" si="309"/>
        <v>2016</v>
      </c>
      <c r="V3918" s="10">
        <f>(J3918/86400)+25569+(-5/24)</f>
        <v>42494.263333333329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tr">
        <f t="shared" si="305"/>
        <v>theater</v>
      </c>
      <c r="R3919" t="str">
        <f t="shared" si="306"/>
        <v>plays</v>
      </c>
      <c r="S3919" s="10">
        <f t="shared" si="307"/>
        <v>41893.318993055553</v>
      </c>
      <c r="T3919" s="9" t="str">
        <f t="shared" si="308"/>
        <v>Sep</v>
      </c>
      <c r="U3919" s="9">
        <f t="shared" si="309"/>
        <v>2014</v>
      </c>
      <c r="V3919" s="10">
        <f>(J3919/86400)+25569+(-5/24)</f>
        <v>41863.318993055553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tr">
        <f t="shared" si="305"/>
        <v>theater</v>
      </c>
      <c r="R3920" t="str">
        <f t="shared" si="306"/>
        <v>plays</v>
      </c>
      <c r="S3920" s="10">
        <f t="shared" si="307"/>
        <v>41855.458333333328</v>
      </c>
      <c r="T3920" s="9" t="str">
        <f t="shared" si="308"/>
        <v>Aug</v>
      </c>
      <c r="U3920" s="9">
        <f t="shared" si="309"/>
        <v>2014</v>
      </c>
      <c r="V3920" s="10">
        <f>(J3920/86400)+25569+(-5/24)</f>
        <v>41843.456284722219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tr">
        <f t="shared" si="305"/>
        <v>theater</v>
      </c>
      <c r="R3921" t="str">
        <f t="shared" si="306"/>
        <v>plays</v>
      </c>
      <c r="S3921" s="10">
        <f t="shared" si="307"/>
        <v>42386.791666666664</v>
      </c>
      <c r="T3921" s="9" t="str">
        <f t="shared" si="308"/>
        <v>Jan</v>
      </c>
      <c r="U3921" s="9">
        <f t="shared" si="309"/>
        <v>2016</v>
      </c>
      <c r="V3921" s="10">
        <f>(J3921/86400)+25569+(-5/24)</f>
        <v>42358.476539351854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tr">
        <f t="shared" si="305"/>
        <v>theater</v>
      </c>
      <c r="R3922" t="str">
        <f t="shared" si="306"/>
        <v>plays</v>
      </c>
      <c r="S3922" s="10">
        <f t="shared" si="307"/>
        <v>42687.220601851848</v>
      </c>
      <c r="T3922" s="9" t="str">
        <f t="shared" si="308"/>
        <v>Nov</v>
      </c>
      <c r="U3922" s="9">
        <f t="shared" si="309"/>
        <v>2016</v>
      </c>
      <c r="V3922" s="10">
        <f>(J3922/86400)+25569+(-5/24)</f>
        <v>42657.178935185184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tr">
        <f t="shared" si="305"/>
        <v>theater</v>
      </c>
      <c r="R3923" t="str">
        <f t="shared" si="306"/>
        <v>plays</v>
      </c>
      <c r="S3923" s="10">
        <f t="shared" si="307"/>
        <v>41938.541666666664</v>
      </c>
      <c r="T3923" s="9" t="str">
        <f t="shared" si="308"/>
        <v>Oct</v>
      </c>
      <c r="U3923" s="9">
        <f t="shared" si="309"/>
        <v>2014</v>
      </c>
      <c r="V3923" s="10">
        <f>(J3923/86400)+25569+(-5/24)</f>
        <v>41926.333969907406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tr">
        <f t="shared" si="305"/>
        <v>theater</v>
      </c>
      <c r="R3924" t="str">
        <f t="shared" si="306"/>
        <v>plays</v>
      </c>
      <c r="S3924" s="10">
        <f t="shared" si="307"/>
        <v>42065.749999999993</v>
      </c>
      <c r="T3924" s="9" t="str">
        <f t="shared" si="308"/>
        <v>Mar</v>
      </c>
      <c r="U3924" s="9">
        <f t="shared" si="309"/>
        <v>2015</v>
      </c>
      <c r="V3924" s="10">
        <f>(J3924/86400)+25569+(-5/24)</f>
        <v>42020.560300925928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tr">
        <f t="shared" si="305"/>
        <v>theater</v>
      </c>
      <c r="R3925" t="str">
        <f t="shared" si="306"/>
        <v>plays</v>
      </c>
      <c r="S3925" s="10">
        <f t="shared" si="307"/>
        <v>42103.771655092591</v>
      </c>
      <c r="T3925" s="9" t="str">
        <f t="shared" si="308"/>
        <v>Apr</v>
      </c>
      <c r="U3925" s="9">
        <f t="shared" si="309"/>
        <v>2015</v>
      </c>
      <c r="V3925" s="10">
        <f>(J3925/86400)+25569+(-5/24)</f>
        <v>42075.771655092591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tr">
        <f t="shared" si="305"/>
        <v>theater</v>
      </c>
      <c r="R3926" t="str">
        <f t="shared" si="306"/>
        <v>plays</v>
      </c>
      <c r="S3926" s="10">
        <f t="shared" si="307"/>
        <v>41816.751412037032</v>
      </c>
      <c r="T3926" s="9" t="str">
        <f t="shared" si="308"/>
        <v>Jun</v>
      </c>
      <c r="U3926" s="9">
        <f t="shared" si="309"/>
        <v>2014</v>
      </c>
      <c r="V3926" s="10">
        <f>(J3926/86400)+25569+(-5/24)</f>
        <v>41786.751412037032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tr">
        <f t="shared" si="305"/>
        <v>theater</v>
      </c>
      <c r="R3927" t="str">
        <f t="shared" si="306"/>
        <v>plays</v>
      </c>
      <c r="S3927" s="10">
        <f t="shared" si="307"/>
        <v>41850.662488425922</v>
      </c>
      <c r="T3927" s="9" t="str">
        <f t="shared" si="308"/>
        <v>Jul</v>
      </c>
      <c r="U3927" s="9">
        <f t="shared" si="309"/>
        <v>2014</v>
      </c>
      <c r="V3927" s="10">
        <f>(J3927/86400)+25569+(-5/24)</f>
        <v>41820.662488425922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tr">
        <f t="shared" si="305"/>
        <v>theater</v>
      </c>
      <c r="R3928" t="str">
        <f t="shared" si="306"/>
        <v>plays</v>
      </c>
      <c r="S3928" s="10">
        <f t="shared" si="307"/>
        <v>41999.876712962963</v>
      </c>
      <c r="T3928" s="9" t="str">
        <f t="shared" si="308"/>
        <v>Dec</v>
      </c>
      <c r="U3928" s="9">
        <f t="shared" si="309"/>
        <v>2014</v>
      </c>
      <c r="V3928" s="10">
        <f>(J3928/86400)+25569+(-5/24)</f>
        <v>41969.876712962963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tr">
        <f t="shared" si="305"/>
        <v>theater</v>
      </c>
      <c r="R3929" t="str">
        <f t="shared" si="306"/>
        <v>plays</v>
      </c>
      <c r="S3929" s="10">
        <f t="shared" si="307"/>
        <v>41860.059074074074</v>
      </c>
      <c r="T3929" s="9" t="str">
        <f t="shared" si="308"/>
        <v>Aug</v>
      </c>
      <c r="U3929" s="9">
        <f t="shared" si="309"/>
        <v>2014</v>
      </c>
      <c r="V3929" s="10">
        <f>(J3929/86400)+25569+(-5/24)</f>
        <v>41830.059074074074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tr">
        <f t="shared" si="305"/>
        <v>theater</v>
      </c>
      <c r="R3930" t="str">
        <f t="shared" si="306"/>
        <v>plays</v>
      </c>
      <c r="S3930" s="10">
        <f t="shared" si="307"/>
        <v>42292.999305555553</v>
      </c>
      <c r="T3930" s="9" t="str">
        <f t="shared" si="308"/>
        <v>Oct</v>
      </c>
      <c r="U3930" s="9">
        <f t="shared" si="309"/>
        <v>2015</v>
      </c>
      <c r="V3930" s="10">
        <f>(J3930/86400)+25569+(-5/24)</f>
        <v>42265.474849537037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tr">
        <f t="shared" si="305"/>
        <v>theater</v>
      </c>
      <c r="R3931" t="str">
        <f t="shared" si="306"/>
        <v>plays</v>
      </c>
      <c r="S3931" s="10">
        <f t="shared" si="307"/>
        <v>42631.618807870364</v>
      </c>
      <c r="T3931" s="9" t="str">
        <f t="shared" si="308"/>
        <v>Sep</v>
      </c>
      <c r="U3931" s="9">
        <f t="shared" si="309"/>
        <v>2016</v>
      </c>
      <c r="V3931" s="10">
        <f>(J3931/86400)+25569+(-5/24)</f>
        <v>42601.618807870364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tr">
        <f t="shared" si="305"/>
        <v>theater</v>
      </c>
      <c r="R3932" t="str">
        <f t="shared" si="306"/>
        <v>plays</v>
      </c>
      <c r="S3932" s="10">
        <f t="shared" si="307"/>
        <v>42461.041666666664</v>
      </c>
      <c r="T3932" s="9" t="str">
        <f t="shared" si="308"/>
        <v>Apr</v>
      </c>
      <c r="U3932" s="9">
        <f t="shared" si="309"/>
        <v>2016</v>
      </c>
      <c r="V3932" s="10">
        <f>(J3932/86400)+25569+(-5/24)</f>
        <v>42433.13041666666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tr">
        <f t="shared" si="305"/>
        <v>theater</v>
      </c>
      <c r="R3933" t="str">
        <f t="shared" si="306"/>
        <v>plays</v>
      </c>
      <c r="S3933" s="10">
        <f t="shared" si="307"/>
        <v>42252.943368055552</v>
      </c>
      <c r="T3933" s="9" t="str">
        <f t="shared" si="308"/>
        <v>Sep</v>
      </c>
      <c r="U3933" s="9">
        <f t="shared" si="309"/>
        <v>2015</v>
      </c>
      <c r="V3933" s="10">
        <f>(J3933/86400)+25569+(-5/24)</f>
        <v>42227.943368055552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tr">
        <f t="shared" si="305"/>
        <v>theater</v>
      </c>
      <c r="R3934" t="str">
        <f t="shared" si="306"/>
        <v>plays</v>
      </c>
      <c r="S3934" s="10">
        <f t="shared" si="307"/>
        <v>42444.918564814812</v>
      </c>
      <c r="T3934" s="9" t="str">
        <f t="shared" si="308"/>
        <v>Mar</v>
      </c>
      <c r="U3934" s="9">
        <f t="shared" si="309"/>
        <v>2016</v>
      </c>
      <c r="V3934" s="10">
        <f>(J3934/86400)+25569+(-5/24)</f>
        <v>42414.960231481477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tr">
        <f t="shared" si="305"/>
        <v>theater</v>
      </c>
      <c r="R3935" t="str">
        <f t="shared" si="306"/>
        <v>plays</v>
      </c>
      <c r="S3935" s="10">
        <f t="shared" si="307"/>
        <v>42567.821527777771</v>
      </c>
      <c r="T3935" s="9" t="str">
        <f t="shared" si="308"/>
        <v>Jul</v>
      </c>
      <c r="U3935" s="9">
        <f t="shared" si="309"/>
        <v>2016</v>
      </c>
      <c r="V3935" s="10">
        <f>(J3935/86400)+25569+(-5/24)</f>
        <v>42538.759976851848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tr">
        <f t="shared" si="305"/>
        <v>theater</v>
      </c>
      <c r="R3936" t="str">
        <f t="shared" si="306"/>
        <v>plays</v>
      </c>
      <c r="S3936" s="10">
        <f t="shared" si="307"/>
        <v>42278.333333333336</v>
      </c>
      <c r="T3936" s="9" t="str">
        <f t="shared" si="308"/>
        <v>Oct</v>
      </c>
      <c r="U3936" s="9">
        <f t="shared" si="309"/>
        <v>2015</v>
      </c>
      <c r="V3936" s="10">
        <f>(J3936/86400)+25569+(-5/24)</f>
        <v>42233.463414351849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tr">
        <f t="shared" si="305"/>
        <v>theater</v>
      </c>
      <c r="R3937" t="str">
        <f t="shared" si="306"/>
        <v>plays</v>
      </c>
      <c r="S3937" s="10">
        <f t="shared" si="307"/>
        <v>42281.448449074072</v>
      </c>
      <c r="T3937" s="9" t="str">
        <f t="shared" si="308"/>
        <v>Oct</v>
      </c>
      <c r="U3937" s="9">
        <f t="shared" si="309"/>
        <v>2015</v>
      </c>
      <c r="V3937" s="10">
        <f>(J3937/86400)+25569+(-5/24)</f>
        <v>42221.448449074072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tr">
        <f t="shared" si="305"/>
        <v>theater</v>
      </c>
      <c r="R3938" t="str">
        <f t="shared" si="306"/>
        <v>plays</v>
      </c>
      <c r="S3938" s="10">
        <f t="shared" si="307"/>
        <v>42705.096296296295</v>
      </c>
      <c r="T3938" s="9" t="str">
        <f t="shared" si="308"/>
        <v>Dec</v>
      </c>
      <c r="U3938" s="9">
        <f t="shared" si="309"/>
        <v>2016</v>
      </c>
      <c r="V3938" s="10">
        <f>(J3938/86400)+25569+(-5/24)</f>
        <v>42675.054629629631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tr">
        <f t="shared" si="305"/>
        <v>theater</v>
      </c>
      <c r="R3939" t="str">
        <f t="shared" si="306"/>
        <v>plays</v>
      </c>
      <c r="S3939" s="10">
        <f t="shared" si="307"/>
        <v>42562.423148148147</v>
      </c>
      <c r="T3939" s="9" t="str">
        <f t="shared" si="308"/>
        <v>Jul</v>
      </c>
      <c r="U3939" s="9">
        <f t="shared" si="309"/>
        <v>2016</v>
      </c>
      <c r="V3939" s="10">
        <f>(J3939/86400)+25569+(-5/24)</f>
        <v>42534.423148148147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tr">
        <f t="shared" si="305"/>
        <v>theater</v>
      </c>
      <c r="R3940" t="str">
        <f t="shared" si="306"/>
        <v>plays</v>
      </c>
      <c r="S3940" s="10">
        <f t="shared" si="307"/>
        <v>42182.697384259256</v>
      </c>
      <c r="T3940" s="9" t="str">
        <f t="shared" si="308"/>
        <v>Jun</v>
      </c>
      <c r="U3940" s="9">
        <f t="shared" si="309"/>
        <v>2015</v>
      </c>
      <c r="V3940" s="10">
        <f>(J3940/86400)+25569+(-5/24)</f>
        <v>42151.697384259256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tr">
        <f t="shared" si="305"/>
        <v>theater</v>
      </c>
      <c r="R3941" t="str">
        <f t="shared" si="306"/>
        <v>plays</v>
      </c>
      <c r="S3941" s="10">
        <f t="shared" si="307"/>
        <v>41918.979166666664</v>
      </c>
      <c r="T3941" s="9" t="str">
        <f t="shared" si="308"/>
        <v>Oct</v>
      </c>
      <c r="U3941" s="9">
        <f t="shared" si="309"/>
        <v>2014</v>
      </c>
      <c r="V3941" s="10">
        <f>(J3941/86400)+25569+(-5/24)</f>
        <v>41915.191886574074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tr">
        <f t="shared" si="305"/>
        <v>theater</v>
      </c>
      <c r="R3942" t="str">
        <f t="shared" si="306"/>
        <v>plays</v>
      </c>
      <c r="S3942" s="10">
        <f t="shared" si="307"/>
        <v>42006.284155092588</v>
      </c>
      <c r="T3942" s="9" t="str">
        <f t="shared" si="308"/>
        <v>Jan</v>
      </c>
      <c r="U3942" s="9">
        <f t="shared" si="309"/>
        <v>2015</v>
      </c>
      <c r="V3942" s="10">
        <f>(J3942/86400)+25569+(-5/24)</f>
        <v>41961.284155092588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tr">
        <f t="shared" si="305"/>
        <v>theater</v>
      </c>
      <c r="R3943" t="str">
        <f t="shared" si="306"/>
        <v>plays</v>
      </c>
      <c r="S3943" s="10">
        <f t="shared" si="307"/>
        <v>41967.833333333336</v>
      </c>
      <c r="T3943" s="9" t="str">
        <f t="shared" si="308"/>
        <v>Nov</v>
      </c>
      <c r="U3943" s="9">
        <f t="shared" si="309"/>
        <v>2014</v>
      </c>
      <c r="V3943" s="10">
        <f>(J3943/86400)+25569+(-5/24)</f>
        <v>41940.378900462958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tr">
        <f t="shared" si="305"/>
        <v>theater</v>
      </c>
      <c r="R3944" t="str">
        <f t="shared" si="306"/>
        <v>plays</v>
      </c>
      <c r="S3944" s="10">
        <f t="shared" si="307"/>
        <v>42171.695763888885</v>
      </c>
      <c r="T3944" s="9" t="str">
        <f t="shared" si="308"/>
        <v>Jun</v>
      </c>
      <c r="U3944" s="9">
        <f t="shared" si="309"/>
        <v>2015</v>
      </c>
      <c r="V3944" s="10">
        <f>(J3944/86400)+25569+(-5/24)</f>
        <v>42111.695763888885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tr">
        <f t="shared" si="305"/>
        <v>theater</v>
      </c>
      <c r="R3945" t="str">
        <f t="shared" si="306"/>
        <v>plays</v>
      </c>
      <c r="S3945" s="10">
        <f t="shared" si="307"/>
        <v>42310.493055555555</v>
      </c>
      <c r="T3945" s="9" t="str">
        <f t="shared" si="308"/>
        <v>Nov</v>
      </c>
      <c r="U3945" s="9">
        <f t="shared" si="309"/>
        <v>2015</v>
      </c>
      <c r="V3945" s="10">
        <f>(J3945/86400)+25569+(-5/24)</f>
        <v>42279.570231481477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tr">
        <f t="shared" si="305"/>
        <v>theater</v>
      </c>
      <c r="R3946" t="str">
        <f t="shared" si="306"/>
        <v>plays</v>
      </c>
      <c r="S3946" s="10">
        <f t="shared" si="307"/>
        <v>42243.454571759255</v>
      </c>
      <c r="T3946" s="9" t="str">
        <f t="shared" si="308"/>
        <v>Aug</v>
      </c>
      <c r="U3946" s="9">
        <f t="shared" si="309"/>
        <v>2015</v>
      </c>
      <c r="V3946" s="10">
        <f>(J3946/86400)+25569+(-5/24)</f>
        <v>42213.454571759255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tr">
        <f t="shared" si="305"/>
        <v>theater</v>
      </c>
      <c r="R3947" t="str">
        <f t="shared" si="306"/>
        <v>plays</v>
      </c>
      <c r="S3947" s="10">
        <f t="shared" si="307"/>
        <v>42139.593379629623</v>
      </c>
      <c r="T3947" s="9" t="str">
        <f t="shared" si="308"/>
        <v>May</v>
      </c>
      <c r="U3947" s="9">
        <f t="shared" si="309"/>
        <v>2015</v>
      </c>
      <c r="V3947" s="10">
        <f>(J3947/86400)+25569+(-5/24)</f>
        <v>42109.593379629623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tr">
        <f t="shared" si="305"/>
        <v>theater</v>
      </c>
      <c r="R3948" t="str">
        <f t="shared" si="306"/>
        <v>plays</v>
      </c>
      <c r="S3948" s="10">
        <f t="shared" si="307"/>
        <v>42063.124999999993</v>
      </c>
      <c r="T3948" s="9" t="str">
        <f t="shared" si="308"/>
        <v>Feb</v>
      </c>
      <c r="U3948" s="9">
        <f t="shared" si="309"/>
        <v>2015</v>
      </c>
      <c r="V3948" s="10">
        <f>(J3948/86400)+25569+(-5/24)</f>
        <v>42031.625254629624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tr">
        <f t="shared" si="305"/>
        <v>theater</v>
      </c>
      <c r="R3949" t="str">
        <f t="shared" si="306"/>
        <v>plays</v>
      </c>
      <c r="S3949" s="10">
        <f t="shared" si="307"/>
        <v>42644.934537037036</v>
      </c>
      <c r="T3949" s="9" t="str">
        <f t="shared" si="308"/>
        <v>Oct</v>
      </c>
      <c r="U3949" s="9">
        <f t="shared" si="309"/>
        <v>2016</v>
      </c>
      <c r="V3949" s="10">
        <f>(J3949/86400)+25569+(-5/24)</f>
        <v>42614.934537037036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tr">
        <f t="shared" si="305"/>
        <v>theater</v>
      </c>
      <c r="R3950" t="str">
        <f t="shared" si="306"/>
        <v>plays</v>
      </c>
      <c r="S3950" s="10">
        <f t="shared" si="307"/>
        <v>41889.117164351854</v>
      </c>
      <c r="T3950" s="9" t="str">
        <f t="shared" si="308"/>
        <v>Sep</v>
      </c>
      <c r="U3950" s="9">
        <f t="shared" si="309"/>
        <v>2014</v>
      </c>
      <c r="V3950" s="10">
        <f>(J3950/86400)+25569+(-5/24)</f>
        <v>41829.117164351854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tr">
        <f t="shared" si="305"/>
        <v>theater</v>
      </c>
      <c r="R3951" t="str">
        <f t="shared" si="306"/>
        <v>plays</v>
      </c>
      <c r="S3951" s="10">
        <f t="shared" si="307"/>
        <v>42045.912280092591</v>
      </c>
      <c r="T3951" s="9" t="str">
        <f t="shared" si="308"/>
        <v>Feb</v>
      </c>
      <c r="U3951" s="9">
        <f t="shared" si="309"/>
        <v>2015</v>
      </c>
      <c r="V3951" s="10">
        <f>(J3951/86400)+25569+(-5/24)</f>
        <v>42015.912280092591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tr">
        <f t="shared" si="305"/>
        <v>theater</v>
      </c>
      <c r="R3952" t="str">
        <f t="shared" si="306"/>
        <v>plays</v>
      </c>
      <c r="S3952" s="10">
        <f t="shared" si="307"/>
        <v>42468.565972222219</v>
      </c>
      <c r="T3952" s="9" t="str">
        <f t="shared" si="308"/>
        <v>Apr</v>
      </c>
      <c r="U3952" s="9">
        <f t="shared" si="309"/>
        <v>2016</v>
      </c>
      <c r="V3952" s="10">
        <f>(J3952/86400)+25569+(-5/24)</f>
        <v>42439.493981481479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tr">
        <f t="shared" si="305"/>
        <v>theater</v>
      </c>
      <c r="R3953" t="str">
        <f t="shared" si="306"/>
        <v>plays</v>
      </c>
      <c r="S3953" s="10">
        <f t="shared" si="307"/>
        <v>42493.57571759259</v>
      </c>
      <c r="T3953" s="9" t="str">
        <f t="shared" si="308"/>
        <v>May</v>
      </c>
      <c r="U3953" s="9">
        <f t="shared" si="309"/>
        <v>2016</v>
      </c>
      <c r="V3953" s="10">
        <f>(J3953/86400)+25569+(-5/24)</f>
        <v>42433.617384259262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tr">
        <f t="shared" si="305"/>
        <v>theater</v>
      </c>
      <c r="R3954" t="str">
        <f t="shared" si="306"/>
        <v>plays</v>
      </c>
      <c r="S3954" s="10">
        <f t="shared" si="307"/>
        <v>42303.582060185181</v>
      </c>
      <c r="T3954" s="9" t="str">
        <f t="shared" si="308"/>
        <v>Oct</v>
      </c>
      <c r="U3954" s="9">
        <f t="shared" si="309"/>
        <v>2015</v>
      </c>
      <c r="V3954" s="10">
        <f>(J3954/86400)+25569+(-5/24)</f>
        <v>42243.582060185181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tr">
        <f t="shared" si="305"/>
        <v>theater</v>
      </c>
      <c r="R3955" t="str">
        <f t="shared" si="306"/>
        <v>plays</v>
      </c>
      <c r="S3955" s="10">
        <f t="shared" si="307"/>
        <v>42580.770138888889</v>
      </c>
      <c r="T3955" s="9" t="str">
        <f t="shared" si="308"/>
        <v>Jul</v>
      </c>
      <c r="U3955" s="9">
        <f t="shared" si="309"/>
        <v>2016</v>
      </c>
      <c r="V3955" s="10">
        <f>(J3955/86400)+25569+(-5/24)</f>
        <v>42549.840115740742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tr">
        <f t="shared" si="305"/>
        <v>theater</v>
      </c>
      <c r="R3956" t="str">
        <f t="shared" si="306"/>
        <v>plays</v>
      </c>
      <c r="S3956" s="10">
        <f t="shared" si="307"/>
        <v>41834.442870370367</v>
      </c>
      <c r="T3956" s="9" t="str">
        <f t="shared" si="308"/>
        <v>Jul</v>
      </c>
      <c r="U3956" s="9">
        <f t="shared" si="309"/>
        <v>2014</v>
      </c>
      <c r="V3956" s="10">
        <f>(J3956/86400)+25569+(-5/24)</f>
        <v>41774.442870370367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tr">
        <f t="shared" si="305"/>
        <v>theater</v>
      </c>
      <c r="R3957" t="str">
        <f t="shared" si="306"/>
        <v>plays</v>
      </c>
      <c r="S3957" s="10">
        <f t="shared" si="307"/>
        <v>42336.682187499995</v>
      </c>
      <c r="T3957" s="9" t="str">
        <f t="shared" si="308"/>
        <v>Nov</v>
      </c>
      <c r="U3957" s="9">
        <f t="shared" si="309"/>
        <v>2015</v>
      </c>
      <c r="V3957" s="10">
        <f>(J3957/86400)+25569+(-5/24)</f>
        <v>42306.640520833331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tr">
        <f t="shared" si="305"/>
        <v>theater</v>
      </c>
      <c r="R3958" t="str">
        <f t="shared" si="306"/>
        <v>plays</v>
      </c>
      <c r="S3958" s="10">
        <f t="shared" si="307"/>
        <v>42484.805555555555</v>
      </c>
      <c r="T3958" s="9" t="str">
        <f t="shared" si="308"/>
        <v>Apr</v>
      </c>
      <c r="U3958" s="9">
        <f t="shared" si="309"/>
        <v>2016</v>
      </c>
      <c r="V3958" s="10">
        <f>(J3958/86400)+25569+(-5/24)</f>
        <v>42457.723692129628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tr">
        <f t="shared" si="305"/>
        <v>theater</v>
      </c>
      <c r="R3959" t="str">
        <f t="shared" si="306"/>
        <v>plays</v>
      </c>
      <c r="S3959" s="10">
        <f t="shared" si="307"/>
        <v>42559.76798611111</v>
      </c>
      <c r="T3959" s="9" t="str">
        <f t="shared" si="308"/>
        <v>Jul</v>
      </c>
      <c r="U3959" s="9">
        <f t="shared" si="309"/>
        <v>2016</v>
      </c>
      <c r="V3959" s="10">
        <f>(J3959/86400)+25569+(-5/24)</f>
        <v>42513.76798611111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tr">
        <f t="shared" si="305"/>
        <v>theater</v>
      </c>
      <c r="R3960" t="str">
        <f t="shared" si="306"/>
        <v>plays</v>
      </c>
      <c r="S3960" s="10">
        <f t="shared" si="307"/>
        <v>41853.375</v>
      </c>
      <c r="T3960" s="9" t="str">
        <f t="shared" si="308"/>
        <v>Aug</v>
      </c>
      <c r="U3960" s="9">
        <f t="shared" si="309"/>
        <v>2014</v>
      </c>
      <c r="V3960" s="10">
        <f>(J3960/86400)+25569+(-5/24)</f>
        <v>41816.742037037031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tr">
        <f t="shared" si="305"/>
        <v>theater</v>
      </c>
      <c r="R3961" t="str">
        <f t="shared" si="306"/>
        <v>plays</v>
      </c>
      <c r="S3961" s="10">
        <f t="shared" si="307"/>
        <v>41910.580509259256</v>
      </c>
      <c r="T3961" s="9" t="str">
        <f t="shared" si="308"/>
        <v>Sep</v>
      </c>
      <c r="U3961" s="9">
        <f t="shared" si="309"/>
        <v>2014</v>
      </c>
      <c r="V3961" s="10">
        <f>(J3961/86400)+25569+(-5/24)</f>
        <v>41880.580509259256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tr">
        <f t="shared" si="305"/>
        <v>theater</v>
      </c>
      <c r="R3962" t="str">
        <f t="shared" si="306"/>
        <v>plays</v>
      </c>
      <c r="S3962" s="10">
        <f t="shared" si="307"/>
        <v>42372.63722222222</v>
      </c>
      <c r="T3962" s="9" t="str">
        <f t="shared" si="308"/>
        <v>Jan</v>
      </c>
      <c r="U3962" s="9">
        <f t="shared" si="309"/>
        <v>2016</v>
      </c>
      <c r="V3962" s="10">
        <f>(J3962/86400)+25569+(-5/24)</f>
        <v>42342.63722222222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tr">
        <f t="shared" si="305"/>
        <v>theater</v>
      </c>
      <c r="R3963" t="str">
        <f t="shared" si="306"/>
        <v>plays</v>
      </c>
      <c r="S3963" s="10">
        <f t="shared" si="307"/>
        <v>41767.682986111111</v>
      </c>
      <c r="T3963" s="9" t="str">
        <f t="shared" si="308"/>
        <v>May</v>
      </c>
      <c r="U3963" s="9">
        <f t="shared" si="309"/>
        <v>2014</v>
      </c>
      <c r="V3963" s="10">
        <f>(J3963/86400)+25569+(-5/24)</f>
        <v>41745.682986111111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tr">
        <f t="shared" si="305"/>
        <v>theater</v>
      </c>
      <c r="R3964" t="str">
        <f t="shared" si="306"/>
        <v>plays</v>
      </c>
      <c r="S3964" s="10">
        <f t="shared" si="307"/>
        <v>42336.413124999999</v>
      </c>
      <c r="T3964" s="9" t="str">
        <f t="shared" si="308"/>
        <v>Nov</v>
      </c>
      <c r="U3964" s="9">
        <f t="shared" si="309"/>
        <v>2015</v>
      </c>
      <c r="V3964" s="10">
        <f>(J3964/86400)+25569+(-5/24)</f>
        <v>42311.413124999999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tr">
        <f t="shared" si="305"/>
        <v>theater</v>
      </c>
      <c r="R3965" t="str">
        <f t="shared" si="306"/>
        <v>plays</v>
      </c>
      <c r="S3965" s="10">
        <f t="shared" si="307"/>
        <v>42325.987465277773</v>
      </c>
      <c r="T3965" s="9" t="str">
        <f t="shared" si="308"/>
        <v>Nov</v>
      </c>
      <c r="U3965" s="9">
        <f t="shared" si="309"/>
        <v>2015</v>
      </c>
      <c r="V3965" s="10">
        <f>(J3965/86400)+25569+(-5/24)</f>
        <v>42295.945798611108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tr">
        <f t="shared" si="305"/>
        <v>theater</v>
      </c>
      <c r="R3966" t="str">
        <f t="shared" si="306"/>
        <v>plays</v>
      </c>
      <c r="S3966" s="10">
        <f t="shared" si="307"/>
        <v>42113.47206018518</v>
      </c>
      <c r="T3966" s="9" t="str">
        <f t="shared" si="308"/>
        <v>Apr</v>
      </c>
      <c r="U3966" s="9">
        <f t="shared" si="309"/>
        <v>2015</v>
      </c>
      <c r="V3966" s="10">
        <f>(J3966/86400)+25569+(-5/24)</f>
        <v>42053.513726851852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tr">
        <f t="shared" si="305"/>
        <v>theater</v>
      </c>
      <c r="R3967" t="str">
        <f t="shared" si="306"/>
        <v>plays</v>
      </c>
      <c r="S3967" s="10">
        <f t="shared" si="307"/>
        <v>42473.985879629625</v>
      </c>
      <c r="T3967" s="9" t="str">
        <f t="shared" si="308"/>
        <v>Apr</v>
      </c>
      <c r="U3967" s="9">
        <f t="shared" si="309"/>
        <v>2016</v>
      </c>
      <c r="V3967" s="10">
        <f>(J3967/86400)+25569+(-5/24)</f>
        <v>42414.027546296296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tr">
        <f t="shared" si="305"/>
        <v>theater</v>
      </c>
      <c r="R3968" t="str">
        <f t="shared" si="306"/>
        <v>plays</v>
      </c>
      <c r="S3968" s="10">
        <f t="shared" si="307"/>
        <v>41843.915972222218</v>
      </c>
      <c r="T3968" s="9" t="str">
        <f t="shared" si="308"/>
        <v>Jul</v>
      </c>
      <c r="U3968" s="9">
        <f t="shared" si="309"/>
        <v>2014</v>
      </c>
      <c r="V3968" s="10">
        <f>(J3968/86400)+25569+(-5/24)</f>
        <v>41801.503217592588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tr">
        <f t="shared" si="305"/>
        <v>theater</v>
      </c>
      <c r="R3969" t="str">
        <f t="shared" si="306"/>
        <v>plays</v>
      </c>
      <c r="S3969" s="10">
        <f t="shared" si="307"/>
        <v>42800.082256944443</v>
      </c>
      <c r="T3969" s="9" t="str">
        <f t="shared" si="308"/>
        <v>Mar</v>
      </c>
      <c r="U3969" s="9">
        <f t="shared" si="309"/>
        <v>2017</v>
      </c>
      <c r="V3969" s="10">
        <f>(J3969/86400)+25569+(-5/24)</f>
        <v>42770.082256944443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tr">
        <f t="shared" si="305"/>
        <v>theater</v>
      </c>
      <c r="R3970" t="str">
        <f t="shared" si="306"/>
        <v>plays</v>
      </c>
      <c r="S3970" s="10">
        <f t="shared" si="307"/>
        <v>42512.60732638889</v>
      </c>
      <c r="T3970" s="9" t="str">
        <f t="shared" si="308"/>
        <v>May</v>
      </c>
      <c r="U3970" s="9">
        <f t="shared" si="309"/>
        <v>2016</v>
      </c>
      <c r="V3970" s="10">
        <f>(J3970/86400)+25569+(-5/24)</f>
        <v>42452.60732638889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tr">
        <f t="shared" ref="Q3971:Q4034" si="310">LEFT(N3971,FIND("/",N3971)-1)</f>
        <v>theater</v>
      </c>
      <c r="R3971" t="str">
        <f t="shared" ref="R3971:R4034" si="311">RIGHT(N3971,LEN(N3971)-FIND("/",N3971))</f>
        <v>plays</v>
      </c>
      <c r="S3971" s="10">
        <f t="shared" ref="S3971:S4034" si="312">(I3971/86400)+25569+(-5/24)</f>
        <v>42610.954861111109</v>
      </c>
      <c r="T3971" s="9" t="str">
        <f t="shared" ref="T3971:T4034" si="313">IF(MONTH(S3971)=1,"Jan",IF(MONTH(S3971)=2,"Feb",IF(MONTH(S3971)=3,"Mar",IF(MONTH(S3971)=4,"Apr",IF(MONTH(S3971)=5,"May",IF(MONTH(S3971)=6,"Jun",IF(MONTH(S3971)=7,"Jul",IF(MONTH(S3971)=8,"Aug",IF(MONTH(S3971)=9,"Sep",IF(MONTH(S3971)=10,"Oct",IF(MONTH(S3971)=11,"Nov",IF(MONTH(S3971)=12,"Dec","N/A"))))))))))))</f>
        <v>Aug</v>
      </c>
      <c r="U3971" s="9">
        <f t="shared" ref="U3971:U4034" si="314">YEAR(S3971)</f>
        <v>2016</v>
      </c>
      <c r="V3971" s="10">
        <f>(J3971/86400)+25569+(-5/24)</f>
        <v>42601.646365740737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tr">
        <f t="shared" si="310"/>
        <v>theater</v>
      </c>
      <c r="R3972" t="str">
        <f t="shared" si="311"/>
        <v>plays</v>
      </c>
      <c r="S3972" s="10">
        <f t="shared" si="312"/>
        <v>42477.655219907407</v>
      </c>
      <c r="T3972" s="9" t="str">
        <f t="shared" si="313"/>
        <v>Apr</v>
      </c>
      <c r="U3972" s="9">
        <f t="shared" si="314"/>
        <v>2016</v>
      </c>
      <c r="V3972" s="10">
        <f>(J3972/86400)+25569+(-5/24)</f>
        <v>42447.655219907407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tr">
        <f t="shared" si="310"/>
        <v>theater</v>
      </c>
      <c r="R3973" t="str">
        <f t="shared" si="311"/>
        <v>plays</v>
      </c>
      <c r="S3973" s="10">
        <f t="shared" si="312"/>
        <v>41841.327847222223</v>
      </c>
      <c r="T3973" s="9" t="str">
        <f t="shared" si="313"/>
        <v>Jul</v>
      </c>
      <c r="U3973" s="9">
        <f t="shared" si="314"/>
        <v>2014</v>
      </c>
      <c r="V3973" s="10">
        <f>(J3973/86400)+25569+(-5/24)</f>
        <v>41811.327847222223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tr">
        <f t="shared" si="310"/>
        <v>theater</v>
      </c>
      <c r="R3974" t="str">
        <f t="shared" si="311"/>
        <v>plays</v>
      </c>
      <c r="S3974" s="10">
        <f t="shared" si="312"/>
        <v>42040.859189814808</v>
      </c>
      <c r="T3974" s="9" t="str">
        <f t="shared" si="313"/>
        <v>Feb</v>
      </c>
      <c r="U3974" s="9">
        <f t="shared" si="314"/>
        <v>2015</v>
      </c>
      <c r="V3974" s="10">
        <f>(J3974/86400)+25569+(-5/24)</f>
        <v>41980.859189814808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tr">
        <f t="shared" si="310"/>
        <v>theater</v>
      </c>
      <c r="R3975" t="str">
        <f t="shared" si="311"/>
        <v>plays</v>
      </c>
      <c r="S3975" s="10">
        <f t="shared" si="312"/>
        <v>42498.958333333336</v>
      </c>
      <c r="T3975" s="9" t="str">
        <f t="shared" si="313"/>
        <v>May</v>
      </c>
      <c r="U3975" s="9">
        <f t="shared" si="314"/>
        <v>2016</v>
      </c>
      <c r="V3975" s="10">
        <f>(J3975/86400)+25569+(-5/24)</f>
        <v>42469.475810185184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tr">
        <f t="shared" si="310"/>
        <v>theater</v>
      </c>
      <c r="R3976" t="str">
        <f t="shared" si="311"/>
        <v>plays</v>
      </c>
      <c r="S3976" s="10">
        <f t="shared" si="312"/>
        <v>42523.338518518511</v>
      </c>
      <c r="T3976" s="9" t="str">
        <f t="shared" si="313"/>
        <v>Jun</v>
      </c>
      <c r="U3976" s="9">
        <f t="shared" si="314"/>
        <v>2016</v>
      </c>
      <c r="V3976" s="10">
        <f>(J3976/86400)+25569+(-5/24)</f>
        <v>42493.338518518511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tr">
        <f t="shared" si="310"/>
        <v>theater</v>
      </c>
      <c r="R3977" t="str">
        <f t="shared" si="311"/>
        <v>plays</v>
      </c>
      <c r="S3977" s="10">
        <f t="shared" si="312"/>
        <v>42564.658541666664</v>
      </c>
      <c r="T3977" s="9" t="str">
        <f t="shared" si="313"/>
        <v>Jul</v>
      </c>
      <c r="U3977" s="9">
        <f t="shared" si="314"/>
        <v>2016</v>
      </c>
      <c r="V3977" s="10">
        <f>(J3977/86400)+25569+(-5/24)</f>
        <v>42534.658541666664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tr">
        <f t="shared" si="310"/>
        <v>theater</v>
      </c>
      <c r="R3978" t="str">
        <f t="shared" si="311"/>
        <v>plays</v>
      </c>
      <c r="S3978" s="10">
        <f t="shared" si="312"/>
        <v>41852.083333333328</v>
      </c>
      <c r="T3978" s="9" t="str">
        <f t="shared" si="313"/>
        <v>Aug</v>
      </c>
      <c r="U3978" s="9">
        <f t="shared" si="314"/>
        <v>2014</v>
      </c>
      <c r="V3978" s="10">
        <f>(J3978/86400)+25569+(-5/24)</f>
        <v>41830.650011574071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tr">
        <f t="shared" si="310"/>
        <v>theater</v>
      </c>
      <c r="R3979" t="str">
        <f t="shared" si="311"/>
        <v>plays</v>
      </c>
      <c r="S3979" s="10">
        <f t="shared" si="312"/>
        <v>42573.580231481479</v>
      </c>
      <c r="T3979" s="9" t="str">
        <f t="shared" si="313"/>
        <v>Jul</v>
      </c>
      <c r="U3979" s="9">
        <f t="shared" si="314"/>
        <v>2016</v>
      </c>
      <c r="V3979" s="10">
        <f>(J3979/86400)+25569+(-5/24)</f>
        <v>42543.580231481479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tr">
        <f t="shared" si="310"/>
        <v>theater</v>
      </c>
      <c r="R3980" t="str">
        <f t="shared" si="311"/>
        <v>plays</v>
      </c>
      <c r="S3980" s="10">
        <f t="shared" si="312"/>
        <v>42035.434641203705</v>
      </c>
      <c r="T3980" s="9" t="str">
        <f t="shared" si="313"/>
        <v>Jan</v>
      </c>
      <c r="U3980" s="9">
        <f t="shared" si="314"/>
        <v>2015</v>
      </c>
      <c r="V3980" s="10">
        <f>(J3980/86400)+25569+(-5/24)</f>
        <v>41975.434641203705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tr">
        <f t="shared" si="310"/>
        <v>theater</v>
      </c>
      <c r="R3981" t="str">
        <f t="shared" si="311"/>
        <v>plays</v>
      </c>
      <c r="S3981" s="10">
        <f t="shared" si="312"/>
        <v>42092.624999999993</v>
      </c>
      <c r="T3981" s="9" t="str">
        <f t="shared" si="313"/>
        <v>Mar</v>
      </c>
      <c r="U3981" s="9">
        <f t="shared" si="314"/>
        <v>2015</v>
      </c>
      <c r="V3981" s="10">
        <f>(J3981/86400)+25569+(-5/24)</f>
        <v>42069.695104166669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tr">
        <f t="shared" si="310"/>
        <v>theater</v>
      </c>
      <c r="R3982" t="str">
        <f t="shared" si="311"/>
        <v>plays</v>
      </c>
      <c r="S3982" s="10">
        <f t="shared" si="312"/>
        <v>41825.390590277777</v>
      </c>
      <c r="T3982" s="9" t="str">
        <f t="shared" si="313"/>
        <v>Jul</v>
      </c>
      <c r="U3982" s="9">
        <f t="shared" si="314"/>
        <v>2014</v>
      </c>
      <c r="V3982" s="10">
        <f>(J3982/86400)+25569+(-5/24)</f>
        <v>41795.390590277777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tr">
        <f t="shared" si="310"/>
        <v>theater</v>
      </c>
      <c r="R3983" t="str">
        <f t="shared" si="311"/>
        <v>plays</v>
      </c>
      <c r="S3983" s="10">
        <f t="shared" si="312"/>
        <v>42567.971631944441</v>
      </c>
      <c r="T3983" s="9" t="str">
        <f t="shared" si="313"/>
        <v>Jul</v>
      </c>
      <c r="U3983" s="9">
        <f t="shared" si="314"/>
        <v>2016</v>
      </c>
      <c r="V3983" s="10">
        <f>(J3983/86400)+25569+(-5/24)</f>
        <v>42507.971631944441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tr">
        <f t="shared" si="310"/>
        <v>theater</v>
      </c>
      <c r="R3984" t="str">
        <f t="shared" si="311"/>
        <v>plays</v>
      </c>
      <c r="S3984" s="10">
        <f t="shared" si="312"/>
        <v>42192.601620370369</v>
      </c>
      <c r="T3984" s="9" t="str">
        <f t="shared" si="313"/>
        <v>Jul</v>
      </c>
      <c r="U3984" s="9">
        <f t="shared" si="314"/>
        <v>2015</v>
      </c>
      <c r="V3984" s="10">
        <f>(J3984/86400)+25569+(-5/24)</f>
        <v>42132.601620370369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tr">
        <f t="shared" si="310"/>
        <v>theater</v>
      </c>
      <c r="R3985" t="str">
        <f t="shared" si="311"/>
        <v>plays</v>
      </c>
      <c r="S3985" s="10">
        <f t="shared" si="312"/>
        <v>41779.082638888889</v>
      </c>
      <c r="T3985" s="9" t="str">
        <f t="shared" si="313"/>
        <v>May</v>
      </c>
      <c r="U3985" s="9">
        <f t="shared" si="314"/>
        <v>2014</v>
      </c>
      <c r="V3985" s="10">
        <f>(J3985/86400)+25569+(-5/24)</f>
        <v>41747.661527777775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tr">
        <f t="shared" si="310"/>
        <v>theater</v>
      </c>
      <c r="R3986" t="str">
        <f t="shared" si="311"/>
        <v>plays</v>
      </c>
      <c r="S3986" s="10">
        <f t="shared" si="312"/>
        <v>41950.791666666664</v>
      </c>
      <c r="T3986" s="9" t="str">
        <f t="shared" si="313"/>
        <v>Nov</v>
      </c>
      <c r="U3986" s="9">
        <f t="shared" si="314"/>
        <v>2014</v>
      </c>
      <c r="V3986" s="10">
        <f>(J3986/86400)+25569+(-5/24)</f>
        <v>41920.75513888889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tr">
        <f t="shared" si="310"/>
        <v>theater</v>
      </c>
      <c r="R3987" t="str">
        <f t="shared" si="311"/>
        <v>plays</v>
      </c>
      <c r="S3987" s="10">
        <f t="shared" si="312"/>
        <v>42420.670138888883</v>
      </c>
      <c r="T3987" s="9" t="str">
        <f t="shared" si="313"/>
        <v>Feb</v>
      </c>
      <c r="U3987" s="9">
        <f t="shared" si="314"/>
        <v>2016</v>
      </c>
      <c r="V3987" s="10">
        <f>(J3987/86400)+25569+(-5/24)</f>
        <v>42399.499074074069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tr">
        <f t="shared" si="310"/>
        <v>theater</v>
      </c>
      <c r="R3988" t="str">
        <f t="shared" si="311"/>
        <v>plays</v>
      </c>
      <c r="S3988" s="10">
        <f t="shared" si="312"/>
        <v>42496.336111111108</v>
      </c>
      <c r="T3988" s="9" t="str">
        <f t="shared" si="313"/>
        <v>May</v>
      </c>
      <c r="U3988" s="9">
        <f t="shared" si="314"/>
        <v>2016</v>
      </c>
      <c r="V3988" s="10">
        <f>(J3988/86400)+25569+(-5/24)</f>
        <v>42467.340208333328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tr">
        <f t="shared" si="310"/>
        <v>theater</v>
      </c>
      <c r="R3989" t="str">
        <f t="shared" si="311"/>
        <v>plays</v>
      </c>
      <c r="S3989" s="10">
        <f t="shared" si="312"/>
        <v>41775.716319444444</v>
      </c>
      <c r="T3989" s="9" t="str">
        <f t="shared" si="313"/>
        <v>May</v>
      </c>
      <c r="U3989" s="9">
        <f t="shared" si="314"/>
        <v>2014</v>
      </c>
      <c r="V3989" s="10">
        <f>(J3989/86400)+25569+(-5/24)</f>
        <v>41765.716319444444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tr">
        <f t="shared" si="310"/>
        <v>theater</v>
      </c>
      <c r="R3990" t="str">
        <f t="shared" si="311"/>
        <v>plays</v>
      </c>
      <c r="S3990" s="10">
        <f t="shared" si="312"/>
        <v>42244.872835648144</v>
      </c>
      <c r="T3990" s="9" t="str">
        <f t="shared" si="313"/>
        <v>Aug</v>
      </c>
      <c r="U3990" s="9">
        <f t="shared" si="314"/>
        <v>2015</v>
      </c>
      <c r="V3990" s="10">
        <f>(J3990/86400)+25569+(-5/24)</f>
        <v>42229.872835648144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tr">
        <f t="shared" si="310"/>
        <v>theater</v>
      </c>
      <c r="R3991" t="str">
        <f t="shared" si="311"/>
        <v>plays</v>
      </c>
      <c r="S3991" s="10">
        <f t="shared" si="312"/>
        <v>42316.583113425928</v>
      </c>
      <c r="T3991" s="9" t="str">
        <f t="shared" si="313"/>
        <v>Nov</v>
      </c>
      <c r="U3991" s="9">
        <f t="shared" si="314"/>
        <v>2015</v>
      </c>
      <c r="V3991" s="10">
        <f>(J3991/86400)+25569+(-5/24)</f>
        <v>42286.541446759256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tr">
        <f t="shared" si="310"/>
        <v>theater</v>
      </c>
      <c r="R3992" t="str">
        <f t="shared" si="311"/>
        <v>plays</v>
      </c>
      <c r="S3992" s="10">
        <f t="shared" si="312"/>
        <v>42431.464039351849</v>
      </c>
      <c r="T3992" s="9" t="str">
        <f t="shared" si="313"/>
        <v>Mar</v>
      </c>
      <c r="U3992" s="9">
        <f t="shared" si="314"/>
        <v>2016</v>
      </c>
      <c r="V3992" s="10">
        <f>(J3992/86400)+25569+(-5/24)</f>
        <v>42401.464039351849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tr">
        <f t="shared" si="310"/>
        <v>theater</v>
      </c>
      <c r="R3993" t="str">
        <f t="shared" si="311"/>
        <v>plays</v>
      </c>
      <c r="S3993" s="10">
        <f t="shared" si="312"/>
        <v>42155.436134259253</v>
      </c>
      <c r="T3993" s="9" t="str">
        <f t="shared" si="313"/>
        <v>May</v>
      </c>
      <c r="U3993" s="9">
        <f t="shared" si="314"/>
        <v>2015</v>
      </c>
      <c r="V3993" s="10">
        <f>(J3993/86400)+25569+(-5/24)</f>
        <v>42125.436134259253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tr">
        <f t="shared" si="310"/>
        <v>theater</v>
      </c>
      <c r="R3994" t="str">
        <f t="shared" si="311"/>
        <v>plays</v>
      </c>
      <c r="S3994" s="10">
        <f t="shared" si="312"/>
        <v>42349.773831018516</v>
      </c>
      <c r="T3994" s="9" t="str">
        <f t="shared" si="313"/>
        <v>Dec</v>
      </c>
      <c r="U3994" s="9">
        <f t="shared" si="314"/>
        <v>2015</v>
      </c>
      <c r="V3994" s="10">
        <f>(J3994/86400)+25569+(-5/24)</f>
        <v>42289.732164351844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tr">
        <f t="shared" si="310"/>
        <v>theater</v>
      </c>
      <c r="R3995" t="str">
        <f t="shared" si="311"/>
        <v>plays</v>
      </c>
      <c r="S3995" s="10">
        <f t="shared" si="312"/>
        <v>42137.656388888885</v>
      </c>
      <c r="T3995" s="9" t="str">
        <f t="shared" si="313"/>
        <v>May</v>
      </c>
      <c r="U3995" s="9">
        <f t="shared" si="314"/>
        <v>2015</v>
      </c>
      <c r="V3995" s="10">
        <f>(J3995/86400)+25569+(-5/24)</f>
        <v>42107.656388888885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tr">
        <f t="shared" si="310"/>
        <v>theater</v>
      </c>
      <c r="R3996" t="str">
        <f t="shared" si="311"/>
        <v>plays</v>
      </c>
      <c r="S3996" s="10">
        <f t="shared" si="312"/>
        <v>41839.181597222218</v>
      </c>
      <c r="T3996" s="9" t="str">
        <f t="shared" si="313"/>
        <v>Jul</v>
      </c>
      <c r="U3996" s="9">
        <f t="shared" si="314"/>
        <v>2014</v>
      </c>
      <c r="V3996" s="10">
        <f>(J3996/86400)+25569+(-5/24)</f>
        <v>41809.181597222218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tr">
        <f t="shared" si="310"/>
        <v>theater</v>
      </c>
      <c r="R3997" t="str">
        <f t="shared" si="311"/>
        <v>plays</v>
      </c>
      <c r="S3997" s="10">
        <f t="shared" si="312"/>
        <v>42049.268749999996</v>
      </c>
      <c r="T3997" s="9" t="str">
        <f t="shared" si="313"/>
        <v>Feb</v>
      </c>
      <c r="U3997" s="9">
        <f t="shared" si="314"/>
        <v>2015</v>
      </c>
      <c r="V3997" s="10">
        <f>(J3997/86400)+25569+(-5/24)</f>
        <v>42019.475428240738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tr">
        <f t="shared" si="310"/>
        <v>theater</v>
      </c>
      <c r="R3998" t="str">
        <f t="shared" si="311"/>
        <v>plays</v>
      </c>
      <c r="S3998" s="10">
        <f t="shared" si="312"/>
        <v>41963.461111111108</v>
      </c>
      <c r="T3998" s="9" t="str">
        <f t="shared" si="313"/>
        <v>Nov</v>
      </c>
      <c r="U3998" s="9">
        <f t="shared" si="314"/>
        <v>2014</v>
      </c>
      <c r="V3998" s="10">
        <f>(J3998/86400)+25569+(-5/24)</f>
        <v>41950.058611111112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tr">
        <f t="shared" si="310"/>
        <v>theater</v>
      </c>
      <c r="R3999" t="str">
        <f t="shared" si="311"/>
        <v>plays</v>
      </c>
      <c r="S3999" s="10">
        <f t="shared" si="312"/>
        <v>42099.141446759262</v>
      </c>
      <c r="T3999" s="9" t="str">
        <f t="shared" si="313"/>
        <v>Apr</v>
      </c>
      <c r="U3999" s="9">
        <f t="shared" si="314"/>
        <v>2015</v>
      </c>
      <c r="V3999" s="10">
        <f>(J3999/86400)+25569+(-5/24)</f>
        <v>42069.183113425919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tr">
        <f t="shared" si="310"/>
        <v>theater</v>
      </c>
      <c r="R4000" t="str">
        <f t="shared" si="311"/>
        <v>plays</v>
      </c>
      <c r="S4000" s="10">
        <f t="shared" si="312"/>
        <v>42091.713263888887</v>
      </c>
      <c r="T4000" s="9" t="str">
        <f t="shared" si="313"/>
        <v>Mar</v>
      </c>
      <c r="U4000" s="9">
        <f t="shared" si="314"/>
        <v>2015</v>
      </c>
      <c r="V4000" s="10">
        <f>(J4000/86400)+25569+(-5/24)</f>
        <v>42061.754930555551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tr">
        <f t="shared" si="310"/>
        <v>theater</v>
      </c>
      <c r="R4001" t="str">
        <f t="shared" si="311"/>
        <v>plays</v>
      </c>
      <c r="S4001" s="10">
        <f t="shared" si="312"/>
        <v>41882.619317129625</v>
      </c>
      <c r="T4001" s="9" t="str">
        <f t="shared" si="313"/>
        <v>Aug</v>
      </c>
      <c r="U4001" s="9">
        <f t="shared" si="314"/>
        <v>2014</v>
      </c>
      <c r="V4001" s="10">
        <f>(J4001/86400)+25569+(-5/24)</f>
        <v>41842.620347222219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tr">
        <f t="shared" si="310"/>
        <v>theater</v>
      </c>
      <c r="R4002" t="str">
        <f t="shared" si="311"/>
        <v>plays</v>
      </c>
      <c r="S4002" s="10">
        <f t="shared" si="312"/>
        <v>42497.39534722222</v>
      </c>
      <c r="T4002" s="9" t="str">
        <f t="shared" si="313"/>
        <v>May</v>
      </c>
      <c r="U4002" s="9">
        <f t="shared" si="314"/>
        <v>2016</v>
      </c>
      <c r="V4002" s="10">
        <f>(J4002/86400)+25569+(-5/24)</f>
        <v>42437.437013888884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tr">
        <f t="shared" si="310"/>
        <v>theater</v>
      </c>
      <c r="R4003" t="str">
        <f t="shared" si="311"/>
        <v>plays</v>
      </c>
      <c r="S4003" s="10">
        <f t="shared" si="312"/>
        <v>42795.583333333336</v>
      </c>
      <c r="T4003" s="9" t="str">
        <f t="shared" si="313"/>
        <v>Mar</v>
      </c>
      <c r="U4003" s="9">
        <f t="shared" si="314"/>
        <v>2017</v>
      </c>
      <c r="V4003" s="10">
        <f>(J4003/86400)+25569+(-5/24)</f>
        <v>42775.755879629629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tr">
        <f t="shared" si="310"/>
        <v>theater</v>
      </c>
      <c r="R4004" t="str">
        <f t="shared" si="311"/>
        <v>plays</v>
      </c>
      <c r="S4004" s="10">
        <f t="shared" si="312"/>
        <v>41908.835196759253</v>
      </c>
      <c r="T4004" s="9" t="str">
        <f t="shared" si="313"/>
        <v>Sep</v>
      </c>
      <c r="U4004" s="9">
        <f t="shared" si="314"/>
        <v>2014</v>
      </c>
      <c r="V4004" s="10">
        <f>(J4004/86400)+25569+(-5/24)</f>
        <v>41878.835196759253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tr">
        <f t="shared" si="310"/>
        <v>theater</v>
      </c>
      <c r="R4005" t="str">
        <f t="shared" si="311"/>
        <v>plays</v>
      </c>
      <c r="S4005" s="10">
        <f t="shared" si="312"/>
        <v>42050.379016203697</v>
      </c>
      <c r="T4005" s="9" t="str">
        <f t="shared" si="313"/>
        <v>Feb</v>
      </c>
      <c r="U4005" s="9">
        <f t="shared" si="314"/>
        <v>2015</v>
      </c>
      <c r="V4005" s="10">
        <f>(J4005/86400)+25569+(-5/24)</f>
        <v>42020.379016203697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tr">
        <f t="shared" si="310"/>
        <v>theater</v>
      </c>
      <c r="R4006" t="str">
        <f t="shared" si="311"/>
        <v>plays</v>
      </c>
      <c r="S4006" s="10">
        <f t="shared" si="312"/>
        <v>41919.954363425924</v>
      </c>
      <c r="T4006" s="9" t="str">
        <f t="shared" si="313"/>
        <v>Oct</v>
      </c>
      <c r="U4006" s="9">
        <f t="shared" si="314"/>
        <v>2014</v>
      </c>
      <c r="V4006" s="10">
        <f>(J4006/86400)+25569+(-5/24)</f>
        <v>41889.954363425924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tr">
        <f t="shared" si="310"/>
        <v>theater</v>
      </c>
      <c r="R4007" t="str">
        <f t="shared" si="311"/>
        <v>plays</v>
      </c>
      <c r="S4007" s="10">
        <f t="shared" si="312"/>
        <v>41932.599363425921</v>
      </c>
      <c r="T4007" s="9" t="str">
        <f t="shared" si="313"/>
        <v>Oct</v>
      </c>
      <c r="U4007" s="9">
        <f t="shared" si="314"/>
        <v>2014</v>
      </c>
      <c r="V4007" s="10">
        <f>(J4007/86400)+25569+(-5/24)</f>
        <v>41872.599363425921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tr">
        <f t="shared" si="310"/>
        <v>theater</v>
      </c>
      <c r="R4008" t="str">
        <f t="shared" si="311"/>
        <v>plays</v>
      </c>
      <c r="S4008" s="10">
        <f t="shared" si="312"/>
        <v>42416.564664351848</v>
      </c>
      <c r="T4008" s="9" t="str">
        <f t="shared" si="313"/>
        <v>Feb</v>
      </c>
      <c r="U4008" s="9">
        <f t="shared" si="314"/>
        <v>2016</v>
      </c>
      <c r="V4008" s="10">
        <f>(J4008/86400)+25569+(-5/24)</f>
        <v>42391.564664351848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tr">
        <f t="shared" si="310"/>
        <v>theater</v>
      </c>
      <c r="R4009" t="str">
        <f t="shared" si="311"/>
        <v>plays</v>
      </c>
      <c r="S4009" s="10">
        <f t="shared" si="312"/>
        <v>41877.477777777771</v>
      </c>
      <c r="T4009" s="9" t="str">
        <f t="shared" si="313"/>
        <v>Aug</v>
      </c>
      <c r="U4009" s="9">
        <f t="shared" si="314"/>
        <v>2014</v>
      </c>
      <c r="V4009" s="10">
        <f>(J4009/86400)+25569+(-5/24)</f>
        <v>41848.564594907402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tr">
        <f t="shared" si="310"/>
        <v>theater</v>
      </c>
      <c r="R4010" t="str">
        <f t="shared" si="311"/>
        <v>plays</v>
      </c>
      <c r="S4010" s="10">
        <f t="shared" si="312"/>
        <v>42207.755868055552</v>
      </c>
      <c r="T4010" s="9" t="str">
        <f t="shared" si="313"/>
        <v>Jul</v>
      </c>
      <c r="U4010" s="9">
        <f t="shared" si="314"/>
        <v>2015</v>
      </c>
      <c r="V4010" s="10">
        <f>(J4010/86400)+25569+(-5/24)</f>
        <v>42177.755868055552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tr">
        <f t="shared" si="310"/>
        <v>theater</v>
      </c>
      <c r="R4011" t="str">
        <f t="shared" si="311"/>
        <v>plays</v>
      </c>
      <c r="S4011" s="10">
        <f t="shared" si="312"/>
        <v>41891.492592592593</v>
      </c>
      <c r="T4011" s="9" t="str">
        <f t="shared" si="313"/>
        <v>Sep</v>
      </c>
      <c r="U4011" s="9">
        <f t="shared" si="314"/>
        <v>2014</v>
      </c>
      <c r="V4011" s="10">
        <f>(J4011/86400)+25569+(-5/24)</f>
        <v>41851.492592592593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tr">
        <f t="shared" si="310"/>
        <v>theater</v>
      </c>
      <c r="R4012" t="str">
        <f t="shared" si="311"/>
        <v>plays</v>
      </c>
      <c r="S4012" s="10">
        <f t="shared" si="312"/>
        <v>41938.562106481477</v>
      </c>
      <c r="T4012" s="9" t="str">
        <f t="shared" si="313"/>
        <v>Oct</v>
      </c>
      <c r="U4012" s="9">
        <f t="shared" si="314"/>
        <v>2014</v>
      </c>
      <c r="V4012" s="10">
        <f>(J4012/86400)+25569+(-5/24)</f>
        <v>41921.562106481477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tr">
        <f t="shared" si="310"/>
        <v>theater</v>
      </c>
      <c r="R4013" t="str">
        <f t="shared" si="311"/>
        <v>plays</v>
      </c>
      <c r="S4013" s="10">
        <f t="shared" si="312"/>
        <v>42032.336550925924</v>
      </c>
      <c r="T4013" s="9" t="str">
        <f t="shared" si="313"/>
        <v>Jan</v>
      </c>
      <c r="U4013" s="9">
        <f t="shared" si="314"/>
        <v>2015</v>
      </c>
      <c r="V4013" s="10">
        <f>(J4013/86400)+25569+(-5/24)</f>
        <v>42002.336550925924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tr">
        <f t="shared" si="310"/>
        <v>theater</v>
      </c>
      <c r="R4014" t="str">
        <f t="shared" si="311"/>
        <v>plays</v>
      </c>
      <c r="S4014" s="10">
        <f t="shared" si="312"/>
        <v>42126.336215277777</v>
      </c>
      <c r="T4014" s="9" t="str">
        <f t="shared" si="313"/>
        <v>May</v>
      </c>
      <c r="U4014" s="9">
        <f t="shared" si="314"/>
        <v>2015</v>
      </c>
      <c r="V4014" s="10">
        <f>(J4014/86400)+25569+(-5/24)</f>
        <v>42096.336215277777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tr">
        <f t="shared" si="310"/>
        <v>theater</v>
      </c>
      <c r="R4015" t="str">
        <f t="shared" si="311"/>
        <v>plays</v>
      </c>
      <c r="S4015" s="10">
        <f t="shared" si="312"/>
        <v>42051.092858796292</v>
      </c>
      <c r="T4015" s="9" t="str">
        <f t="shared" si="313"/>
        <v>Feb</v>
      </c>
      <c r="U4015" s="9">
        <f t="shared" si="314"/>
        <v>2015</v>
      </c>
      <c r="V4015" s="10">
        <f>(J4015/86400)+25569+(-5/24)</f>
        <v>42021.092858796292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tr">
        <f t="shared" si="310"/>
        <v>theater</v>
      </c>
      <c r="R4016" t="str">
        <f t="shared" si="311"/>
        <v>plays</v>
      </c>
      <c r="S4016" s="10">
        <f t="shared" si="312"/>
        <v>42434.037835648145</v>
      </c>
      <c r="T4016" s="9" t="str">
        <f t="shared" si="313"/>
        <v>Mar</v>
      </c>
      <c r="U4016" s="9">
        <f t="shared" si="314"/>
        <v>2016</v>
      </c>
      <c r="V4016" s="10">
        <f>(J4016/86400)+25569+(-5/24)</f>
        <v>42419.037835648145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tr">
        <f t="shared" si="310"/>
        <v>theater</v>
      </c>
      <c r="R4017" t="str">
        <f t="shared" si="311"/>
        <v>plays</v>
      </c>
      <c r="S4017" s="10">
        <f t="shared" si="312"/>
        <v>42204.572488425925</v>
      </c>
      <c r="T4017" s="9" t="str">
        <f t="shared" si="313"/>
        <v>Jul</v>
      </c>
      <c r="U4017" s="9">
        <f t="shared" si="314"/>
        <v>2015</v>
      </c>
      <c r="V4017" s="10">
        <f>(J4017/86400)+25569+(-5/24)</f>
        <v>42174.572488425925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tr">
        <f t="shared" si="310"/>
        <v>theater</v>
      </c>
      <c r="R4018" t="str">
        <f t="shared" si="311"/>
        <v>plays</v>
      </c>
      <c r="S4018" s="10">
        <f t="shared" si="312"/>
        <v>41899.664351851847</v>
      </c>
      <c r="T4018" s="9" t="str">
        <f t="shared" si="313"/>
        <v>Sep</v>
      </c>
      <c r="U4018" s="9">
        <f t="shared" si="314"/>
        <v>2014</v>
      </c>
      <c r="V4018" s="10">
        <f>(J4018/86400)+25569+(-5/24)</f>
        <v>41869.664351851847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tr">
        <f t="shared" si="310"/>
        <v>theater</v>
      </c>
      <c r="R4019" t="str">
        <f t="shared" si="311"/>
        <v>plays</v>
      </c>
      <c r="S4019" s="10">
        <f t="shared" si="312"/>
        <v>41886.463819444441</v>
      </c>
      <c r="T4019" s="9" t="str">
        <f t="shared" si="313"/>
        <v>Sep</v>
      </c>
      <c r="U4019" s="9">
        <f t="shared" si="314"/>
        <v>2014</v>
      </c>
      <c r="V4019" s="10">
        <f>(J4019/86400)+25569+(-5/24)</f>
        <v>41856.463819444441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tr">
        <f t="shared" si="310"/>
        <v>theater</v>
      </c>
      <c r="R4020" t="str">
        <f t="shared" si="311"/>
        <v>plays</v>
      </c>
      <c r="S4020" s="10">
        <f t="shared" si="312"/>
        <v>42650.702638888884</v>
      </c>
      <c r="T4020" s="9" t="str">
        <f t="shared" si="313"/>
        <v>Oct</v>
      </c>
      <c r="U4020" s="9">
        <f t="shared" si="314"/>
        <v>2016</v>
      </c>
      <c r="V4020" s="10">
        <f>(J4020/86400)+25569+(-5/24)</f>
        <v>42620.702638888884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tr">
        <f t="shared" si="310"/>
        <v>theater</v>
      </c>
      <c r="R4021" t="str">
        <f t="shared" si="311"/>
        <v>plays</v>
      </c>
      <c r="S4021" s="10">
        <f t="shared" si="312"/>
        <v>42475.477777777771</v>
      </c>
      <c r="T4021" s="9" t="str">
        <f t="shared" si="313"/>
        <v>Apr</v>
      </c>
      <c r="U4021" s="9">
        <f t="shared" si="314"/>
        <v>2016</v>
      </c>
      <c r="V4021" s="10">
        <f>(J4021/86400)+25569+(-5/24)</f>
        <v>42417.467546296299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tr">
        <f t="shared" si="310"/>
        <v>theater</v>
      </c>
      <c r="R4022" t="str">
        <f t="shared" si="311"/>
        <v>plays</v>
      </c>
      <c r="S4022" s="10">
        <f t="shared" si="312"/>
        <v>42086.940960648142</v>
      </c>
      <c r="T4022" s="9" t="str">
        <f t="shared" si="313"/>
        <v>Mar</v>
      </c>
      <c r="U4022" s="9">
        <f t="shared" si="314"/>
        <v>2015</v>
      </c>
      <c r="V4022" s="10">
        <f>(J4022/86400)+25569+(-5/24)</f>
        <v>42056.982627314814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tr">
        <f t="shared" si="310"/>
        <v>theater</v>
      </c>
      <c r="R4023" t="str">
        <f t="shared" si="311"/>
        <v>plays</v>
      </c>
      <c r="S4023" s="10">
        <f t="shared" si="312"/>
        <v>41938.703217592592</v>
      </c>
      <c r="T4023" s="9" t="str">
        <f t="shared" si="313"/>
        <v>Oct</v>
      </c>
      <c r="U4023" s="9">
        <f t="shared" si="314"/>
        <v>2014</v>
      </c>
      <c r="V4023" s="10">
        <f>(J4023/86400)+25569+(-5/24)</f>
        <v>41878.703217592592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tr">
        <f t="shared" si="310"/>
        <v>theater</v>
      </c>
      <c r="R4024" t="str">
        <f t="shared" si="311"/>
        <v>plays</v>
      </c>
      <c r="S4024" s="10">
        <f t="shared" si="312"/>
        <v>42035.912499999999</v>
      </c>
      <c r="T4024" s="9" t="str">
        <f t="shared" si="313"/>
        <v>Jan</v>
      </c>
      <c r="U4024" s="9">
        <f t="shared" si="314"/>
        <v>2015</v>
      </c>
      <c r="V4024" s="10">
        <f>(J4024/86400)+25569+(-5/24)</f>
        <v>41990.375775462962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tr">
        <f t="shared" si="310"/>
        <v>theater</v>
      </c>
      <c r="R4025" t="str">
        <f t="shared" si="311"/>
        <v>plays</v>
      </c>
      <c r="S4025" s="10">
        <f t="shared" si="312"/>
        <v>42453.749571759261</v>
      </c>
      <c r="T4025" s="9" t="str">
        <f t="shared" si="313"/>
        <v>Mar</v>
      </c>
      <c r="U4025" s="9">
        <f t="shared" si="314"/>
        <v>2016</v>
      </c>
      <c r="V4025" s="10">
        <f>(J4025/86400)+25569+(-5/24)</f>
        <v>42408.791238425925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tr">
        <f t="shared" si="310"/>
        <v>theater</v>
      </c>
      <c r="R4026" t="str">
        <f t="shared" si="311"/>
        <v>plays</v>
      </c>
      <c r="S4026" s="10">
        <f t="shared" si="312"/>
        <v>42247.461770833332</v>
      </c>
      <c r="T4026" s="9" t="str">
        <f t="shared" si="313"/>
        <v>Aug</v>
      </c>
      <c r="U4026" s="9">
        <f t="shared" si="314"/>
        <v>2015</v>
      </c>
      <c r="V4026" s="10">
        <f>(J4026/86400)+25569+(-5/24)</f>
        <v>42217.461770833332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tr">
        <f t="shared" si="310"/>
        <v>theater</v>
      </c>
      <c r="R4027" t="str">
        <f t="shared" si="311"/>
        <v>plays</v>
      </c>
      <c r="S4027" s="10">
        <f t="shared" si="312"/>
        <v>42211.029351851852</v>
      </c>
      <c r="T4027" s="9" t="str">
        <f t="shared" si="313"/>
        <v>Jul</v>
      </c>
      <c r="U4027" s="9">
        <f t="shared" si="314"/>
        <v>2015</v>
      </c>
      <c r="V4027" s="10">
        <f>(J4027/86400)+25569+(-5/24)</f>
        <v>42151.029351851852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tr">
        <f t="shared" si="310"/>
        <v>theater</v>
      </c>
      <c r="R4028" t="str">
        <f t="shared" si="311"/>
        <v>plays</v>
      </c>
      <c r="S4028" s="10">
        <f t="shared" si="312"/>
        <v>42342.488877314812</v>
      </c>
      <c r="T4028" s="9" t="str">
        <f t="shared" si="313"/>
        <v>Dec</v>
      </c>
      <c r="U4028" s="9">
        <f t="shared" si="314"/>
        <v>2015</v>
      </c>
      <c r="V4028" s="10">
        <f>(J4028/86400)+25569+(-5/24)</f>
        <v>42282.447210648148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tr">
        <f t="shared" si="310"/>
        <v>theater</v>
      </c>
      <c r="R4029" t="str">
        <f t="shared" si="311"/>
        <v>plays</v>
      </c>
      <c r="S4029" s="10">
        <f t="shared" si="312"/>
        <v>42788.833333333336</v>
      </c>
      <c r="T4029" s="9" t="str">
        <f t="shared" si="313"/>
        <v>Feb</v>
      </c>
      <c r="U4029" s="9">
        <f t="shared" si="314"/>
        <v>2017</v>
      </c>
      <c r="V4029" s="10">
        <f>(J4029/86400)+25569+(-5/24)</f>
        <v>42768.762511574074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tr">
        <f t="shared" si="310"/>
        <v>theater</v>
      </c>
      <c r="R4030" t="str">
        <f t="shared" si="311"/>
        <v>plays</v>
      </c>
      <c r="S4030" s="10">
        <f t="shared" si="312"/>
        <v>41795.730324074073</v>
      </c>
      <c r="T4030" s="9" t="str">
        <f t="shared" si="313"/>
        <v>Jun</v>
      </c>
      <c r="U4030" s="9">
        <f t="shared" si="314"/>
        <v>2014</v>
      </c>
      <c r="V4030" s="10">
        <f>(J4030/86400)+25569+(-5/24)</f>
        <v>41765.730324074073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tr">
        <f t="shared" si="310"/>
        <v>theater</v>
      </c>
      <c r="R4031" t="str">
        <f t="shared" si="311"/>
        <v>plays</v>
      </c>
      <c r="S4031" s="10">
        <f t="shared" si="312"/>
        <v>42351.816782407404</v>
      </c>
      <c r="T4031" s="9" t="str">
        <f t="shared" si="313"/>
        <v>Dec</v>
      </c>
      <c r="U4031" s="9">
        <f t="shared" si="314"/>
        <v>2015</v>
      </c>
      <c r="V4031" s="10">
        <f>(J4031/86400)+25569+(-5/24)</f>
        <v>42321.816782407404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tr">
        <f t="shared" si="310"/>
        <v>theater</v>
      </c>
      <c r="R4032" t="str">
        <f t="shared" si="311"/>
        <v>plays</v>
      </c>
      <c r="S4032" s="10">
        <f t="shared" si="312"/>
        <v>42403.575694444444</v>
      </c>
      <c r="T4032" s="9" t="str">
        <f t="shared" si="313"/>
        <v>Feb</v>
      </c>
      <c r="U4032" s="9">
        <f t="shared" si="314"/>
        <v>2016</v>
      </c>
      <c r="V4032" s="10">
        <f>(J4032/86400)+25569+(-5/24)</f>
        <v>42374.446747685179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tr">
        <f t="shared" si="310"/>
        <v>theater</v>
      </c>
      <c r="R4033" t="str">
        <f t="shared" si="311"/>
        <v>plays</v>
      </c>
      <c r="S4033" s="10">
        <f t="shared" si="312"/>
        <v>41991.418564814812</v>
      </c>
      <c r="T4033" s="9" t="str">
        <f t="shared" si="313"/>
        <v>Dec</v>
      </c>
      <c r="U4033" s="9">
        <f t="shared" si="314"/>
        <v>2014</v>
      </c>
      <c r="V4033" s="10">
        <f>(J4033/86400)+25569+(-5/24)</f>
        <v>41941.376898148148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tr">
        <f t="shared" si="310"/>
        <v>theater</v>
      </c>
      <c r="R4034" t="str">
        <f t="shared" si="311"/>
        <v>plays</v>
      </c>
      <c r="S4034" s="10">
        <f t="shared" si="312"/>
        <v>42353.642546296294</v>
      </c>
      <c r="T4034" s="9" t="str">
        <f t="shared" si="313"/>
        <v>Dec</v>
      </c>
      <c r="U4034" s="9">
        <f t="shared" si="314"/>
        <v>2015</v>
      </c>
      <c r="V4034" s="10">
        <f>(J4034/86400)+25569+(-5/24)</f>
        <v>42293.60087962963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tr">
        <f t="shared" ref="Q4035:Q4098" si="315">LEFT(N4035,FIND("/",N4035)-1)</f>
        <v>theater</v>
      </c>
      <c r="R4035" t="str">
        <f t="shared" ref="R4035:R4098" si="316">RIGHT(N4035,LEN(N4035)-FIND("/",N4035))</f>
        <v>plays</v>
      </c>
      <c r="S4035" s="10">
        <f t="shared" ref="S4035:S4098" si="317">(I4035/86400)+25569+(-5/24)</f>
        <v>42645.166666666664</v>
      </c>
      <c r="T4035" s="9" t="str">
        <f t="shared" ref="T4035:T4098" si="318">IF(MONTH(S4035)=1,"Jan",IF(MONTH(S4035)=2,"Feb",IF(MONTH(S4035)=3,"Mar",IF(MONTH(S4035)=4,"Apr",IF(MONTH(S4035)=5,"May",IF(MONTH(S4035)=6,"Jun",IF(MONTH(S4035)=7,"Jul",IF(MONTH(S4035)=8,"Aug",IF(MONTH(S4035)=9,"Sep",IF(MONTH(S4035)=10,"Oct",IF(MONTH(S4035)=11,"Nov",IF(MONTH(S4035)=12,"Dec","N/A"))))))))))))</f>
        <v>Oct</v>
      </c>
      <c r="U4035" s="9">
        <f t="shared" ref="U4035:U4098" si="319">YEAR(S4035)</f>
        <v>2016</v>
      </c>
      <c r="V4035" s="10">
        <f>(J4035/86400)+25569+(-5/24)</f>
        <v>42614.06046296296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tr">
        <f t="shared" si="315"/>
        <v>theater</v>
      </c>
      <c r="R4036" t="str">
        <f t="shared" si="316"/>
        <v>plays</v>
      </c>
      <c r="S4036" s="10">
        <f t="shared" si="317"/>
        <v>42097.697337962956</v>
      </c>
      <c r="T4036" s="9" t="str">
        <f t="shared" si="318"/>
        <v>Apr</v>
      </c>
      <c r="U4036" s="9">
        <f t="shared" si="319"/>
        <v>2015</v>
      </c>
      <c r="V4036" s="10">
        <f>(J4036/86400)+25569+(-5/24)</f>
        <v>42067.739004629628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tr">
        <f t="shared" si="315"/>
        <v>theater</v>
      </c>
      <c r="R4037" t="str">
        <f t="shared" si="316"/>
        <v>plays</v>
      </c>
      <c r="S4037" s="10">
        <f t="shared" si="317"/>
        <v>41933.674618055556</v>
      </c>
      <c r="T4037" s="9" t="str">
        <f t="shared" si="318"/>
        <v>Oct</v>
      </c>
      <c r="U4037" s="9">
        <f t="shared" si="319"/>
        <v>2014</v>
      </c>
      <c r="V4037" s="10">
        <f>(J4037/86400)+25569+(-5/24)</f>
        <v>41903.674618055556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tr">
        <f t="shared" si="315"/>
        <v>theater</v>
      </c>
      <c r="R4038" t="str">
        <f t="shared" si="316"/>
        <v>plays</v>
      </c>
      <c r="S4038" s="10">
        <f t="shared" si="317"/>
        <v>41821.729166666664</v>
      </c>
      <c r="T4038" s="9" t="str">
        <f t="shared" si="318"/>
        <v>Jul</v>
      </c>
      <c r="U4038" s="9">
        <f t="shared" si="319"/>
        <v>2014</v>
      </c>
      <c r="V4038" s="10">
        <f>(J4038/86400)+25569+(-5/24)</f>
        <v>41804.728750000002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tr">
        <f t="shared" si="315"/>
        <v>theater</v>
      </c>
      <c r="R4039" t="str">
        <f t="shared" si="316"/>
        <v>plays</v>
      </c>
      <c r="S4039" s="10">
        <f t="shared" si="317"/>
        <v>42514.392361111109</v>
      </c>
      <c r="T4039" s="9" t="str">
        <f t="shared" si="318"/>
        <v>May</v>
      </c>
      <c r="U4039" s="9">
        <f t="shared" si="319"/>
        <v>2016</v>
      </c>
      <c r="V4039" s="10">
        <f>(J4039/86400)+25569+(-5/24)</f>
        <v>42496.862442129626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tr">
        <f t="shared" si="315"/>
        <v>theater</v>
      </c>
      <c r="R4040" t="str">
        <f t="shared" si="316"/>
        <v>plays</v>
      </c>
      <c r="S4040" s="10">
        <f t="shared" si="317"/>
        <v>41929.590393518512</v>
      </c>
      <c r="T4040" s="9" t="str">
        <f t="shared" si="318"/>
        <v>Oct</v>
      </c>
      <c r="U4040" s="9">
        <f t="shared" si="319"/>
        <v>2014</v>
      </c>
      <c r="V4040" s="10">
        <f>(J4040/86400)+25569+(-5/24)</f>
        <v>41869.590393518512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tr">
        <f t="shared" si="315"/>
        <v>theater</v>
      </c>
      <c r="R4041" t="str">
        <f t="shared" si="316"/>
        <v>plays</v>
      </c>
      <c r="S4041" s="10">
        <f t="shared" si="317"/>
        <v>42339.040972222218</v>
      </c>
      <c r="T4041" s="9" t="str">
        <f t="shared" si="318"/>
        <v>Dec</v>
      </c>
      <c r="U4041" s="9">
        <f t="shared" si="319"/>
        <v>2015</v>
      </c>
      <c r="V4041" s="10">
        <f>(J4041/86400)+25569+(-5/24)</f>
        <v>42305.462581018517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tr">
        <f t="shared" si="315"/>
        <v>theater</v>
      </c>
      <c r="R4042" t="str">
        <f t="shared" si="316"/>
        <v>plays</v>
      </c>
      <c r="S4042" s="10">
        <f t="shared" si="317"/>
        <v>42202.916666666664</v>
      </c>
      <c r="T4042" s="9" t="str">
        <f t="shared" si="318"/>
        <v>Jul</v>
      </c>
      <c r="U4042" s="9">
        <f t="shared" si="319"/>
        <v>2015</v>
      </c>
      <c r="V4042" s="10">
        <f>(J4042/86400)+25569+(-5/24)</f>
        <v>42144.023194444446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tr">
        <f t="shared" si="315"/>
        <v>theater</v>
      </c>
      <c r="R4043" t="str">
        <f t="shared" si="316"/>
        <v>plays</v>
      </c>
      <c r="S4043" s="10">
        <f t="shared" si="317"/>
        <v>42619.265671296293</v>
      </c>
      <c r="T4043" s="9" t="str">
        <f t="shared" si="318"/>
        <v>Sep</v>
      </c>
      <c r="U4043" s="9">
        <f t="shared" si="319"/>
        <v>2016</v>
      </c>
      <c r="V4043" s="10">
        <f>(J4043/86400)+25569+(-5/24)</f>
        <v>42559.265671296293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tr">
        <f t="shared" si="315"/>
        <v>theater</v>
      </c>
      <c r="R4044" t="str">
        <f t="shared" si="316"/>
        <v>plays</v>
      </c>
      <c r="S4044" s="10">
        <f t="shared" si="317"/>
        <v>42024.594444444439</v>
      </c>
      <c r="T4044" s="9" t="str">
        <f t="shared" si="318"/>
        <v>Jan</v>
      </c>
      <c r="U4044" s="9">
        <f t="shared" si="319"/>
        <v>2015</v>
      </c>
      <c r="V4044" s="10">
        <f>(J4044/86400)+25569+(-5/24)</f>
        <v>41994.875740740739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tr">
        <f t="shared" si="315"/>
        <v>theater</v>
      </c>
      <c r="R4045" t="str">
        <f t="shared" si="316"/>
        <v>plays</v>
      </c>
      <c r="S4045" s="10">
        <f t="shared" si="317"/>
        <v>41963.749131944445</v>
      </c>
      <c r="T4045" s="9" t="str">
        <f t="shared" si="318"/>
        <v>Nov</v>
      </c>
      <c r="U4045" s="9">
        <f t="shared" si="319"/>
        <v>2014</v>
      </c>
      <c r="V4045" s="10">
        <f>(J4045/86400)+25569+(-5/24)</f>
        <v>41948.749131944445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tr">
        <f t="shared" si="315"/>
        <v>theater</v>
      </c>
      <c r="R4046" t="str">
        <f t="shared" si="316"/>
        <v>plays</v>
      </c>
      <c r="S4046" s="10">
        <f t="shared" si="317"/>
        <v>42103.999999999993</v>
      </c>
      <c r="T4046" s="9" t="str">
        <f t="shared" si="318"/>
        <v>Apr</v>
      </c>
      <c r="U4046" s="9">
        <f t="shared" si="319"/>
        <v>2015</v>
      </c>
      <c r="V4046" s="10">
        <f>(J4046/86400)+25569+(-5/24)</f>
        <v>42074.011365740742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tr">
        <f t="shared" si="315"/>
        <v>theater</v>
      </c>
      <c r="R4047" t="str">
        <f t="shared" si="316"/>
        <v>plays</v>
      </c>
      <c r="S4047" s="10">
        <f t="shared" si="317"/>
        <v>41871.992928240739</v>
      </c>
      <c r="T4047" s="9" t="str">
        <f t="shared" si="318"/>
        <v>Aug</v>
      </c>
      <c r="U4047" s="9">
        <f t="shared" si="319"/>
        <v>2014</v>
      </c>
      <c r="V4047" s="10">
        <f>(J4047/86400)+25569+(-5/24)</f>
        <v>41841.992928240739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tr">
        <f t="shared" si="315"/>
        <v>theater</v>
      </c>
      <c r="R4048" t="str">
        <f t="shared" si="316"/>
        <v>plays</v>
      </c>
      <c r="S4048" s="10">
        <f t="shared" si="317"/>
        <v>41934.442245370366</v>
      </c>
      <c r="T4048" s="9" t="str">
        <f t="shared" si="318"/>
        <v>Oct</v>
      </c>
      <c r="U4048" s="9">
        <f t="shared" si="319"/>
        <v>2014</v>
      </c>
      <c r="V4048" s="10">
        <f>(J4048/86400)+25569+(-5/24)</f>
        <v>41904.442245370366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tr">
        <f t="shared" si="315"/>
        <v>theater</v>
      </c>
      <c r="R4049" t="str">
        <f t="shared" si="316"/>
        <v>plays</v>
      </c>
      <c r="S4049" s="10">
        <f t="shared" si="317"/>
        <v>42014.833333333336</v>
      </c>
      <c r="T4049" s="9" t="str">
        <f t="shared" si="318"/>
        <v>Jan</v>
      </c>
      <c r="U4049" s="9">
        <f t="shared" si="319"/>
        <v>2015</v>
      </c>
      <c r="V4049" s="10">
        <f>(J4049/86400)+25569+(-5/24)</f>
        <v>41990.814155092587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tr">
        <f t="shared" si="315"/>
        <v>theater</v>
      </c>
      <c r="R4050" t="str">
        <f t="shared" si="316"/>
        <v>plays</v>
      </c>
      <c r="S4050" s="10">
        <f t="shared" si="317"/>
        <v>42471.259108796294</v>
      </c>
      <c r="T4050" s="9" t="str">
        <f t="shared" si="318"/>
        <v>Apr</v>
      </c>
      <c r="U4050" s="9">
        <f t="shared" si="319"/>
        <v>2016</v>
      </c>
      <c r="V4050" s="10">
        <f>(J4050/86400)+25569+(-5/24)</f>
        <v>42436.300775462958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tr">
        <f t="shared" si="315"/>
        <v>theater</v>
      </c>
      <c r="R4051" t="str">
        <f t="shared" si="316"/>
        <v>plays</v>
      </c>
      <c r="S4051" s="10">
        <f t="shared" si="317"/>
        <v>42199.750173611108</v>
      </c>
      <c r="T4051" s="9" t="str">
        <f t="shared" si="318"/>
        <v>Jul</v>
      </c>
      <c r="U4051" s="9">
        <f t="shared" si="319"/>
        <v>2015</v>
      </c>
      <c r="V4051" s="10">
        <f>(J4051/86400)+25569+(-5/24)</f>
        <v>42169.750173611108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tr">
        <f t="shared" si="315"/>
        <v>theater</v>
      </c>
      <c r="R4052" t="str">
        <f t="shared" si="316"/>
        <v>plays</v>
      </c>
      <c r="S4052" s="10">
        <f t="shared" si="317"/>
        <v>41935.428136574068</v>
      </c>
      <c r="T4052" s="9" t="str">
        <f t="shared" si="318"/>
        <v>Oct</v>
      </c>
      <c r="U4052" s="9">
        <f t="shared" si="319"/>
        <v>2014</v>
      </c>
      <c r="V4052" s="10">
        <f>(J4052/86400)+25569+(-5/24)</f>
        <v>41905.428136574068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tr">
        <f t="shared" si="315"/>
        <v>theater</v>
      </c>
      <c r="R4053" t="str">
        <f t="shared" si="316"/>
        <v>plays</v>
      </c>
      <c r="S4053" s="10">
        <f t="shared" si="317"/>
        <v>41768.078472222223</v>
      </c>
      <c r="T4053" s="9" t="str">
        <f t="shared" si="318"/>
        <v>May</v>
      </c>
      <c r="U4053" s="9">
        <f t="shared" si="319"/>
        <v>2014</v>
      </c>
      <c r="V4053" s="10">
        <f>(J4053/86400)+25569+(-5/24)</f>
        <v>41761.601817129624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tr">
        <f t="shared" si="315"/>
        <v>theater</v>
      </c>
      <c r="R4054" t="str">
        <f t="shared" si="316"/>
        <v>plays</v>
      </c>
      <c r="S4054" s="10">
        <f t="shared" si="317"/>
        <v>41925.670324074068</v>
      </c>
      <c r="T4054" s="9" t="str">
        <f t="shared" si="318"/>
        <v>Oct</v>
      </c>
      <c r="U4054" s="9">
        <f t="shared" si="319"/>
        <v>2014</v>
      </c>
      <c r="V4054" s="10">
        <f>(J4054/86400)+25569+(-5/24)</f>
        <v>41865.670324074068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tr">
        <f t="shared" si="315"/>
        <v>theater</v>
      </c>
      <c r="R4055" t="str">
        <f t="shared" si="316"/>
        <v>plays</v>
      </c>
      <c r="S4055" s="10">
        <f t="shared" si="317"/>
        <v>41958.624999999993</v>
      </c>
      <c r="T4055" s="9" t="str">
        <f t="shared" si="318"/>
        <v>Nov</v>
      </c>
      <c r="U4055" s="9">
        <f t="shared" si="319"/>
        <v>2014</v>
      </c>
      <c r="V4055" s="10">
        <f>(J4055/86400)+25569+(-5/24)</f>
        <v>41928.481805555552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tr">
        <f t="shared" si="315"/>
        <v>theater</v>
      </c>
      <c r="R4056" t="str">
        <f t="shared" si="316"/>
        <v>plays</v>
      </c>
      <c r="S4056" s="10">
        <f t="shared" si="317"/>
        <v>42643.958333333336</v>
      </c>
      <c r="T4056" s="9" t="str">
        <f t="shared" si="318"/>
        <v>Sep</v>
      </c>
      <c r="U4056" s="9">
        <f t="shared" si="319"/>
        <v>2016</v>
      </c>
      <c r="V4056" s="10">
        <f>(J4056/86400)+25569+(-5/24)</f>
        <v>42613.632928240739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tr">
        <f t="shared" si="315"/>
        <v>theater</v>
      </c>
      <c r="R4057" t="str">
        <f t="shared" si="316"/>
        <v>plays</v>
      </c>
      <c r="S4057" s="10">
        <f t="shared" si="317"/>
        <v>41809.44017361111</v>
      </c>
      <c r="T4057" s="9" t="str">
        <f t="shared" si="318"/>
        <v>Jun</v>
      </c>
      <c r="U4057" s="9">
        <f t="shared" si="319"/>
        <v>2014</v>
      </c>
      <c r="V4057" s="10">
        <f>(J4057/86400)+25569+(-5/24)</f>
        <v>41779.44017361111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tr">
        <f t="shared" si="315"/>
        <v>theater</v>
      </c>
      <c r="R4058" t="str">
        <f t="shared" si="316"/>
        <v>plays</v>
      </c>
      <c r="S4058" s="10">
        <f t="shared" si="317"/>
        <v>42554.624305555553</v>
      </c>
      <c r="T4058" s="9" t="str">
        <f t="shared" si="318"/>
        <v>Jul</v>
      </c>
      <c r="U4058" s="9">
        <f t="shared" si="319"/>
        <v>2016</v>
      </c>
      <c r="V4058" s="10">
        <f>(J4058/86400)+25569+(-5/24)</f>
        <v>42534.724988425922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tr">
        <f t="shared" si="315"/>
        <v>theater</v>
      </c>
      <c r="R4059" t="str">
        <f t="shared" si="316"/>
        <v>plays</v>
      </c>
      <c r="S4059" s="10">
        <f t="shared" si="317"/>
        <v>42333.749999999993</v>
      </c>
      <c r="T4059" s="9" t="str">
        <f t="shared" si="318"/>
        <v>Nov</v>
      </c>
      <c r="U4059" s="9">
        <f t="shared" si="319"/>
        <v>2015</v>
      </c>
      <c r="V4059" s="10">
        <f>(J4059/86400)+25569+(-5/24)</f>
        <v>42310.760185185187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tr">
        <f t="shared" si="315"/>
        <v>theater</v>
      </c>
      <c r="R4060" t="str">
        <f t="shared" si="316"/>
        <v>plays</v>
      </c>
      <c r="S4060" s="10">
        <f t="shared" si="317"/>
        <v>42460.957638888889</v>
      </c>
      <c r="T4060" s="9" t="str">
        <f t="shared" si="318"/>
        <v>Mar</v>
      </c>
      <c r="U4060" s="9">
        <f t="shared" si="319"/>
        <v>2016</v>
      </c>
      <c r="V4060" s="10">
        <f>(J4060/86400)+25569+(-5/24)</f>
        <v>42445.852361111109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tr">
        <f t="shared" si="315"/>
        <v>theater</v>
      </c>
      <c r="R4061" t="str">
        <f t="shared" si="316"/>
        <v>plays</v>
      </c>
      <c r="S4061" s="10">
        <f t="shared" si="317"/>
        <v>41897.916666666664</v>
      </c>
      <c r="T4061" s="9" t="str">
        <f t="shared" si="318"/>
        <v>Sep</v>
      </c>
      <c r="U4061" s="9">
        <f t="shared" si="319"/>
        <v>2014</v>
      </c>
      <c r="V4061" s="10">
        <f>(J4061/86400)+25569+(-5/24)</f>
        <v>41866.432314814811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tr">
        <f t="shared" si="315"/>
        <v>theater</v>
      </c>
      <c r="R4062" t="str">
        <f t="shared" si="316"/>
        <v>plays</v>
      </c>
      <c r="S4062" s="10">
        <f t="shared" si="317"/>
        <v>41813.458333333328</v>
      </c>
      <c r="T4062" s="9" t="str">
        <f t="shared" si="318"/>
        <v>Jun</v>
      </c>
      <c r="U4062" s="9">
        <f t="shared" si="319"/>
        <v>2014</v>
      </c>
      <c r="V4062" s="10">
        <f>(J4062/86400)+25569+(-5/24)</f>
        <v>41779.486759259256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tr">
        <f t="shared" si="315"/>
        <v>theater</v>
      </c>
      <c r="R4063" t="str">
        <f t="shared" si="316"/>
        <v>plays</v>
      </c>
      <c r="S4063" s="10">
        <f t="shared" si="317"/>
        <v>42480.891469907401</v>
      </c>
      <c r="T4063" s="9" t="str">
        <f t="shared" si="318"/>
        <v>Apr</v>
      </c>
      <c r="U4063" s="9">
        <f t="shared" si="319"/>
        <v>2016</v>
      </c>
      <c r="V4063" s="10">
        <f>(J4063/86400)+25569+(-5/24)</f>
        <v>42420.933136574073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tr">
        <f t="shared" si="315"/>
        <v>theater</v>
      </c>
      <c r="R4064" t="str">
        <f t="shared" si="316"/>
        <v>plays</v>
      </c>
      <c r="S4064" s="10">
        <f t="shared" si="317"/>
        <v>42553.530879629623</v>
      </c>
      <c r="T4064" s="9" t="str">
        <f t="shared" si="318"/>
        <v>Jul</v>
      </c>
      <c r="U4064" s="9">
        <f t="shared" si="319"/>
        <v>2016</v>
      </c>
      <c r="V4064" s="10">
        <f>(J4064/86400)+25569+(-5/24)</f>
        <v>42523.530879629623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tr">
        <f t="shared" si="315"/>
        <v>theater</v>
      </c>
      <c r="R4065" t="str">
        <f t="shared" si="316"/>
        <v>plays</v>
      </c>
      <c r="S4065" s="10">
        <f t="shared" si="317"/>
        <v>41817.473194444443</v>
      </c>
      <c r="T4065" s="9" t="str">
        <f t="shared" si="318"/>
        <v>Jun</v>
      </c>
      <c r="U4065" s="9">
        <f t="shared" si="319"/>
        <v>2014</v>
      </c>
      <c r="V4065" s="10">
        <f>(J4065/86400)+25569+(-5/24)</f>
        <v>41787.473194444443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tr">
        <f t="shared" si="315"/>
        <v>theater</v>
      </c>
      <c r="R4066" t="str">
        <f t="shared" si="316"/>
        <v>plays</v>
      </c>
      <c r="S4066" s="10">
        <f t="shared" si="317"/>
        <v>42123.379930555551</v>
      </c>
      <c r="T4066" s="9" t="str">
        <f t="shared" si="318"/>
        <v>Apr</v>
      </c>
      <c r="U4066" s="9">
        <f t="shared" si="319"/>
        <v>2015</v>
      </c>
      <c r="V4066" s="10">
        <f>(J4066/86400)+25569+(-5/24)</f>
        <v>42093.379930555551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tr">
        <f t="shared" si="315"/>
        <v>theater</v>
      </c>
      <c r="R4067" t="str">
        <f t="shared" si="316"/>
        <v>plays</v>
      </c>
      <c r="S4067" s="10">
        <f t="shared" si="317"/>
        <v>41863.74318287037</v>
      </c>
      <c r="T4067" s="9" t="str">
        <f t="shared" si="318"/>
        <v>Aug</v>
      </c>
      <c r="U4067" s="9">
        <f t="shared" si="319"/>
        <v>2014</v>
      </c>
      <c r="V4067" s="10">
        <f>(J4067/86400)+25569+(-5/24)</f>
        <v>41833.74318287037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tr">
        <f t="shared" si="315"/>
        <v>theater</v>
      </c>
      <c r="R4068" t="str">
        <f t="shared" si="316"/>
        <v>plays</v>
      </c>
      <c r="S4068" s="10">
        <f t="shared" si="317"/>
        <v>42508.830879629626</v>
      </c>
      <c r="T4068" s="9" t="str">
        <f t="shared" si="318"/>
        <v>May</v>
      </c>
      <c r="U4068" s="9">
        <f t="shared" si="319"/>
        <v>2016</v>
      </c>
      <c r="V4068" s="10">
        <f>(J4068/86400)+25569+(-5/24)</f>
        <v>42478.830879629626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tr">
        <f t="shared" si="315"/>
        <v>theater</v>
      </c>
      <c r="R4069" t="str">
        <f t="shared" si="316"/>
        <v>plays</v>
      </c>
      <c r="S4069" s="10">
        <f t="shared" si="317"/>
        <v>42274.909143518518</v>
      </c>
      <c r="T4069" s="9" t="str">
        <f t="shared" si="318"/>
        <v>Sep</v>
      </c>
      <c r="U4069" s="9">
        <f t="shared" si="319"/>
        <v>2015</v>
      </c>
      <c r="V4069" s="10">
        <f>(J4069/86400)+25569+(-5/24)</f>
        <v>42234.909143518518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tr">
        <f t="shared" si="315"/>
        <v>theater</v>
      </c>
      <c r="R4070" t="str">
        <f t="shared" si="316"/>
        <v>plays</v>
      </c>
      <c r="S4070" s="10">
        <f t="shared" si="317"/>
        <v>42748.753472222219</v>
      </c>
      <c r="T4070" s="9" t="str">
        <f t="shared" si="318"/>
        <v>Jan</v>
      </c>
      <c r="U4070" s="9">
        <f t="shared" si="319"/>
        <v>2017</v>
      </c>
      <c r="V4070" s="10">
        <f>(J4070/86400)+25569+(-5/24)</f>
        <v>42718.755266203698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tr">
        <f t="shared" si="315"/>
        <v>theater</v>
      </c>
      <c r="R4071" t="str">
        <f t="shared" si="316"/>
        <v>plays</v>
      </c>
      <c r="S4071" s="10">
        <f t="shared" si="317"/>
        <v>42063.291666666664</v>
      </c>
      <c r="T4071" s="9" t="str">
        <f t="shared" si="318"/>
        <v>Feb</v>
      </c>
      <c r="U4071" s="9">
        <f t="shared" si="319"/>
        <v>2015</v>
      </c>
      <c r="V4071" s="10">
        <f>(J4071/86400)+25569+(-5/24)</f>
        <v>42022.453194444439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tr">
        <f t="shared" si="315"/>
        <v>theater</v>
      </c>
      <c r="R4072" t="str">
        <f t="shared" si="316"/>
        <v>plays</v>
      </c>
      <c r="S4072" s="10">
        <f t="shared" si="317"/>
        <v>42063.916666666664</v>
      </c>
      <c r="T4072" s="9" t="str">
        <f t="shared" si="318"/>
        <v>Feb</v>
      </c>
      <c r="U4072" s="9">
        <f t="shared" si="319"/>
        <v>2015</v>
      </c>
      <c r="V4072" s="10">
        <f>(J4072/86400)+25569+(-5/24)</f>
        <v>42031.458564814813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tr">
        <f t="shared" si="315"/>
        <v>theater</v>
      </c>
      <c r="R4073" t="str">
        <f t="shared" si="316"/>
        <v>plays</v>
      </c>
      <c r="S4073" s="10">
        <f t="shared" si="317"/>
        <v>42730.59642361111</v>
      </c>
      <c r="T4073" s="9" t="str">
        <f t="shared" si="318"/>
        <v>Dec</v>
      </c>
      <c r="U4073" s="9">
        <f t="shared" si="319"/>
        <v>2016</v>
      </c>
      <c r="V4073" s="10">
        <f>(J4073/86400)+25569+(-5/24)</f>
        <v>42700.59642361111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tr">
        <f t="shared" si="315"/>
        <v>theater</v>
      </c>
      <c r="R4074" t="str">
        <f t="shared" si="316"/>
        <v>plays</v>
      </c>
      <c r="S4074" s="10">
        <f t="shared" si="317"/>
        <v>41872.566099537034</v>
      </c>
      <c r="T4074" s="9" t="str">
        <f t="shared" si="318"/>
        <v>Aug</v>
      </c>
      <c r="U4074" s="9">
        <f t="shared" si="319"/>
        <v>2014</v>
      </c>
      <c r="V4074" s="10">
        <f>(J4074/86400)+25569+(-5/24)</f>
        <v>41812.566099537034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tr">
        <f t="shared" si="315"/>
        <v>theater</v>
      </c>
      <c r="R4075" t="str">
        <f t="shared" si="316"/>
        <v>plays</v>
      </c>
      <c r="S4075" s="10">
        <f t="shared" si="317"/>
        <v>42132.958333333336</v>
      </c>
      <c r="T4075" s="9" t="str">
        <f t="shared" si="318"/>
        <v>May</v>
      </c>
      <c r="U4075" s="9">
        <f t="shared" si="319"/>
        <v>2015</v>
      </c>
      <c r="V4075" s="10">
        <f>(J4075/86400)+25569+(-5/24)</f>
        <v>42078.136874999997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tr">
        <f t="shared" si="315"/>
        <v>theater</v>
      </c>
      <c r="R4076" t="str">
        <f t="shared" si="316"/>
        <v>plays</v>
      </c>
      <c r="S4076" s="10">
        <f t="shared" si="317"/>
        <v>42313.386284722219</v>
      </c>
      <c r="T4076" s="9" t="str">
        <f t="shared" si="318"/>
        <v>Nov</v>
      </c>
      <c r="U4076" s="9">
        <f t="shared" si="319"/>
        <v>2015</v>
      </c>
      <c r="V4076" s="10">
        <f>(J4076/86400)+25569+(-5/24)</f>
        <v>42283.344618055555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tr">
        <f t="shared" si="315"/>
        <v>theater</v>
      </c>
      <c r="R4077" t="str">
        <f t="shared" si="316"/>
        <v>plays</v>
      </c>
      <c r="S4077" s="10">
        <f t="shared" si="317"/>
        <v>41820.519444444442</v>
      </c>
      <c r="T4077" s="9" t="str">
        <f t="shared" si="318"/>
        <v>Jun</v>
      </c>
      <c r="U4077" s="9">
        <f t="shared" si="319"/>
        <v>2014</v>
      </c>
      <c r="V4077" s="10">
        <f>(J4077/86400)+25569+(-5/24)</f>
        <v>41778.837604166663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tr">
        <f t="shared" si="315"/>
        <v>theater</v>
      </c>
      <c r="R4078" t="str">
        <f t="shared" si="316"/>
        <v>plays</v>
      </c>
      <c r="S4078" s="10">
        <f t="shared" si="317"/>
        <v>41933.618750000001</v>
      </c>
      <c r="T4078" s="9" t="str">
        <f t="shared" si="318"/>
        <v>Oct</v>
      </c>
      <c r="U4078" s="9">
        <f t="shared" si="319"/>
        <v>2014</v>
      </c>
      <c r="V4078" s="10">
        <f>(J4078/86400)+25569+(-5/24)</f>
        <v>41905.587372685179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tr">
        <f t="shared" si="315"/>
        <v>theater</v>
      </c>
      <c r="R4079" t="str">
        <f t="shared" si="316"/>
        <v>plays</v>
      </c>
      <c r="S4079" s="10">
        <f t="shared" si="317"/>
        <v>42725.502245370364</v>
      </c>
      <c r="T4079" s="9" t="str">
        <f t="shared" si="318"/>
        <v>Dec</v>
      </c>
      <c r="U4079" s="9">
        <f t="shared" si="319"/>
        <v>2016</v>
      </c>
      <c r="V4079" s="10">
        <f>(J4079/86400)+25569+(-5/24)</f>
        <v>42695.502245370364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tr">
        <f t="shared" si="315"/>
        <v>theater</v>
      </c>
      <c r="R4080" t="str">
        <f t="shared" si="316"/>
        <v>plays</v>
      </c>
      <c r="S4080" s="10">
        <f t="shared" si="317"/>
        <v>42762.579189814809</v>
      </c>
      <c r="T4080" s="9" t="str">
        <f t="shared" si="318"/>
        <v>Jan</v>
      </c>
      <c r="U4080" s="9">
        <f t="shared" si="319"/>
        <v>2017</v>
      </c>
      <c r="V4080" s="10">
        <f>(J4080/86400)+25569+(-5/24)</f>
        <v>42732.579189814809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tr">
        <f t="shared" si="315"/>
        <v>theater</v>
      </c>
      <c r="R4081" t="str">
        <f t="shared" si="316"/>
        <v>plays</v>
      </c>
      <c r="S4081" s="10">
        <f t="shared" si="317"/>
        <v>42540.730567129627</v>
      </c>
      <c r="T4081" s="9" t="str">
        <f t="shared" si="318"/>
        <v>Jun</v>
      </c>
      <c r="U4081" s="9">
        <f t="shared" si="319"/>
        <v>2016</v>
      </c>
      <c r="V4081" s="10">
        <f>(J4081/86400)+25569+(-5/24)</f>
        <v>42510.730567129627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tr">
        <f t="shared" si="315"/>
        <v>theater</v>
      </c>
      <c r="R4082" t="str">
        <f t="shared" si="316"/>
        <v>plays</v>
      </c>
      <c r="S4082" s="10">
        <f t="shared" si="317"/>
        <v>42535.579166666663</v>
      </c>
      <c r="T4082" s="9" t="str">
        <f t="shared" si="318"/>
        <v>Jun</v>
      </c>
      <c r="U4082" s="9">
        <f t="shared" si="319"/>
        <v>2016</v>
      </c>
      <c r="V4082" s="10">
        <f>(J4082/86400)+25569+(-5/24)</f>
        <v>42511.489768518521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tr">
        <f t="shared" si="315"/>
        <v>theater</v>
      </c>
      <c r="R4083" t="str">
        <f t="shared" si="316"/>
        <v>plays</v>
      </c>
      <c r="S4083" s="10">
        <f t="shared" si="317"/>
        <v>42071.331307870372</v>
      </c>
      <c r="T4083" s="9" t="str">
        <f t="shared" si="318"/>
        <v>Mar</v>
      </c>
      <c r="U4083" s="9">
        <f t="shared" si="319"/>
        <v>2015</v>
      </c>
      <c r="V4083" s="10">
        <f>(J4083/86400)+25569+(-5/24)</f>
        <v>42041.372974537029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tr">
        <f t="shared" si="315"/>
        <v>theater</v>
      </c>
      <c r="R4084" t="str">
        <f t="shared" si="316"/>
        <v>plays</v>
      </c>
      <c r="S4084" s="10">
        <f t="shared" si="317"/>
        <v>42322.749999999993</v>
      </c>
      <c r="T4084" s="9" t="str">
        <f t="shared" si="318"/>
        <v>Nov</v>
      </c>
      <c r="U4084" s="9">
        <f t="shared" si="319"/>
        <v>2015</v>
      </c>
      <c r="V4084" s="10">
        <f>(J4084/86400)+25569+(-5/24)</f>
        <v>42306.980937499997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tr">
        <f t="shared" si="315"/>
        <v>theater</v>
      </c>
      <c r="R4085" t="str">
        <f t="shared" si="316"/>
        <v>plays</v>
      </c>
      <c r="S4085" s="10">
        <f t="shared" si="317"/>
        <v>42383.553425925922</v>
      </c>
      <c r="T4085" s="9" t="str">
        <f t="shared" si="318"/>
        <v>Jan</v>
      </c>
      <c r="U4085" s="9">
        <f t="shared" si="319"/>
        <v>2016</v>
      </c>
      <c r="V4085" s="10">
        <f>(J4085/86400)+25569+(-5/24)</f>
        <v>42353.553425925922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tr">
        <f t="shared" si="315"/>
        <v>theater</v>
      </c>
      <c r="R4086" t="str">
        <f t="shared" si="316"/>
        <v>plays</v>
      </c>
      <c r="S4086" s="10">
        <f t="shared" si="317"/>
        <v>42652.228078703702</v>
      </c>
      <c r="T4086" s="9" t="str">
        <f t="shared" si="318"/>
        <v>Oct</v>
      </c>
      <c r="U4086" s="9">
        <f t="shared" si="319"/>
        <v>2016</v>
      </c>
      <c r="V4086" s="10">
        <f>(J4086/86400)+25569+(-5/24)</f>
        <v>42622.228078703702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tr">
        <f t="shared" si="315"/>
        <v>theater</v>
      </c>
      <c r="R4087" t="str">
        <f t="shared" si="316"/>
        <v>plays</v>
      </c>
      <c r="S4087" s="10">
        <f t="shared" si="317"/>
        <v>42086.957638888889</v>
      </c>
      <c r="T4087" s="9" t="str">
        <f t="shared" si="318"/>
        <v>Mar</v>
      </c>
      <c r="U4087" s="9">
        <f t="shared" si="319"/>
        <v>2015</v>
      </c>
      <c r="V4087" s="10">
        <f>(J4087/86400)+25569+(-5/24)</f>
        <v>42058.395543981482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tr">
        <f t="shared" si="315"/>
        <v>theater</v>
      </c>
      <c r="R4088" t="str">
        <f t="shared" si="316"/>
        <v>plays</v>
      </c>
      <c r="S4088" s="10">
        <f t="shared" si="317"/>
        <v>42328.958333333336</v>
      </c>
      <c r="T4088" s="9" t="str">
        <f t="shared" si="318"/>
        <v>Nov</v>
      </c>
      <c r="U4088" s="9">
        <f t="shared" si="319"/>
        <v>2015</v>
      </c>
      <c r="V4088" s="10">
        <f>(J4088/86400)+25569+(-5/24)</f>
        <v>42304.732627314814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tr">
        <f t="shared" si="315"/>
        <v>theater</v>
      </c>
      <c r="R4089" t="str">
        <f t="shared" si="316"/>
        <v>plays</v>
      </c>
      <c r="S4089" s="10">
        <f t="shared" si="317"/>
        <v>42568.53456018518</v>
      </c>
      <c r="T4089" s="9" t="str">
        <f t="shared" si="318"/>
        <v>Jul</v>
      </c>
      <c r="U4089" s="9">
        <f t="shared" si="319"/>
        <v>2016</v>
      </c>
      <c r="V4089" s="10">
        <f>(J4089/86400)+25569+(-5/24)</f>
        <v>42538.53456018518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tr">
        <f t="shared" si="315"/>
        <v>theater</v>
      </c>
      <c r="R4090" t="str">
        <f t="shared" si="316"/>
        <v>plays</v>
      </c>
      <c r="S4090" s="10">
        <f t="shared" si="317"/>
        <v>42020.226388888885</v>
      </c>
      <c r="T4090" s="9" t="str">
        <f t="shared" si="318"/>
        <v>Jan</v>
      </c>
      <c r="U4090" s="9">
        <f t="shared" si="319"/>
        <v>2015</v>
      </c>
      <c r="V4090" s="10">
        <f>(J4090/86400)+25569+(-5/24)</f>
        <v>41990.40421296296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tr">
        <f t="shared" si="315"/>
        <v>theater</v>
      </c>
      <c r="R4091" t="str">
        <f t="shared" si="316"/>
        <v>plays</v>
      </c>
      <c r="S4091" s="10">
        <f t="shared" si="317"/>
        <v>42155.524305555555</v>
      </c>
      <c r="T4091" s="9" t="str">
        <f t="shared" si="318"/>
        <v>May</v>
      </c>
      <c r="U4091" s="9">
        <f t="shared" si="319"/>
        <v>2015</v>
      </c>
      <c r="V4091" s="10">
        <f>(J4091/86400)+25569+(-5/24)</f>
        <v>42122.524166666662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tr">
        <f t="shared" si="315"/>
        <v>theater</v>
      </c>
      <c r="R4092" t="str">
        <f t="shared" si="316"/>
        <v>plays</v>
      </c>
      <c r="S4092" s="10">
        <f t="shared" si="317"/>
        <v>42223.416666666664</v>
      </c>
      <c r="T4092" s="9" t="str">
        <f t="shared" si="318"/>
        <v>Aug</v>
      </c>
      <c r="U4092" s="9">
        <f t="shared" si="319"/>
        <v>2015</v>
      </c>
      <c r="V4092" s="10">
        <f>(J4092/86400)+25569+(-5/24)</f>
        <v>42209.464548611104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tr">
        <f t="shared" si="315"/>
        <v>theater</v>
      </c>
      <c r="R4093" t="str">
        <f t="shared" si="316"/>
        <v>plays</v>
      </c>
      <c r="S4093" s="10">
        <f t="shared" si="317"/>
        <v>42020.298043981478</v>
      </c>
      <c r="T4093" s="9" t="str">
        <f t="shared" si="318"/>
        <v>Jan</v>
      </c>
      <c r="U4093" s="9">
        <f t="shared" si="319"/>
        <v>2015</v>
      </c>
      <c r="V4093" s="10">
        <f>(J4093/86400)+25569+(-5/24)</f>
        <v>41990.298043981478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tr">
        <f t="shared" si="315"/>
        <v>theater</v>
      </c>
      <c r="R4094" t="str">
        <f t="shared" si="316"/>
        <v>plays</v>
      </c>
      <c r="S4094" s="10">
        <f t="shared" si="317"/>
        <v>42098.944988425923</v>
      </c>
      <c r="T4094" s="9" t="str">
        <f t="shared" si="318"/>
        <v>Apr</v>
      </c>
      <c r="U4094" s="9">
        <f t="shared" si="319"/>
        <v>2015</v>
      </c>
      <c r="V4094" s="10">
        <f>(J4094/86400)+25569+(-5/24)</f>
        <v>42038.986655092587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tr">
        <f t="shared" si="315"/>
        <v>theater</v>
      </c>
      <c r="R4095" t="str">
        <f t="shared" si="316"/>
        <v>plays</v>
      </c>
      <c r="S4095" s="10">
        <f t="shared" si="317"/>
        <v>42238.607557870368</v>
      </c>
      <c r="T4095" s="9" t="str">
        <f t="shared" si="318"/>
        <v>Aug</v>
      </c>
      <c r="U4095" s="9">
        <f t="shared" si="319"/>
        <v>2015</v>
      </c>
      <c r="V4095" s="10">
        <f>(J4095/86400)+25569+(-5/24)</f>
        <v>42178.607557870368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tr">
        <f t="shared" si="315"/>
        <v>theater</v>
      </c>
      <c r="R4096" t="str">
        <f t="shared" si="316"/>
        <v>plays</v>
      </c>
      <c r="S4096" s="10">
        <f t="shared" si="317"/>
        <v>41933.999305555553</v>
      </c>
      <c r="T4096" s="9" t="str">
        <f t="shared" si="318"/>
        <v>Oct</v>
      </c>
      <c r="U4096" s="9">
        <f t="shared" si="319"/>
        <v>2014</v>
      </c>
      <c r="V4096" s="10">
        <f>(J4096/86400)+25569+(-5/24)</f>
        <v>41889.878472222219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tr">
        <f t="shared" si="315"/>
        <v>theater</v>
      </c>
      <c r="R4097" t="str">
        <f t="shared" si="316"/>
        <v>plays</v>
      </c>
      <c r="S4097" s="10">
        <f t="shared" si="317"/>
        <v>42722.823495370372</v>
      </c>
      <c r="T4097" s="9" t="str">
        <f t="shared" si="318"/>
        <v>Dec</v>
      </c>
      <c r="U4097" s="9">
        <f t="shared" si="319"/>
        <v>2016</v>
      </c>
      <c r="V4097" s="10">
        <f>(J4097/86400)+25569+(-5/24)</f>
        <v>42692.823495370372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tr">
        <f t="shared" si="315"/>
        <v>theater</v>
      </c>
      <c r="R4098" t="str">
        <f t="shared" si="316"/>
        <v>plays</v>
      </c>
      <c r="S4098" s="10">
        <f t="shared" si="317"/>
        <v>42794.160416666666</v>
      </c>
      <c r="T4098" s="9" t="str">
        <f t="shared" si="318"/>
        <v>Feb</v>
      </c>
      <c r="U4098" s="9">
        <f t="shared" si="319"/>
        <v>2017</v>
      </c>
      <c r="V4098" s="10">
        <f>(J4098/86400)+25569+(-5/24)</f>
        <v>42750.321979166663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tr">
        <f t="shared" ref="Q4099:Q4115" si="320">LEFT(N4099,FIND("/",N4099)-1)</f>
        <v>theater</v>
      </c>
      <c r="R4099" t="str">
        <f t="shared" ref="R4099:R4115" si="321">RIGHT(N4099,LEN(N4099)-FIND("/",N4099))</f>
        <v>plays</v>
      </c>
      <c r="S4099" s="10">
        <f t="shared" ref="S4099:S4115" si="322">(I4099/86400)+25569+(-5/24)</f>
        <v>42400.788194444445</v>
      </c>
      <c r="T4099" s="9" t="str">
        <f t="shared" ref="T4099:T4115" si="323">IF(MONTH(S4099)=1,"Jan",IF(MONTH(S4099)=2,"Feb",IF(MONTH(S4099)=3,"Mar",IF(MONTH(S4099)=4,"Apr",IF(MONTH(S4099)=5,"May",IF(MONTH(S4099)=6,"Jun",IF(MONTH(S4099)=7,"Jul",IF(MONTH(S4099)=8,"Aug",IF(MONTH(S4099)=9,"Sep",IF(MONTH(S4099)=10,"Oct",IF(MONTH(S4099)=11,"Nov",IF(MONTH(S4099)=12,"Dec","N/A"))))))))))))</f>
        <v>Jan</v>
      </c>
      <c r="U4099" s="9">
        <f t="shared" ref="U4099:U4115" si="324">YEAR(S4099)</f>
        <v>2016</v>
      </c>
      <c r="V4099" s="10">
        <f>(J4099/86400)+25569+(-5/24)</f>
        <v>42344.616168981483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tr">
        <f t="shared" si="320"/>
        <v>theater</v>
      </c>
      <c r="R4100" t="str">
        <f t="shared" si="321"/>
        <v>plays</v>
      </c>
      <c r="S4100" s="10">
        <f t="shared" si="322"/>
        <v>42525.51385416666</v>
      </c>
      <c r="T4100" s="9" t="str">
        <f t="shared" si="323"/>
        <v>Jun</v>
      </c>
      <c r="U4100" s="9">
        <f t="shared" si="324"/>
        <v>2016</v>
      </c>
      <c r="V4100" s="10">
        <f>(J4100/86400)+25569+(-5/24)</f>
        <v>42495.51385416666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tr">
        <f t="shared" si="320"/>
        <v>theater</v>
      </c>
      <c r="R4101" t="str">
        <f t="shared" si="321"/>
        <v>plays</v>
      </c>
      <c r="S4101" s="10">
        <f t="shared" si="322"/>
        <v>42615.642048611109</v>
      </c>
      <c r="T4101" s="9" t="str">
        <f t="shared" si="323"/>
        <v>Sep</v>
      </c>
      <c r="U4101" s="9">
        <f t="shared" si="324"/>
        <v>2016</v>
      </c>
      <c r="V4101" s="10">
        <f>(J4101/86400)+25569+(-5/24)</f>
        <v>42570.642048611109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tr">
        <f t="shared" si="320"/>
        <v>theater</v>
      </c>
      <c r="R4102" t="str">
        <f t="shared" si="321"/>
        <v>plays</v>
      </c>
      <c r="S4102" s="10">
        <f t="shared" si="322"/>
        <v>41936.916550925926</v>
      </c>
      <c r="T4102" s="9" t="str">
        <f t="shared" si="323"/>
        <v>Oct</v>
      </c>
      <c r="U4102" s="9">
        <f t="shared" si="324"/>
        <v>2014</v>
      </c>
      <c r="V4102" s="10">
        <f>(J4102/86400)+25569+(-5/24)</f>
        <v>41926.916550925926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tr">
        <f t="shared" si="320"/>
        <v>theater</v>
      </c>
      <c r="R4103" t="str">
        <f t="shared" si="321"/>
        <v>plays</v>
      </c>
      <c r="S4103" s="10">
        <f t="shared" si="322"/>
        <v>42760.695393518516</v>
      </c>
      <c r="T4103" s="9" t="str">
        <f t="shared" si="323"/>
        <v>Jan</v>
      </c>
      <c r="U4103" s="9">
        <f t="shared" si="324"/>
        <v>2017</v>
      </c>
      <c r="V4103" s="10">
        <f>(J4103/86400)+25569+(-5/24)</f>
        <v>42730.695393518516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tr">
        <f t="shared" si="320"/>
        <v>theater</v>
      </c>
      <c r="R4104" t="str">
        <f t="shared" si="321"/>
        <v>plays</v>
      </c>
      <c r="S4104" s="10">
        <f t="shared" si="322"/>
        <v>42505.639733796292</v>
      </c>
      <c r="T4104" s="9" t="str">
        <f t="shared" si="323"/>
        <v>May</v>
      </c>
      <c r="U4104" s="9">
        <f t="shared" si="324"/>
        <v>2016</v>
      </c>
      <c r="V4104" s="10">
        <f>(J4104/86400)+25569+(-5/24)</f>
        <v>42475.639733796292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tr">
        <f t="shared" si="320"/>
        <v>theater</v>
      </c>
      <c r="R4105" t="str">
        <f t="shared" si="321"/>
        <v>plays</v>
      </c>
      <c r="S4105" s="10">
        <f t="shared" si="322"/>
        <v>42242.563888888886</v>
      </c>
      <c r="T4105" s="9" t="str">
        <f t="shared" si="323"/>
        <v>Aug</v>
      </c>
      <c r="U4105" s="9">
        <f t="shared" si="324"/>
        <v>2015</v>
      </c>
      <c r="V4105" s="10">
        <f>(J4105/86400)+25569+(-5/24)</f>
        <v>42188.624606481484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tr">
        <f t="shared" si="320"/>
        <v>theater</v>
      </c>
      <c r="R4106" t="str">
        <f t="shared" si="321"/>
        <v>plays</v>
      </c>
      <c r="S4106" s="10">
        <f t="shared" si="322"/>
        <v>42670.069837962961</v>
      </c>
      <c r="T4106" s="9" t="str">
        <f t="shared" si="323"/>
        <v>Oct</v>
      </c>
      <c r="U4106" s="9">
        <f t="shared" si="324"/>
        <v>2016</v>
      </c>
      <c r="V4106" s="10">
        <f>(J4106/86400)+25569+(-5/24)</f>
        <v>42640.069837962961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tr">
        <f t="shared" si="320"/>
        <v>theater</v>
      </c>
      <c r="R4107" t="str">
        <f t="shared" si="321"/>
        <v>plays</v>
      </c>
      <c r="S4107" s="10">
        <f t="shared" si="322"/>
        <v>42729.802187499998</v>
      </c>
      <c r="T4107" s="9" t="str">
        <f t="shared" si="323"/>
        <v>Dec</v>
      </c>
      <c r="U4107" s="9">
        <f t="shared" si="324"/>
        <v>2016</v>
      </c>
      <c r="V4107" s="10">
        <f>(J4107/86400)+25569+(-5/24)</f>
        <v>42696.802187499998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tr">
        <f t="shared" si="320"/>
        <v>theater</v>
      </c>
      <c r="R4108" t="str">
        <f t="shared" si="321"/>
        <v>plays</v>
      </c>
      <c r="S4108" s="10">
        <f t="shared" si="322"/>
        <v>42095.833333333336</v>
      </c>
      <c r="T4108" s="9" t="str">
        <f t="shared" si="323"/>
        <v>Apr</v>
      </c>
      <c r="U4108" s="9">
        <f t="shared" si="324"/>
        <v>2015</v>
      </c>
      <c r="V4108" s="10">
        <f>(J4108/86400)+25569+(-5/24)</f>
        <v>42052.841041666667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tr">
        <f t="shared" si="320"/>
        <v>theater</v>
      </c>
      <c r="R4109" t="str">
        <f t="shared" si="321"/>
        <v>plays</v>
      </c>
      <c r="S4109" s="10">
        <f t="shared" si="322"/>
        <v>41906.708344907405</v>
      </c>
      <c r="T4109" s="9" t="str">
        <f t="shared" si="323"/>
        <v>Sep</v>
      </c>
      <c r="U4109" s="9">
        <f t="shared" si="324"/>
        <v>2014</v>
      </c>
      <c r="V4109" s="10">
        <f>(J4109/86400)+25569+(-5/24)</f>
        <v>41883.708344907405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tr">
        <f t="shared" si="320"/>
        <v>theater</v>
      </c>
      <c r="R4110" t="str">
        <f t="shared" si="321"/>
        <v>plays</v>
      </c>
      <c r="S4110" s="10">
        <f t="shared" si="322"/>
        <v>42796.999999999993</v>
      </c>
      <c r="T4110" s="9" t="str">
        <f t="shared" si="323"/>
        <v>Mar</v>
      </c>
      <c r="U4110" s="9">
        <f t="shared" si="324"/>
        <v>2017</v>
      </c>
      <c r="V4110" s="10">
        <f>(J4110/86400)+25569+(-5/24)</f>
        <v>42766.823344907403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tr">
        <f t="shared" si="320"/>
        <v>theater</v>
      </c>
      <c r="R4111" t="str">
        <f t="shared" si="321"/>
        <v>plays</v>
      </c>
      <c r="S4111" s="10">
        <f t="shared" si="322"/>
        <v>42337.372731481482</v>
      </c>
      <c r="T4111" s="9" t="str">
        <f t="shared" si="323"/>
        <v>Nov</v>
      </c>
      <c r="U4111" s="9">
        <f t="shared" si="324"/>
        <v>2015</v>
      </c>
      <c r="V4111" s="10">
        <f>(J4111/86400)+25569+(-5/24)</f>
        <v>42307.331064814811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tr">
        <f t="shared" si="320"/>
        <v>theater</v>
      </c>
      <c r="R4112" t="str">
        <f t="shared" si="321"/>
        <v>plays</v>
      </c>
      <c r="S4112" s="10">
        <f t="shared" si="322"/>
        <v>42572.418414351851</v>
      </c>
      <c r="T4112" s="9" t="str">
        <f t="shared" si="323"/>
        <v>Jul</v>
      </c>
      <c r="U4112" s="9">
        <f t="shared" si="324"/>
        <v>2016</v>
      </c>
      <c r="V4112" s="10">
        <f>(J4112/86400)+25569+(-5/24)</f>
        <v>42512.418414351851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tr">
        <f t="shared" si="320"/>
        <v>theater</v>
      </c>
      <c r="R4113" t="str">
        <f t="shared" si="321"/>
        <v>plays</v>
      </c>
      <c r="S4113" s="10">
        <f t="shared" si="322"/>
        <v>42058.927546296291</v>
      </c>
      <c r="T4113" s="9" t="str">
        <f t="shared" si="323"/>
        <v>Feb</v>
      </c>
      <c r="U4113" s="9">
        <f t="shared" si="324"/>
        <v>2015</v>
      </c>
      <c r="V4113" s="10">
        <f>(J4113/86400)+25569+(-5/24)</f>
        <v>42028.927546296291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tr">
        <f t="shared" si="320"/>
        <v>theater</v>
      </c>
      <c r="R4114" t="str">
        <f t="shared" si="321"/>
        <v>plays</v>
      </c>
      <c r="S4114" s="10">
        <f t="shared" si="322"/>
        <v>42427.791666666664</v>
      </c>
      <c r="T4114" s="9" t="str">
        <f t="shared" si="323"/>
        <v>Feb</v>
      </c>
      <c r="U4114" s="9">
        <f t="shared" si="324"/>
        <v>2016</v>
      </c>
      <c r="V4114" s="10">
        <f>(J4114/86400)+25569+(-5/24)</f>
        <v>42400.738263888888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tr">
        <f t="shared" si="320"/>
        <v>theater</v>
      </c>
      <c r="R4115" t="str">
        <f t="shared" si="321"/>
        <v>plays</v>
      </c>
      <c r="S4115" s="10">
        <f t="shared" si="322"/>
        <v>42377.06527777778</v>
      </c>
      <c r="T4115" s="9" t="str">
        <f t="shared" si="323"/>
        <v>Jan</v>
      </c>
      <c r="U4115" s="9">
        <f t="shared" si="324"/>
        <v>2016</v>
      </c>
      <c r="V4115" s="10">
        <f>(J4115/86400)+25569+(-5/24)</f>
        <v>42358.364849537036</v>
      </c>
    </row>
  </sheetData>
  <autoFilter ref="A1:R4115" xr:uid="{62193912-A779-4D39-9519-3E5B626C32D7}"/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3D39A-CE61-4D4D-9F75-529FFB7F1198}">
  <dimension ref="A1:F14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8" t="s">
        <v>8319</v>
      </c>
      <c r="B5" s="9">
        <v>839</v>
      </c>
      <c r="C5" s="9">
        <v>24</v>
      </c>
      <c r="D5" s="9">
        <v>493</v>
      </c>
      <c r="E5" s="9">
        <v>37</v>
      </c>
      <c r="F5" s="9">
        <v>1393</v>
      </c>
    </row>
    <row r="6" spans="1:6" x14ac:dyDescent="0.25">
      <c r="A6" s="8" t="s">
        <v>8315</v>
      </c>
      <c r="B6" s="9">
        <v>540</v>
      </c>
      <c r="C6" s="9">
        <v>20</v>
      </c>
      <c r="D6" s="9">
        <v>120</v>
      </c>
      <c r="E6" s="9">
        <v>20</v>
      </c>
      <c r="F6" s="9">
        <v>700</v>
      </c>
    </row>
    <row r="7" spans="1:6" x14ac:dyDescent="0.25">
      <c r="A7" s="8" t="s">
        <v>8312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5">
      <c r="A8" s="8" t="s">
        <v>8317</v>
      </c>
      <c r="B8" s="9">
        <v>80</v>
      </c>
      <c r="C8" s="9"/>
      <c r="D8" s="9">
        <v>127</v>
      </c>
      <c r="E8" s="9">
        <v>30</v>
      </c>
      <c r="F8" s="9">
        <v>237</v>
      </c>
    </row>
    <row r="9" spans="1:6" x14ac:dyDescent="0.25">
      <c r="A9" s="8" t="s">
        <v>8313</v>
      </c>
      <c r="B9" s="9">
        <v>80</v>
      </c>
      <c r="C9" s="9"/>
      <c r="D9" s="9">
        <v>140</v>
      </c>
      <c r="E9" s="9"/>
      <c r="F9" s="9">
        <v>220</v>
      </c>
    </row>
    <row r="10" spans="1:6" x14ac:dyDescent="0.25">
      <c r="A10" s="8" t="s">
        <v>8314</v>
      </c>
      <c r="B10" s="9"/>
      <c r="C10" s="9"/>
      <c r="D10" s="9"/>
      <c r="E10" s="9">
        <v>24</v>
      </c>
      <c r="F10" s="9">
        <v>24</v>
      </c>
    </row>
    <row r="11" spans="1:6" x14ac:dyDescent="0.25">
      <c r="A11" s="8" t="s">
        <v>8318</v>
      </c>
      <c r="B11" s="9">
        <v>209</v>
      </c>
      <c r="C11" s="9"/>
      <c r="D11" s="9">
        <v>213</v>
      </c>
      <c r="E11" s="9">
        <v>178</v>
      </c>
      <c r="F11" s="9">
        <v>600</v>
      </c>
    </row>
    <row r="12" spans="1:6" x14ac:dyDescent="0.25">
      <c r="A12" s="8" t="s">
        <v>8311</v>
      </c>
      <c r="B12" s="9">
        <v>300</v>
      </c>
      <c r="C12" s="9"/>
      <c r="D12" s="9">
        <v>180</v>
      </c>
      <c r="E12" s="9">
        <v>40</v>
      </c>
      <c r="F12" s="9">
        <v>520</v>
      </c>
    </row>
    <row r="13" spans="1:6" x14ac:dyDescent="0.25">
      <c r="A13" s="8" t="s">
        <v>8316</v>
      </c>
      <c r="B13" s="9">
        <v>103</v>
      </c>
      <c r="C13" s="9"/>
      <c r="D13" s="9">
        <v>117</v>
      </c>
      <c r="E13" s="9"/>
      <c r="F13" s="9">
        <v>220</v>
      </c>
    </row>
    <row r="14" spans="1:6" x14ac:dyDescent="0.25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D0789-CA2C-43DC-9A1D-6D8FA491C677}">
  <dimension ref="A1:F47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8348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25">
      <c r="A7" s="8" t="s">
        <v>8352</v>
      </c>
      <c r="B7" s="9"/>
      <c r="C7" s="9"/>
      <c r="D7" s="9"/>
      <c r="E7" s="9">
        <v>260</v>
      </c>
      <c r="F7" s="9">
        <v>260</v>
      </c>
    </row>
    <row r="8" spans="1:6" x14ac:dyDescent="0.25">
      <c r="A8" s="8" t="s">
        <v>8329</v>
      </c>
      <c r="B8" s="9"/>
      <c r="C8" s="9"/>
      <c r="D8" s="9"/>
      <c r="E8" s="9">
        <v>180</v>
      </c>
      <c r="F8" s="9">
        <v>180</v>
      </c>
    </row>
    <row r="9" spans="1:6" x14ac:dyDescent="0.25">
      <c r="A9" s="8" t="s">
        <v>8337</v>
      </c>
      <c r="B9" s="9"/>
      <c r="C9" s="9">
        <v>20</v>
      </c>
      <c r="D9" s="9"/>
      <c r="E9" s="9">
        <v>140</v>
      </c>
      <c r="F9" s="9">
        <v>160</v>
      </c>
    </row>
    <row r="10" spans="1:6" x14ac:dyDescent="0.25">
      <c r="A10" s="8" t="s">
        <v>8336</v>
      </c>
      <c r="B10" s="9"/>
      <c r="C10" s="9"/>
      <c r="D10" s="9"/>
      <c r="E10" s="9">
        <v>140</v>
      </c>
      <c r="F10" s="9">
        <v>140</v>
      </c>
    </row>
    <row r="11" spans="1:6" x14ac:dyDescent="0.25">
      <c r="A11" s="8" t="s">
        <v>8346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25">
      <c r="A12" s="8" t="s">
        <v>8357</v>
      </c>
      <c r="B12" s="9">
        <v>17</v>
      </c>
      <c r="C12" s="9">
        <v>80</v>
      </c>
      <c r="D12" s="9">
        <v>5</v>
      </c>
      <c r="E12" s="9">
        <v>85</v>
      </c>
      <c r="F12" s="9">
        <v>187</v>
      </c>
    </row>
    <row r="13" spans="1:6" x14ac:dyDescent="0.25">
      <c r="A13" s="8" t="s">
        <v>8358</v>
      </c>
      <c r="B13" s="9"/>
      <c r="C13" s="9"/>
      <c r="D13" s="9"/>
      <c r="E13" s="9">
        <v>80</v>
      </c>
      <c r="F13" s="9">
        <v>80</v>
      </c>
    </row>
    <row r="14" spans="1:6" x14ac:dyDescent="0.25">
      <c r="A14" s="8" t="s">
        <v>8342</v>
      </c>
      <c r="B14" s="9">
        <v>20</v>
      </c>
      <c r="C14" s="9">
        <v>60</v>
      </c>
      <c r="D14" s="9"/>
      <c r="E14" s="9">
        <v>60</v>
      </c>
      <c r="F14" s="9">
        <v>140</v>
      </c>
    </row>
    <row r="15" spans="1:6" x14ac:dyDescent="0.25">
      <c r="A15" s="8" t="s">
        <v>8359</v>
      </c>
      <c r="B15" s="9"/>
      <c r="C15" s="9"/>
      <c r="D15" s="9"/>
      <c r="E15" s="9">
        <v>60</v>
      </c>
      <c r="F15" s="9">
        <v>60</v>
      </c>
    </row>
    <row r="16" spans="1:6" x14ac:dyDescent="0.25">
      <c r="A16" s="8" t="s">
        <v>8354</v>
      </c>
      <c r="B16" s="9"/>
      <c r="C16" s="9"/>
      <c r="D16" s="9"/>
      <c r="E16" s="9">
        <v>60</v>
      </c>
      <c r="F16" s="9">
        <v>60</v>
      </c>
    </row>
    <row r="17" spans="1:6" x14ac:dyDescent="0.25">
      <c r="A17" s="8" t="s">
        <v>8344</v>
      </c>
      <c r="B17" s="9"/>
      <c r="C17" s="9"/>
      <c r="D17" s="9"/>
      <c r="E17" s="9">
        <v>60</v>
      </c>
      <c r="F17" s="9">
        <v>60</v>
      </c>
    </row>
    <row r="18" spans="1:6" x14ac:dyDescent="0.25">
      <c r="A18" s="8" t="s">
        <v>8356</v>
      </c>
      <c r="B18" s="9">
        <v>18</v>
      </c>
      <c r="C18" s="9">
        <v>2</v>
      </c>
      <c r="D18" s="9"/>
      <c r="E18" s="9">
        <v>40</v>
      </c>
      <c r="F18" s="9">
        <v>60</v>
      </c>
    </row>
    <row r="19" spans="1:6" x14ac:dyDescent="0.25">
      <c r="A19" s="8" t="s">
        <v>8331</v>
      </c>
      <c r="B19" s="9"/>
      <c r="C19" s="9"/>
      <c r="D19" s="9"/>
      <c r="E19" s="9">
        <v>40</v>
      </c>
      <c r="F19" s="9">
        <v>40</v>
      </c>
    </row>
    <row r="20" spans="1:6" x14ac:dyDescent="0.25">
      <c r="A20" s="8" t="s">
        <v>8328</v>
      </c>
      <c r="B20" s="9"/>
      <c r="C20" s="9"/>
      <c r="D20" s="9"/>
      <c r="E20" s="9">
        <v>40</v>
      </c>
      <c r="F20" s="9">
        <v>40</v>
      </c>
    </row>
    <row r="21" spans="1:6" x14ac:dyDescent="0.25">
      <c r="A21" s="8" t="s">
        <v>8349</v>
      </c>
      <c r="B21" s="9"/>
      <c r="C21" s="9"/>
      <c r="D21" s="9"/>
      <c r="E21" s="9">
        <v>40</v>
      </c>
      <c r="F21" s="9">
        <v>40</v>
      </c>
    </row>
    <row r="22" spans="1:6" x14ac:dyDescent="0.25">
      <c r="A22" s="8" t="s">
        <v>8355</v>
      </c>
      <c r="B22" s="9"/>
      <c r="C22" s="9"/>
      <c r="D22" s="9">
        <v>6</v>
      </c>
      <c r="E22" s="9">
        <v>34</v>
      </c>
      <c r="F22" s="9">
        <v>40</v>
      </c>
    </row>
    <row r="23" spans="1:6" x14ac:dyDescent="0.25">
      <c r="A23" s="8" t="s">
        <v>8362</v>
      </c>
      <c r="B23" s="9">
        <v>60</v>
      </c>
      <c r="C23" s="9">
        <v>120</v>
      </c>
      <c r="D23" s="9"/>
      <c r="E23" s="9">
        <v>20</v>
      </c>
      <c r="F23" s="9">
        <v>200</v>
      </c>
    </row>
    <row r="24" spans="1:6" x14ac:dyDescent="0.25">
      <c r="A24" s="8" t="s">
        <v>8340</v>
      </c>
      <c r="B24" s="9"/>
      <c r="C24" s="9"/>
      <c r="D24" s="9"/>
      <c r="E24" s="9">
        <v>20</v>
      </c>
      <c r="F24" s="9">
        <v>20</v>
      </c>
    </row>
    <row r="25" spans="1:6" x14ac:dyDescent="0.25">
      <c r="A25" s="8" t="s">
        <v>8350</v>
      </c>
      <c r="B25" s="9"/>
      <c r="C25" s="9"/>
      <c r="D25" s="9"/>
      <c r="E25" s="9">
        <v>20</v>
      </c>
      <c r="F25" s="9">
        <v>20</v>
      </c>
    </row>
    <row r="26" spans="1:6" x14ac:dyDescent="0.25">
      <c r="A26" s="8" t="s">
        <v>8339</v>
      </c>
      <c r="B26" s="9"/>
      <c r="C26" s="9">
        <v>11</v>
      </c>
      <c r="D26" s="9"/>
      <c r="E26" s="9">
        <v>9</v>
      </c>
      <c r="F26" s="9">
        <v>20</v>
      </c>
    </row>
    <row r="27" spans="1:6" x14ac:dyDescent="0.25">
      <c r="A27" s="8" t="s">
        <v>8361</v>
      </c>
      <c r="B27" s="9"/>
      <c r="C27" s="9">
        <v>100</v>
      </c>
      <c r="D27" s="9"/>
      <c r="E27" s="9"/>
      <c r="F27" s="9">
        <v>100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8324</v>
      </c>
      <c r="B29" s="9"/>
      <c r="C29" s="9">
        <v>100</v>
      </c>
      <c r="D29" s="9"/>
      <c r="E29" s="9"/>
      <c r="F29" s="9">
        <v>100</v>
      </c>
    </row>
    <row r="30" spans="1:6" x14ac:dyDescent="0.25">
      <c r="A30" s="8" t="s">
        <v>8325</v>
      </c>
      <c r="B30" s="9">
        <v>20</v>
      </c>
      <c r="C30" s="9"/>
      <c r="D30" s="9"/>
      <c r="E30" s="9"/>
      <c r="F30" s="9">
        <v>20</v>
      </c>
    </row>
    <row r="31" spans="1:6" x14ac:dyDescent="0.25">
      <c r="A31" s="8" t="s">
        <v>8335</v>
      </c>
      <c r="B31" s="9"/>
      <c r="C31" s="9">
        <v>20</v>
      </c>
      <c r="D31" s="9"/>
      <c r="E31" s="9"/>
      <c r="F31" s="9">
        <v>20</v>
      </c>
    </row>
    <row r="32" spans="1:6" x14ac:dyDescent="0.25">
      <c r="A32" s="8" t="s">
        <v>8347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8363</v>
      </c>
      <c r="B33" s="9">
        <v>100</v>
      </c>
      <c r="C33" s="9">
        <v>60</v>
      </c>
      <c r="D33" s="9"/>
      <c r="E33" s="9"/>
      <c r="F33" s="9">
        <v>160</v>
      </c>
    </row>
    <row r="34" spans="1:6" x14ac:dyDescent="0.25">
      <c r="A34" s="8" t="s">
        <v>8330</v>
      </c>
      <c r="B34" s="9"/>
      <c r="C34" s="9">
        <v>80</v>
      </c>
      <c r="D34" s="9"/>
      <c r="E34" s="9"/>
      <c r="F34" s="9">
        <v>80</v>
      </c>
    </row>
    <row r="35" spans="1:6" x14ac:dyDescent="0.25">
      <c r="A35" s="8" t="s">
        <v>8341</v>
      </c>
      <c r="B35" s="9"/>
      <c r="C35" s="9">
        <v>40</v>
      </c>
      <c r="D35" s="9"/>
      <c r="E35" s="9"/>
      <c r="F35" s="9">
        <v>40</v>
      </c>
    </row>
    <row r="36" spans="1:6" x14ac:dyDescent="0.25">
      <c r="A36" s="8" t="s">
        <v>8338</v>
      </c>
      <c r="B36" s="9"/>
      <c r="C36" s="9">
        <v>60</v>
      </c>
      <c r="D36" s="9"/>
      <c r="E36" s="9"/>
      <c r="F36" s="9">
        <v>60</v>
      </c>
    </row>
    <row r="37" spans="1:6" x14ac:dyDescent="0.25">
      <c r="A37" s="8" t="s">
        <v>8333</v>
      </c>
      <c r="B37" s="9"/>
      <c r="C37" s="9">
        <v>40</v>
      </c>
      <c r="D37" s="9"/>
      <c r="E37" s="9"/>
      <c r="F37" s="9">
        <v>40</v>
      </c>
    </row>
    <row r="38" spans="1:6" x14ac:dyDescent="0.25">
      <c r="A38" s="8" t="s">
        <v>8334</v>
      </c>
      <c r="B38" s="9">
        <v>20</v>
      </c>
      <c r="C38" s="9">
        <v>120</v>
      </c>
      <c r="D38" s="9"/>
      <c r="E38" s="9"/>
      <c r="F38" s="9">
        <v>140</v>
      </c>
    </row>
    <row r="39" spans="1:6" x14ac:dyDescent="0.25">
      <c r="A39" s="8" t="s">
        <v>8326</v>
      </c>
      <c r="B39" s="9">
        <v>24</v>
      </c>
      <c r="C39" s="9"/>
      <c r="D39" s="9"/>
      <c r="E39" s="9"/>
      <c r="F39" s="9">
        <v>24</v>
      </c>
    </row>
    <row r="40" spans="1:6" x14ac:dyDescent="0.25">
      <c r="A40" s="8" t="s">
        <v>8360</v>
      </c>
      <c r="B40" s="9">
        <v>10</v>
      </c>
      <c r="C40" s="9">
        <v>47</v>
      </c>
      <c r="D40" s="9"/>
      <c r="E40" s="9"/>
      <c r="F40" s="9">
        <v>57</v>
      </c>
    </row>
    <row r="41" spans="1:6" x14ac:dyDescent="0.25">
      <c r="A41" s="8" t="s">
        <v>8351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8343</v>
      </c>
      <c r="B42" s="9"/>
      <c r="C42" s="9">
        <v>20</v>
      </c>
      <c r="D42" s="9"/>
      <c r="E42" s="9"/>
      <c r="F42" s="9">
        <v>20</v>
      </c>
    </row>
    <row r="43" spans="1:6" x14ac:dyDescent="0.25">
      <c r="A43" s="8" t="s">
        <v>8327</v>
      </c>
      <c r="B43" s="9"/>
      <c r="C43" s="9">
        <v>40</v>
      </c>
      <c r="D43" s="9"/>
      <c r="E43" s="9"/>
      <c r="F43" s="9">
        <v>40</v>
      </c>
    </row>
    <row r="44" spans="1:6" x14ac:dyDescent="0.25">
      <c r="A44" s="8" t="s">
        <v>8364</v>
      </c>
      <c r="B44" s="9">
        <v>20</v>
      </c>
      <c r="C44" s="9"/>
      <c r="D44" s="9"/>
      <c r="E44" s="9"/>
      <c r="F44" s="9">
        <v>20</v>
      </c>
    </row>
    <row r="45" spans="1:6" x14ac:dyDescent="0.25">
      <c r="A45" s="8" t="s">
        <v>8353</v>
      </c>
      <c r="B45" s="9">
        <v>40</v>
      </c>
      <c r="C45" s="9"/>
      <c r="D45" s="9"/>
      <c r="E45" s="9"/>
      <c r="F45" s="9">
        <v>40</v>
      </c>
    </row>
    <row r="46" spans="1:6" x14ac:dyDescent="0.25">
      <c r="A46" s="8" t="s">
        <v>8332</v>
      </c>
      <c r="B46" s="9"/>
      <c r="C46" s="9">
        <v>40</v>
      </c>
      <c r="D46" s="9">
        <v>20</v>
      </c>
      <c r="E46" s="9"/>
      <c r="F46" s="9">
        <v>60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7D047-D186-4D2C-ABE4-0FE53FFBD7A4}">
  <dimension ref="A1:E18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8380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8221</v>
      </c>
      <c r="C5" t="s">
        <v>8222</v>
      </c>
      <c r="D5" t="s">
        <v>8219</v>
      </c>
      <c r="E5" t="s">
        <v>8320</v>
      </c>
    </row>
    <row r="6" spans="1:5" x14ac:dyDescent="0.25">
      <c r="A6" s="8" t="s">
        <v>8374</v>
      </c>
      <c r="B6" s="9">
        <v>124</v>
      </c>
      <c r="C6" s="9"/>
      <c r="D6" s="9">
        <v>133</v>
      </c>
      <c r="E6" s="9">
        <v>257</v>
      </c>
    </row>
    <row r="7" spans="1:5" x14ac:dyDescent="0.25">
      <c r="A7" s="8" t="s">
        <v>8367</v>
      </c>
      <c r="B7" s="9">
        <v>128</v>
      </c>
      <c r="C7" s="9"/>
      <c r="D7" s="9">
        <v>152</v>
      </c>
      <c r="E7" s="9">
        <v>280</v>
      </c>
    </row>
    <row r="8" spans="1:5" x14ac:dyDescent="0.25">
      <c r="A8" s="8" t="s">
        <v>8366</v>
      </c>
      <c r="B8" s="9">
        <v>122</v>
      </c>
      <c r="C8" s="9">
        <v>22</v>
      </c>
      <c r="D8" s="9">
        <v>208</v>
      </c>
      <c r="E8" s="9">
        <v>352</v>
      </c>
    </row>
    <row r="9" spans="1:5" x14ac:dyDescent="0.25">
      <c r="A9" s="8" t="s">
        <v>8371</v>
      </c>
      <c r="B9" s="9">
        <v>97</v>
      </c>
      <c r="C9" s="9">
        <v>27</v>
      </c>
      <c r="D9" s="9">
        <v>186</v>
      </c>
      <c r="E9" s="9">
        <v>310</v>
      </c>
    </row>
    <row r="10" spans="1:5" x14ac:dyDescent="0.25">
      <c r="A10" s="8" t="s">
        <v>8375</v>
      </c>
      <c r="B10" s="9">
        <v>123</v>
      </c>
      <c r="C10" s="9">
        <v>1</v>
      </c>
      <c r="D10" s="9">
        <v>208</v>
      </c>
      <c r="E10" s="9">
        <v>332</v>
      </c>
    </row>
    <row r="11" spans="1:5" x14ac:dyDescent="0.25">
      <c r="A11" s="8" t="s">
        <v>8370</v>
      </c>
      <c r="B11" s="9">
        <v>118</v>
      </c>
      <c r="C11" s="9"/>
      <c r="D11" s="9">
        <v>215</v>
      </c>
      <c r="E11" s="9">
        <v>333</v>
      </c>
    </row>
    <row r="12" spans="1:5" x14ac:dyDescent="0.25">
      <c r="A12" s="8" t="s">
        <v>8365</v>
      </c>
      <c r="B12" s="9">
        <v>137</v>
      </c>
      <c r="C12" s="9"/>
      <c r="D12" s="9">
        <v>222</v>
      </c>
      <c r="E12" s="9">
        <v>359</v>
      </c>
    </row>
    <row r="13" spans="1:5" x14ac:dyDescent="0.25">
      <c r="A13" s="8" t="s">
        <v>8368</v>
      </c>
      <c r="B13" s="9">
        <v>154</v>
      </c>
      <c r="C13" s="9"/>
      <c r="D13" s="9">
        <v>198</v>
      </c>
      <c r="E13" s="9">
        <v>352</v>
      </c>
    </row>
    <row r="14" spans="1:5" x14ac:dyDescent="0.25">
      <c r="A14" s="8" t="s">
        <v>8372</v>
      </c>
      <c r="B14" s="9">
        <v>137</v>
      </c>
      <c r="C14" s="9"/>
      <c r="D14" s="9">
        <v>160</v>
      </c>
      <c r="E14" s="9">
        <v>297</v>
      </c>
    </row>
    <row r="15" spans="1:5" x14ac:dyDescent="0.25">
      <c r="A15" s="8" t="s">
        <v>8376</v>
      </c>
      <c r="B15" s="9">
        <v>145</v>
      </c>
      <c r="C15" s="9"/>
      <c r="D15" s="9">
        <v>158</v>
      </c>
      <c r="E15" s="9">
        <v>303</v>
      </c>
    </row>
    <row r="16" spans="1:5" x14ac:dyDescent="0.25">
      <c r="A16" s="8" t="s">
        <v>8373</v>
      </c>
      <c r="B16" s="9">
        <v>132</v>
      </c>
      <c r="C16" s="9"/>
      <c r="D16" s="9">
        <v>160</v>
      </c>
      <c r="E16" s="9">
        <v>292</v>
      </c>
    </row>
    <row r="17" spans="1:5" x14ac:dyDescent="0.25">
      <c r="A17" s="8" t="s">
        <v>8369</v>
      </c>
      <c r="B17" s="9">
        <v>113</v>
      </c>
      <c r="C17" s="9"/>
      <c r="D17" s="9">
        <v>185</v>
      </c>
      <c r="E17" s="9">
        <v>298</v>
      </c>
    </row>
    <row r="18" spans="1:5" x14ac:dyDescent="0.25">
      <c r="A18" s="8" t="s">
        <v>8320</v>
      </c>
      <c r="B18" s="9">
        <v>1530</v>
      </c>
      <c r="C18" s="9">
        <v>50</v>
      </c>
      <c r="D18" s="9">
        <v>2185</v>
      </c>
      <c r="E18" s="9">
        <v>3765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8D61-3D03-48C5-B246-131302A94B4F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8390</v>
      </c>
      <c r="B3">
        <f>COUNTIFS(Sheet1!$D:$D,"&gt;1000",Sheet1!$D:$D,"&lt;4999",Sheet1!$F:$F,"successful")</f>
        <v>815</v>
      </c>
      <c r="C3">
        <f>COUNTIFS(Sheet1!$D:$D,"&gt;1000",Sheet1!$D:$D,"&lt;4999",Sheet1!$F:$F,"failed")</f>
        <v>357</v>
      </c>
      <c r="D3">
        <f>COUNTIFS(Sheet1!$D:$D,"&gt;1000",Sheet1!$D:$D,"&lt;4999",Sheet1!$F:$F,"canceled")</f>
        <v>52</v>
      </c>
      <c r="E3">
        <f t="shared" ref="E3:E13" si="0">SUM(B3:D3)</f>
        <v>1224</v>
      </c>
      <c r="F3" s="5">
        <f t="shared" ref="F3:F13" si="1">B3/$E3</f>
        <v>0.66584967320261434</v>
      </c>
      <c r="G3" s="5">
        <f t="shared" ref="G3:G13" si="2">C3/$E3</f>
        <v>0.29166666666666669</v>
      </c>
      <c r="H3" s="5">
        <f t="shared" ref="H3:H13" si="3">D3/$E3</f>
        <v>4.2483660130718956E-2</v>
      </c>
    </row>
    <row r="4" spans="1:8" x14ac:dyDescent="0.25">
      <c r="A4" t="s">
        <v>8391</v>
      </c>
      <c r="B4">
        <f>COUNTIFS(Sheet1!$D:$D,"&gt;5000",Sheet1!$D:$D,"&lt;9999",Sheet1!$F:$F,"successful")</f>
        <v>230</v>
      </c>
      <c r="C4">
        <f>COUNTIFS(Sheet1!$D:$D,"&gt;5000",Sheet1!$D:$D,"&lt;9999",Sheet1!$F:$F,"failed")</f>
        <v>160</v>
      </c>
      <c r="D4">
        <f>COUNTIFS(Sheet1!$D:$D,"&gt;5000",Sheet1!$D:$D,"&lt;9999",Sheet1!$F:$F,"canceled")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25">
      <c r="A5" t="s">
        <v>8392</v>
      </c>
      <c r="B5">
        <f>COUNTIFS(Sheet1!$D:$D,"&gt;10000",Sheet1!$D:$D,"&lt;14999",Sheet1!$F:$F,"successful")</f>
        <v>65</v>
      </c>
      <c r="C5">
        <f>COUNTIFS(Sheet1!$D:$D,"&gt;10000",Sheet1!$D:$D,"&lt;14999",Sheet1!$F:$F,"failed")</f>
        <v>59</v>
      </c>
      <c r="D5">
        <f>COUNTIFS(Sheet1!$D:$D,"&gt;10000",Sheet1!$D:$D,"&lt;14999",Sheet1!$F:$F,"canceled")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25">
      <c r="A6" t="s">
        <v>8393</v>
      </c>
      <c r="B6">
        <f>COUNTIFS(Sheet1!$D:$D,"&gt;15000",Sheet1!$D:$D,"&lt;19999",Sheet1!$F:$F,"successful")</f>
        <v>38</v>
      </c>
      <c r="C6">
        <f>COUNTIFS(Sheet1!$D:$D,"&gt;15000",Sheet1!$D:$D,"&lt;19999",Sheet1!$F:$F,"failed")</f>
        <v>32</v>
      </c>
      <c r="D6">
        <f>COUNTIFS(Sheet1!$D:$D,"&gt;15000",Sheet1!$D:$D,"&lt;19999",Sheet1!$F:$F,"canceled")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25">
      <c r="A7" t="s">
        <v>8394</v>
      </c>
      <c r="B7">
        <f>COUNTIFS(Sheet1!$D:$D,"&gt;20000",Sheet1!$D:$D,"&lt;24999",Sheet1!$F:$F,"successful")</f>
        <v>18</v>
      </c>
      <c r="C7">
        <f>COUNTIFS(Sheet1!$D:$D,"&gt;20000",Sheet1!$D:$D,"&lt;24999",Sheet1!$F:$F,"failed")</f>
        <v>16</v>
      </c>
      <c r="D7">
        <f>COUNTIFS(Sheet1!$D:$D,"&gt;20000",Sheet1!$D:$D,"&lt;24999",Sheet1!$F:$F,"canceled")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25">
      <c r="A8" t="s">
        <v>8395</v>
      </c>
      <c r="B8">
        <f>COUNTIFS(Sheet1!$D:$D,"&gt;25000",Sheet1!$D:$D,"&lt;29999",Sheet1!$F:$F,"successful")</f>
        <v>8</v>
      </c>
      <c r="C8">
        <f>COUNTIFS(Sheet1!$D:$D,"&gt;25000",Sheet1!$D:$D,"&lt;29999",Sheet1!$F:$F,"failed")</f>
        <v>15</v>
      </c>
      <c r="D8">
        <f>COUNTIFS(Sheet1!$D:$D,"&gt;25000",Sheet1!$D:$D,"&lt;29999",Sheet1!$F:$F,"canceled")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25">
      <c r="A9" t="s">
        <v>8396</v>
      </c>
      <c r="B9">
        <f>COUNTIFS(Sheet1!$D:$D,"&gt;30000",Sheet1!$D:$D,"&lt;34999",Sheet1!$F:$F,"successful")</f>
        <v>6</v>
      </c>
      <c r="C9">
        <f>COUNTIFS(Sheet1!$D:$D,"&gt;30000",Sheet1!$D:$D,"&lt;34999",Sheet1!$F:$F,"failed")</f>
        <v>6</v>
      </c>
      <c r="D9">
        <f>COUNTIFS(Sheet1!$D:$D,"&gt;30000",Sheet1!$D:$D,"&lt;34999",Sheet1!$F:$F,"canceled")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5">
      <c r="A10" t="s">
        <v>8397</v>
      </c>
      <c r="B10">
        <f>COUNTIFS(Sheet1!$D:$D,"&gt;35000",Sheet1!$D:$D,"&lt;39999",Sheet1!$F:$F,"successful")</f>
        <v>4</v>
      </c>
      <c r="C10">
        <f>COUNTIFS(Sheet1!$D:$D,"&gt;35000",Sheet1!$D:$D,"&lt;39999",Sheet1!$F:$F,"failed")</f>
        <v>8</v>
      </c>
      <c r="D10">
        <f>COUNTIFS(Sheet1!$D:$D,"&gt;35000",Sheet1!$D:$D,"&lt;39999",Sheet1!$F:$F,"canceled")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5">
      <c r="A11" t="s">
        <v>8398</v>
      </c>
      <c r="B11">
        <f>COUNTIFS(Sheet1!$D:$D,"&gt;40000",Sheet1!$D:$D,"&lt;44999",Sheet1!$F:$F,"successful")</f>
        <v>5</v>
      </c>
      <c r="C11">
        <f>COUNTIFS(Sheet1!$D:$D,"&gt;40000",Sheet1!$D:$D,"&lt;44999",Sheet1!$F:$F,"failed")</f>
        <v>3</v>
      </c>
      <c r="D11">
        <f>COUNTIFS(Sheet1!$D:$D,"&gt;40000",Sheet1!$D:$D,"&lt;44999",Sheet1!$F:$F,"canceled")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25">
      <c r="A12" t="s">
        <v>8399</v>
      </c>
      <c r="B12">
        <f>COUNTIFS(Sheet1!$D:$D,"&gt;45000",Sheet1!$D:$D,"&lt;49999",Sheet1!$F:$F,"successful")</f>
        <v>3</v>
      </c>
      <c r="C12">
        <f>COUNTIFS(Sheet1!$D:$D,"&gt;45000",Sheet1!$D:$D,"&lt;49999",Sheet1!$F:$F,"failed")</f>
        <v>5</v>
      </c>
      <c r="D12">
        <f>COUNTIFS(Sheet1!$D:$D,"&gt;45000",Sheet1!$D:$D,"&lt;49999",Sheet1!$F:$F,"canceled")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25">
      <c r="A13" t="s">
        <v>8400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44E37-2EAA-4391-8863-4221FD635F4F}">
  <dimension ref="A3:D15"/>
  <sheetViews>
    <sheetView workbookViewId="0"/>
  </sheetViews>
  <sheetFormatPr defaultRowHeight="15" x14ac:dyDescent="0.25"/>
  <cols>
    <col min="1" max="1" width="28.14062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7" t="s">
        <v>8310</v>
      </c>
      <c r="B3" t="s">
        <v>8401</v>
      </c>
      <c r="C3" t="s">
        <v>8402</v>
      </c>
      <c r="D3" t="s">
        <v>8403</v>
      </c>
    </row>
    <row r="4" spans="1:4" x14ac:dyDescent="0.25">
      <c r="A4" s="8" t="s">
        <v>8389</v>
      </c>
      <c r="B4" s="11">
        <v>0.71081677704194257</v>
      </c>
      <c r="C4" s="11">
        <v>0.24944812362030905</v>
      </c>
      <c r="D4" s="11">
        <v>3.9735099337748346E-2</v>
      </c>
    </row>
    <row r="5" spans="1:4" x14ac:dyDescent="0.25">
      <c r="A5" s="8" t="s">
        <v>8390</v>
      </c>
      <c r="B5" s="11">
        <v>0.66584967320261434</v>
      </c>
      <c r="C5" s="11">
        <v>0.29166666666666669</v>
      </c>
      <c r="D5" s="11">
        <v>4.2483660130718956E-2</v>
      </c>
    </row>
    <row r="6" spans="1:4" x14ac:dyDescent="0.25">
      <c r="A6" s="8" t="s">
        <v>8392</v>
      </c>
      <c r="B6" s="11">
        <v>0.47794117647058826</v>
      </c>
      <c r="C6" s="11">
        <v>0.43382352941176472</v>
      </c>
      <c r="D6" s="11">
        <v>8.8235294117647065E-2</v>
      </c>
    </row>
    <row r="7" spans="1:4" x14ac:dyDescent="0.25">
      <c r="A7" s="8" t="s">
        <v>8393</v>
      </c>
      <c r="B7" s="11">
        <v>0.51351351351351349</v>
      </c>
      <c r="C7" s="11">
        <v>0.43243243243243246</v>
      </c>
      <c r="D7" s="11">
        <v>5.4054054054054057E-2</v>
      </c>
    </row>
    <row r="8" spans="1:4" x14ac:dyDescent="0.25">
      <c r="A8" s="8" t="s">
        <v>8394</v>
      </c>
      <c r="B8" s="11">
        <v>0.51428571428571423</v>
      </c>
      <c r="C8" s="11">
        <v>0.45714285714285713</v>
      </c>
      <c r="D8" s="11">
        <v>2.8571428571428571E-2</v>
      </c>
    </row>
    <row r="9" spans="1:4" x14ac:dyDescent="0.25">
      <c r="A9" s="8" t="s">
        <v>8395</v>
      </c>
      <c r="B9" s="11">
        <v>0.33333333333333331</v>
      </c>
      <c r="C9" s="11">
        <v>0.625</v>
      </c>
      <c r="D9" s="11">
        <v>4.1666666666666664E-2</v>
      </c>
    </row>
    <row r="10" spans="1:4" x14ac:dyDescent="0.25">
      <c r="A10" s="8" t="s">
        <v>8396</v>
      </c>
      <c r="B10" s="11">
        <v>0.46153846153846156</v>
      </c>
      <c r="C10" s="11">
        <v>0.46153846153846156</v>
      </c>
      <c r="D10" s="11">
        <v>7.6923076923076927E-2</v>
      </c>
    </row>
    <row r="11" spans="1:4" x14ac:dyDescent="0.25">
      <c r="A11" s="8" t="s">
        <v>8397</v>
      </c>
      <c r="B11" s="11">
        <v>0.2857142857142857</v>
      </c>
      <c r="C11" s="11">
        <v>0.5714285714285714</v>
      </c>
      <c r="D11" s="11">
        <v>0.14285714285714285</v>
      </c>
    </row>
    <row r="12" spans="1:4" x14ac:dyDescent="0.25">
      <c r="A12" s="8" t="s">
        <v>8398</v>
      </c>
      <c r="B12" s="11">
        <v>0.625</v>
      </c>
      <c r="C12" s="11">
        <v>0.375</v>
      </c>
      <c r="D12" s="11">
        <v>0</v>
      </c>
    </row>
    <row r="13" spans="1:4" x14ac:dyDescent="0.25">
      <c r="A13" s="8" t="s">
        <v>8399</v>
      </c>
      <c r="B13" s="11">
        <v>0.3</v>
      </c>
      <c r="C13" s="11">
        <v>0.5</v>
      </c>
      <c r="D13" s="11">
        <v>0.2</v>
      </c>
    </row>
    <row r="14" spans="1:4" x14ac:dyDescent="0.25">
      <c r="A14" s="8" t="s">
        <v>8391</v>
      </c>
      <c r="B14" s="11">
        <v>0.55155875299760193</v>
      </c>
      <c r="C14" s="11">
        <v>0.38369304556354916</v>
      </c>
      <c r="D14" s="11">
        <v>6.4748201438848921E-2</v>
      </c>
    </row>
    <row r="15" spans="1:4" x14ac:dyDescent="0.25">
      <c r="A15" s="8" t="s">
        <v>8400</v>
      </c>
      <c r="B15" s="11">
        <v>0.19369369369369369</v>
      </c>
      <c r="C15" s="11">
        <v>0.58108108108108103</v>
      </c>
      <c r="D15" s="11">
        <v>0.22522522522522523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5392F1-BB9E-40DB-9A1E-79B0A7C7AA1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Bracho, Alexander</cp:lastModifiedBy>
  <dcterms:created xsi:type="dcterms:W3CDTF">2017-04-20T15:17:24Z</dcterms:created>
  <dcterms:modified xsi:type="dcterms:W3CDTF">2019-01-22T16:52:05Z</dcterms:modified>
</cp:coreProperties>
</file>