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singaporelife-my.sharepoint.com/personal/cristtin_teow_singlife_com/Documents/Desktop/PIAS Comparison Placemats (as of 19 April 2024)/"/>
    </mc:Choice>
  </mc:AlternateContent>
  <xr:revisionPtr revIDLastSave="0" documentId="8_{5BB42910-8ACA-4E7C-A6A8-1FF4AB46B64C}" xr6:coauthVersionLast="47" xr6:coauthVersionMax="47" xr10:uidLastSave="{00000000-0000-0000-0000-000000000000}"/>
  <bookViews>
    <workbookView xWindow="28690" yWindow="-110" windowWidth="29020" windowHeight="15700" firstSheet="1" activeTab="2" xr2:uid="{00000000-000D-0000-FFFF-FFFF00000000}"/>
  </bookViews>
  <sheets>
    <sheet name="Cover Page" sheetId="1" r:id="rId1"/>
    <sheet name="Disclaimer" sheetId="2" r:id="rId2"/>
    <sheet name="What we like" sheetId="14" r:id="rId3"/>
    <sheet name="PF CP" sheetId="24" r:id="rId4"/>
    <sheet name="Product Features" sheetId="3" r:id="rId5"/>
    <sheet name="FC CP" sheetId="25" r:id="rId6"/>
    <sheet name="Fees and charges" sheetId="5" r:id="rId7"/>
    <sheet name="COI CP" sheetId="26" r:id="rId8"/>
    <sheet name="COI Table" sheetId="9" r:id="rId9"/>
    <sheet name="1MSA CP" sheetId="27" r:id="rId10"/>
    <sheet name="1M Sum assured (M)" sheetId="6" r:id="rId11"/>
    <sheet name="1MSA FCP" sheetId="28" r:id="rId12"/>
    <sheet name="1M Sum assured (F)" sheetId="10" r:id="rId13"/>
    <sheet name="5MSA CP" sheetId="33" r:id="rId14"/>
    <sheet name="5M Sum assured (M)" sheetId="21" r:id="rId15"/>
    <sheet name="5MSA FCP" sheetId="34" r:id="rId16"/>
    <sheet name="5M Sum assured (F) " sheetId="20" r:id="rId17"/>
    <sheet name="10MSA CP" sheetId="35" r:id="rId18"/>
    <sheet name="10M Sum assured (M)" sheetId="22" r:id="rId19"/>
    <sheet name="10MSA FCP" sheetId="36" r:id="rId20"/>
    <sheet name="10M Sum assured (F) " sheetId="23" r:id="rId21"/>
  </sheets>
  <definedNames>
    <definedName name="_xlnm.Print_Area" localSheetId="20">'10M Sum assured (F) '!$B$2:$H$190</definedName>
    <definedName name="_xlnm.Print_Area" localSheetId="18">'10M Sum assured (M)'!$B$2:$H$190</definedName>
    <definedName name="_xlnm.Print_Area" localSheetId="12">'1M Sum assured (F)'!$B$2:$H$190</definedName>
    <definedName name="_xlnm.Print_Area" localSheetId="10">'1M Sum assured (M)'!$B$2:$H$190</definedName>
    <definedName name="_xlnm.Print_Area" localSheetId="16">'5M Sum assured (F) '!$B$2:$H$190</definedName>
    <definedName name="_xlnm.Print_Area" localSheetId="14">'5M Sum assured (M)'!$B$2:$H$190</definedName>
    <definedName name="_xlnm.Print_Area" localSheetId="8">'COI Table'!$B$2:$D$102</definedName>
    <definedName name="_xlnm.Print_Area" localSheetId="0">'Cover Page'!$B$4:$J$39</definedName>
    <definedName name="_xlnm.Print_Area" localSheetId="1">Disclaimer!$B$2:$F$11</definedName>
    <definedName name="_xlnm.Print_Area" localSheetId="6">'Fees and charges'!$A$1:$D$11</definedName>
    <definedName name="_xlnm.Print_Area" localSheetId="4">'Product Features'!$B$2:$E$33</definedName>
    <definedName name="_xlnm.Print_Area" localSheetId="2">'What we like'!$B$2:$D$4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22" l="1"/>
  <c r="C164" i="22"/>
  <c r="D127" i="20"/>
  <c r="D46" i="10"/>
  <c r="C50" i="10"/>
  <c r="D180" i="6"/>
  <c r="C154" i="6"/>
  <c r="C155" i="6"/>
  <c r="D30" i="6"/>
  <c r="H103" i="22"/>
  <c r="G103" i="23"/>
  <c r="F71" i="23"/>
  <c r="E71" i="23"/>
  <c r="F70" i="23"/>
  <c r="E70" i="23"/>
  <c r="F66" i="23"/>
  <c r="E66" i="23"/>
  <c r="F61" i="23"/>
  <c r="E61" i="23"/>
  <c r="F60" i="23"/>
  <c r="E60" i="23"/>
  <c r="F56" i="23"/>
  <c r="E56" i="23"/>
  <c r="F55" i="23"/>
  <c r="E55" i="23"/>
  <c r="F51" i="23"/>
  <c r="E51" i="23"/>
  <c r="F50" i="23"/>
  <c r="E50" i="23"/>
  <c r="F46" i="23"/>
  <c r="E46" i="23"/>
  <c r="F45" i="23"/>
  <c r="E45" i="23"/>
  <c r="F41" i="23"/>
  <c r="E41" i="23"/>
  <c r="F40" i="23"/>
  <c r="E40" i="23"/>
  <c r="F36" i="23"/>
  <c r="E36" i="23"/>
  <c r="F35" i="23"/>
  <c r="E35" i="23"/>
  <c r="F31" i="23"/>
  <c r="E31" i="23"/>
  <c r="F30" i="23"/>
  <c r="E30" i="23"/>
  <c r="F26" i="23"/>
  <c r="E26" i="23"/>
  <c r="F25" i="23"/>
  <c r="E25" i="23"/>
  <c r="G83" i="21"/>
  <c r="G174" i="10"/>
  <c r="H154" i="10"/>
  <c r="E184" i="10" l="1"/>
  <c r="F184" i="10"/>
  <c r="D26" i="6"/>
  <c r="C26" i="6"/>
  <c r="E154" i="23" l="1"/>
  <c r="F154" i="23"/>
  <c r="E159" i="23"/>
  <c r="F159" i="23"/>
  <c r="G159" i="23"/>
  <c r="E164" i="23"/>
  <c r="F164" i="23"/>
  <c r="G164" i="23"/>
  <c r="H164" i="23"/>
  <c r="E169" i="23"/>
  <c r="F169" i="23"/>
  <c r="G169" i="23"/>
  <c r="E174" i="23"/>
  <c r="F174" i="23"/>
  <c r="E179" i="23"/>
  <c r="F179" i="23"/>
  <c r="G179" i="23"/>
  <c r="E184" i="23"/>
  <c r="F184" i="23"/>
  <c r="G184" i="23"/>
  <c r="E189" i="23"/>
  <c r="F189" i="23"/>
  <c r="G189" i="23"/>
  <c r="F190" i="23"/>
  <c r="F185" i="23"/>
  <c r="E185" i="23"/>
  <c r="F180" i="23"/>
  <c r="E180" i="23"/>
  <c r="F175" i="23"/>
  <c r="E175" i="23"/>
  <c r="F170" i="23"/>
  <c r="E170" i="23"/>
  <c r="F165" i="23"/>
  <c r="E165" i="23"/>
  <c r="F160" i="23"/>
  <c r="E160" i="23"/>
  <c r="F155" i="23"/>
  <c r="E155" i="23"/>
  <c r="F133" i="23"/>
  <c r="E132" i="23"/>
  <c r="F132" i="23"/>
  <c r="E127" i="23"/>
  <c r="F127" i="23"/>
  <c r="G127" i="23"/>
  <c r="F128" i="23"/>
  <c r="E128" i="23"/>
  <c r="E122" i="23"/>
  <c r="F122" i="23"/>
  <c r="F123" i="23"/>
  <c r="E123" i="23"/>
  <c r="F118" i="23"/>
  <c r="E118" i="23"/>
  <c r="E117" i="23"/>
  <c r="F117" i="23"/>
  <c r="E112" i="23"/>
  <c r="F112" i="23"/>
  <c r="F113" i="23"/>
  <c r="E113" i="23"/>
  <c r="F108" i="23"/>
  <c r="E108" i="23"/>
  <c r="E107" i="23"/>
  <c r="F107" i="23"/>
  <c r="E102" i="23"/>
  <c r="F102" i="23"/>
  <c r="F103" i="23"/>
  <c r="E103" i="23"/>
  <c r="E97" i="23"/>
  <c r="F97" i="23"/>
  <c r="F98" i="23"/>
  <c r="E98" i="23"/>
  <c r="F93" i="23"/>
  <c r="E93" i="23"/>
  <c r="E92" i="23"/>
  <c r="F92" i="23"/>
  <c r="G92" i="23"/>
  <c r="G65" i="23"/>
  <c r="H65" i="23"/>
  <c r="F118" i="22"/>
  <c r="E118" i="22"/>
  <c r="E112" i="22"/>
  <c r="F112" i="22"/>
  <c r="G112" i="22"/>
  <c r="E107" i="22"/>
  <c r="F107" i="22"/>
  <c r="G107" i="22"/>
  <c r="E102" i="22"/>
  <c r="F102" i="22"/>
  <c r="G102" i="22"/>
  <c r="E97" i="22"/>
  <c r="F97" i="22"/>
  <c r="G97" i="22"/>
  <c r="E92" i="22"/>
  <c r="F92" i="22"/>
  <c r="G92" i="22"/>
  <c r="G66" i="22"/>
  <c r="E66" i="22"/>
  <c r="F190" i="22"/>
  <c r="E184" i="22"/>
  <c r="F184" i="22"/>
  <c r="G184" i="22"/>
  <c r="F185" i="22"/>
  <c r="E185" i="22"/>
  <c r="E179" i="22"/>
  <c r="F179" i="22"/>
  <c r="G179" i="22"/>
  <c r="F180" i="22"/>
  <c r="E180" i="22"/>
  <c r="E174" i="22"/>
  <c r="F174" i="22"/>
  <c r="G174" i="22"/>
  <c r="F175" i="22"/>
  <c r="E175" i="22"/>
  <c r="E169" i="22"/>
  <c r="F169" i="22"/>
  <c r="G169" i="22"/>
  <c r="F170" i="22"/>
  <c r="E170" i="22"/>
  <c r="E164" i="22"/>
  <c r="F164" i="22"/>
  <c r="G164" i="22"/>
  <c r="H164" i="22"/>
  <c r="F165" i="22"/>
  <c r="E165" i="22"/>
  <c r="E159" i="22"/>
  <c r="F159" i="22"/>
  <c r="G159" i="22"/>
  <c r="F160" i="22"/>
  <c r="E160" i="22"/>
  <c r="E154" i="22"/>
  <c r="F154" i="22"/>
  <c r="F155" i="22"/>
  <c r="E155" i="22"/>
  <c r="F133" i="22"/>
  <c r="E127" i="22"/>
  <c r="F127" i="22"/>
  <c r="G127" i="22"/>
  <c r="F128" i="22"/>
  <c r="E128" i="22"/>
  <c r="E122" i="22"/>
  <c r="F122" i="22"/>
  <c r="F123" i="22"/>
  <c r="E123" i="22"/>
  <c r="F117" i="22"/>
  <c r="E117" i="22"/>
  <c r="F113" i="22"/>
  <c r="E113" i="22"/>
  <c r="F103" i="22"/>
  <c r="E103" i="22"/>
  <c r="F108" i="22"/>
  <c r="E108" i="22"/>
  <c r="F98" i="22"/>
  <c r="E98" i="22"/>
  <c r="F93" i="22"/>
  <c r="E93" i="22"/>
  <c r="E70" i="22"/>
  <c r="F70" i="22"/>
  <c r="F71" i="22"/>
  <c r="E71" i="22"/>
  <c r="F66" i="22"/>
  <c r="E60" i="22"/>
  <c r="F60" i="22"/>
  <c r="G60" i="22"/>
  <c r="F61" i="22"/>
  <c r="E61" i="22"/>
  <c r="E55" i="22"/>
  <c r="F55" i="22"/>
  <c r="G55" i="22"/>
  <c r="F56" i="22"/>
  <c r="E56" i="22"/>
  <c r="E50" i="22"/>
  <c r="F50" i="22"/>
  <c r="G50" i="22"/>
  <c r="F51" i="22"/>
  <c r="E51" i="22"/>
  <c r="E45" i="22"/>
  <c r="F45" i="22"/>
  <c r="G45" i="22"/>
  <c r="F46" i="22"/>
  <c r="E46" i="22"/>
  <c r="E40" i="22"/>
  <c r="F40" i="22"/>
  <c r="F41" i="22"/>
  <c r="E41" i="22"/>
  <c r="E35" i="22"/>
  <c r="F35" i="22"/>
  <c r="F36" i="22"/>
  <c r="E36" i="22"/>
  <c r="E30" i="22"/>
  <c r="F30" i="22"/>
  <c r="F31" i="22"/>
  <c r="E31" i="22"/>
  <c r="F26" i="22"/>
  <c r="E26" i="22"/>
  <c r="E25" i="22"/>
  <c r="F25" i="22"/>
  <c r="E154" i="20"/>
  <c r="F154" i="20"/>
  <c r="G154" i="20"/>
  <c r="E159" i="20"/>
  <c r="F159" i="20"/>
  <c r="G159" i="20"/>
  <c r="E164" i="20"/>
  <c r="F164" i="20"/>
  <c r="G164" i="20"/>
  <c r="E169" i="20"/>
  <c r="F169" i="20"/>
  <c r="G169" i="20"/>
  <c r="E174" i="20"/>
  <c r="F174" i="20"/>
  <c r="G174" i="20"/>
  <c r="E179" i="20"/>
  <c r="F179" i="20"/>
  <c r="E184" i="20"/>
  <c r="F184" i="20"/>
  <c r="G184" i="20"/>
  <c r="E189" i="20"/>
  <c r="F189" i="20"/>
  <c r="F190" i="20"/>
  <c r="F185" i="20"/>
  <c r="E185" i="20"/>
  <c r="F180" i="20"/>
  <c r="E180" i="20"/>
  <c r="F175" i="20"/>
  <c r="E175" i="20"/>
  <c r="F170" i="20"/>
  <c r="E170" i="20"/>
  <c r="F165" i="20"/>
  <c r="E165" i="20"/>
  <c r="F160" i="20"/>
  <c r="E160" i="20"/>
  <c r="F155" i="20"/>
  <c r="E155" i="20"/>
  <c r="F133" i="20"/>
  <c r="E127" i="20"/>
  <c r="F127" i="20"/>
  <c r="F128" i="20"/>
  <c r="E128" i="20"/>
  <c r="E122" i="20"/>
  <c r="F122" i="20"/>
  <c r="F123" i="20"/>
  <c r="E123" i="20"/>
  <c r="E117" i="20"/>
  <c r="F117" i="20"/>
  <c r="F118" i="20"/>
  <c r="E118" i="20"/>
  <c r="E112" i="20"/>
  <c r="F112" i="20"/>
  <c r="F113" i="20"/>
  <c r="E113" i="20"/>
  <c r="F108" i="20"/>
  <c r="E108" i="20"/>
  <c r="E107" i="20"/>
  <c r="F107" i="20"/>
  <c r="E102" i="20"/>
  <c r="F102" i="20"/>
  <c r="F103" i="20"/>
  <c r="E103" i="20"/>
  <c r="E97" i="20"/>
  <c r="F97" i="20"/>
  <c r="F98" i="20"/>
  <c r="E98" i="20"/>
  <c r="F93" i="20"/>
  <c r="E93" i="20"/>
  <c r="E92" i="20"/>
  <c r="F92" i="20"/>
  <c r="G92" i="20"/>
  <c r="F71" i="20"/>
  <c r="E71" i="20"/>
  <c r="E70" i="20"/>
  <c r="F70" i="20"/>
  <c r="E65" i="20"/>
  <c r="F65" i="20"/>
  <c r="F66" i="20"/>
  <c r="E66" i="20"/>
  <c r="F61" i="20"/>
  <c r="E61" i="20"/>
  <c r="E60" i="20"/>
  <c r="F60" i="20"/>
  <c r="F56" i="20"/>
  <c r="E56" i="20"/>
  <c r="E55" i="20"/>
  <c r="F55" i="20"/>
  <c r="F51" i="20"/>
  <c r="E51" i="20"/>
  <c r="E50" i="20"/>
  <c r="F50" i="20"/>
  <c r="F46" i="20"/>
  <c r="E46" i="20"/>
  <c r="E45" i="20"/>
  <c r="F45" i="20"/>
  <c r="F41" i="20"/>
  <c r="E41" i="20"/>
  <c r="E40" i="20"/>
  <c r="F40" i="20"/>
  <c r="F36" i="20"/>
  <c r="E36" i="20"/>
  <c r="E35" i="20"/>
  <c r="F35" i="20"/>
  <c r="E30" i="20"/>
  <c r="F30" i="20"/>
  <c r="F31" i="20"/>
  <c r="E31" i="20"/>
  <c r="F26" i="20"/>
  <c r="E26" i="20"/>
  <c r="E25" i="20"/>
  <c r="F25" i="20"/>
  <c r="D123" i="20"/>
  <c r="C123" i="20"/>
  <c r="C122" i="20"/>
  <c r="D122" i="20"/>
  <c r="F118" i="21" l="1"/>
  <c r="E118" i="21"/>
  <c r="F113" i="21"/>
  <c r="E113" i="21"/>
  <c r="F61" i="21"/>
  <c r="E61" i="21"/>
  <c r="F190" i="21"/>
  <c r="E189" i="21"/>
  <c r="F189" i="21"/>
  <c r="E184" i="21"/>
  <c r="F184" i="21"/>
  <c r="F185" i="21"/>
  <c r="E185" i="21"/>
  <c r="F180" i="21"/>
  <c r="E180" i="21"/>
  <c r="F179" i="21"/>
  <c r="E174" i="21"/>
  <c r="F174" i="21"/>
  <c r="F175" i="21"/>
  <c r="E175" i="21"/>
  <c r="F170" i="21"/>
  <c r="E170" i="21"/>
  <c r="F165" i="21"/>
  <c r="E165" i="21"/>
  <c r="F160" i="21"/>
  <c r="E160" i="21"/>
  <c r="F155" i="21"/>
  <c r="E155" i="21"/>
  <c r="E169" i="21"/>
  <c r="F169" i="21"/>
  <c r="F164" i="21"/>
  <c r="E164" i="21"/>
  <c r="E159" i="21"/>
  <c r="F159" i="21"/>
  <c r="E154" i="21"/>
  <c r="F154" i="21"/>
  <c r="F133" i="21"/>
  <c r="F128" i="21"/>
  <c r="E128" i="21"/>
  <c r="E127" i="21"/>
  <c r="F127" i="21"/>
  <c r="E122" i="21"/>
  <c r="F122" i="21"/>
  <c r="G122" i="21"/>
  <c r="F123" i="21"/>
  <c r="E123" i="21"/>
  <c r="E117" i="21"/>
  <c r="F117" i="21"/>
  <c r="E112" i="21"/>
  <c r="F112" i="21"/>
  <c r="E107" i="21"/>
  <c r="F107" i="21"/>
  <c r="F108" i="21"/>
  <c r="E108" i="21"/>
  <c r="F103" i="21"/>
  <c r="E103" i="21"/>
  <c r="E102" i="21"/>
  <c r="F102" i="21"/>
  <c r="F98" i="21"/>
  <c r="E98" i="21"/>
  <c r="E97" i="21"/>
  <c r="F97" i="21"/>
  <c r="F93" i="21"/>
  <c r="E93" i="21"/>
  <c r="E92" i="21"/>
  <c r="F92" i="21"/>
  <c r="F71" i="21"/>
  <c r="F66" i="21"/>
  <c r="E66" i="21"/>
  <c r="G65" i="21"/>
  <c r="E60" i="21"/>
  <c r="F60" i="21"/>
  <c r="E55" i="21"/>
  <c r="F55" i="21"/>
  <c r="F56" i="21"/>
  <c r="E56" i="21"/>
  <c r="E50" i="21"/>
  <c r="F50" i="21"/>
  <c r="F51" i="21"/>
  <c r="E51" i="21"/>
  <c r="E45" i="21"/>
  <c r="F45" i="21"/>
  <c r="F46" i="21"/>
  <c r="E46" i="21"/>
  <c r="F41" i="21"/>
  <c r="E41" i="21"/>
  <c r="E40" i="21"/>
  <c r="F40" i="21"/>
  <c r="E35" i="21"/>
  <c r="F35" i="21"/>
  <c r="F36" i="21"/>
  <c r="E36" i="21"/>
  <c r="F31" i="21"/>
  <c r="E31" i="21"/>
  <c r="E30" i="21"/>
  <c r="F30" i="21"/>
  <c r="F26" i="21"/>
  <c r="E26" i="21"/>
  <c r="E25" i="21"/>
  <c r="F25" i="21"/>
  <c r="F189" i="10"/>
  <c r="G189" i="10"/>
  <c r="F190" i="10"/>
  <c r="F180" i="10"/>
  <c r="E180" i="10"/>
  <c r="F185" i="10"/>
  <c r="E185" i="10"/>
  <c r="E179" i="10"/>
  <c r="F179" i="10"/>
  <c r="F175" i="10"/>
  <c r="E175" i="10"/>
  <c r="E174" i="10"/>
  <c r="F174" i="10"/>
  <c r="F170" i="10"/>
  <c r="E170" i="10"/>
  <c r="E169" i="10"/>
  <c r="F169" i="10"/>
  <c r="F165" i="10"/>
  <c r="E165" i="10"/>
  <c r="E164" i="10"/>
  <c r="F164" i="10"/>
  <c r="F160" i="10"/>
  <c r="E160" i="10"/>
  <c r="E159" i="10"/>
  <c r="F159" i="10"/>
  <c r="G159" i="10"/>
  <c r="H159" i="10"/>
  <c r="H155" i="10"/>
  <c r="G155" i="10"/>
  <c r="F155" i="10"/>
  <c r="E155" i="10"/>
  <c r="E154" i="10"/>
  <c r="F154" i="10"/>
  <c r="G154" i="10"/>
  <c r="H133" i="10"/>
  <c r="F133" i="10"/>
  <c r="E127" i="10"/>
  <c r="F127" i="10"/>
  <c r="G127" i="10"/>
  <c r="H127" i="10"/>
  <c r="H128" i="10"/>
  <c r="G128" i="10"/>
  <c r="F128" i="10"/>
  <c r="E128" i="10"/>
  <c r="H123" i="10"/>
  <c r="G123" i="10"/>
  <c r="F123" i="10"/>
  <c r="E123" i="10"/>
  <c r="H122" i="10"/>
  <c r="G122" i="10"/>
  <c r="F122" i="10"/>
  <c r="E122" i="10"/>
  <c r="H118" i="10"/>
  <c r="G118" i="10"/>
  <c r="F118" i="10"/>
  <c r="E118" i="10"/>
  <c r="E117" i="10"/>
  <c r="F117" i="10"/>
  <c r="G117" i="10"/>
  <c r="H117" i="10"/>
  <c r="H113" i="10"/>
  <c r="G113" i="10"/>
  <c r="F113" i="10"/>
  <c r="E113" i="10"/>
  <c r="E112" i="10"/>
  <c r="F112" i="10"/>
  <c r="G112" i="10"/>
  <c r="H108" i="10"/>
  <c r="G108" i="10"/>
  <c r="F108" i="10"/>
  <c r="E108" i="10"/>
  <c r="E107" i="10"/>
  <c r="F107" i="10"/>
  <c r="G107" i="10"/>
  <c r="H103" i="10"/>
  <c r="G103" i="10"/>
  <c r="F103" i="10"/>
  <c r="E103" i="10"/>
  <c r="E102" i="10"/>
  <c r="F102" i="10"/>
  <c r="G102" i="10"/>
  <c r="H98" i="10"/>
  <c r="G98" i="10"/>
  <c r="F98" i="10"/>
  <c r="E98" i="10"/>
  <c r="E97" i="10"/>
  <c r="F97" i="10"/>
  <c r="G97" i="10"/>
  <c r="H97" i="10"/>
  <c r="H93" i="10"/>
  <c r="G93" i="10"/>
  <c r="F93" i="10"/>
  <c r="E93" i="10"/>
  <c r="E92" i="10"/>
  <c r="F92" i="10"/>
  <c r="G92" i="10"/>
  <c r="H92" i="10"/>
  <c r="H71" i="10"/>
  <c r="G71" i="10"/>
  <c r="F71" i="10"/>
  <c r="E70" i="10"/>
  <c r="F70" i="10"/>
  <c r="G70" i="10"/>
  <c r="H70" i="10"/>
  <c r="H66" i="10"/>
  <c r="G66" i="10"/>
  <c r="F66" i="10"/>
  <c r="E66" i="10"/>
  <c r="E65" i="10"/>
  <c r="F65" i="10"/>
  <c r="G65" i="10"/>
  <c r="H65" i="10"/>
  <c r="H61" i="10"/>
  <c r="G61" i="10"/>
  <c r="F61" i="10"/>
  <c r="E61" i="10"/>
  <c r="E60" i="10"/>
  <c r="F60" i="10"/>
  <c r="G60" i="10"/>
  <c r="H60" i="10"/>
  <c r="H56" i="10"/>
  <c r="G56" i="10"/>
  <c r="F56" i="10"/>
  <c r="E56" i="10"/>
  <c r="E55" i="10"/>
  <c r="F55" i="10"/>
  <c r="G55" i="10"/>
  <c r="H55" i="10"/>
  <c r="H51" i="10"/>
  <c r="G51" i="10"/>
  <c r="F51" i="10"/>
  <c r="E51" i="10"/>
  <c r="H50" i="10"/>
  <c r="E50" i="10"/>
  <c r="F50" i="10"/>
  <c r="G50" i="10"/>
  <c r="H46" i="10"/>
  <c r="G46" i="10"/>
  <c r="F46" i="10"/>
  <c r="E46" i="10"/>
  <c r="E45" i="10"/>
  <c r="F45" i="10"/>
  <c r="G45" i="10"/>
  <c r="H45" i="10"/>
  <c r="H41" i="10"/>
  <c r="G41" i="10"/>
  <c r="F41" i="10"/>
  <c r="E41" i="10"/>
  <c r="H40" i="10"/>
  <c r="G40" i="10"/>
  <c r="F40" i="10"/>
  <c r="E40" i="10"/>
  <c r="E35" i="10"/>
  <c r="F35" i="10"/>
  <c r="G35" i="10"/>
  <c r="H35" i="10"/>
  <c r="F36" i="10"/>
  <c r="E36" i="10"/>
  <c r="H31" i="10"/>
  <c r="G31" i="10"/>
  <c r="F31" i="10"/>
  <c r="E31" i="10"/>
  <c r="E30" i="10"/>
  <c r="F30" i="10"/>
  <c r="G30" i="10"/>
  <c r="H30" i="10"/>
  <c r="H26" i="10"/>
  <c r="G26" i="10"/>
  <c r="F26" i="10"/>
  <c r="E26" i="10"/>
  <c r="E25" i="10"/>
  <c r="F25" i="10"/>
  <c r="G25" i="10"/>
  <c r="H25" i="10"/>
  <c r="H190" i="6"/>
  <c r="F190" i="6"/>
  <c r="H185" i="6"/>
  <c r="G185" i="6"/>
  <c r="F185" i="6"/>
  <c r="E185" i="6"/>
  <c r="E184" i="6"/>
  <c r="F184" i="6"/>
  <c r="G184" i="6"/>
  <c r="H184" i="6"/>
  <c r="H180" i="6"/>
  <c r="G180" i="6"/>
  <c r="F180" i="6"/>
  <c r="E180" i="6"/>
  <c r="E179" i="6"/>
  <c r="F179" i="6"/>
  <c r="G179" i="6"/>
  <c r="H179" i="6"/>
  <c r="H175" i="6"/>
  <c r="G175" i="6"/>
  <c r="F175" i="6"/>
  <c r="E175" i="6"/>
  <c r="E174" i="6"/>
  <c r="F174" i="6"/>
  <c r="G174" i="6"/>
  <c r="H174" i="6"/>
  <c r="H170" i="6"/>
  <c r="G170" i="6"/>
  <c r="F170" i="6"/>
  <c r="E170" i="6"/>
  <c r="E169" i="6"/>
  <c r="F169" i="6"/>
  <c r="G169" i="6"/>
  <c r="H169" i="6"/>
  <c r="H165" i="6"/>
  <c r="G165" i="6"/>
  <c r="F165" i="6"/>
  <c r="E165" i="6"/>
  <c r="E164" i="6"/>
  <c r="F164" i="6"/>
  <c r="G164" i="6"/>
  <c r="H164" i="6"/>
  <c r="H160" i="6"/>
  <c r="G160" i="6"/>
  <c r="F160" i="6"/>
  <c r="E160" i="6"/>
  <c r="E159" i="6"/>
  <c r="F159" i="6"/>
  <c r="G159" i="6"/>
  <c r="H159" i="6"/>
  <c r="H155" i="6"/>
  <c r="G155" i="6"/>
  <c r="F155" i="6"/>
  <c r="E155" i="6"/>
  <c r="E154" i="6"/>
  <c r="F154" i="6"/>
  <c r="G154" i="6"/>
  <c r="H154" i="6"/>
  <c r="H133" i="6"/>
  <c r="F133" i="6"/>
  <c r="H128" i="6"/>
  <c r="G128" i="6"/>
  <c r="F128" i="6"/>
  <c r="E128" i="6"/>
  <c r="H123" i="6"/>
  <c r="G123" i="6"/>
  <c r="F123" i="6"/>
  <c r="E123" i="6"/>
  <c r="G118" i="6"/>
  <c r="H118" i="6"/>
  <c r="F118" i="6"/>
  <c r="E118" i="6"/>
  <c r="H113" i="6"/>
  <c r="G113" i="6"/>
  <c r="F113" i="6"/>
  <c r="E113" i="6"/>
  <c r="H108" i="6"/>
  <c r="G108" i="6"/>
  <c r="F108" i="6"/>
  <c r="E108" i="6"/>
  <c r="H103" i="6"/>
  <c r="G103" i="6"/>
  <c r="F103" i="6"/>
  <c r="E103" i="6"/>
  <c r="H98" i="6"/>
  <c r="G98" i="6"/>
  <c r="F98" i="6"/>
  <c r="E98" i="6"/>
  <c r="H93" i="6"/>
  <c r="G93" i="6"/>
  <c r="F93" i="6"/>
  <c r="E93" i="6"/>
  <c r="E127" i="6"/>
  <c r="F127" i="6"/>
  <c r="G127" i="6"/>
  <c r="H127" i="6"/>
  <c r="E122" i="6"/>
  <c r="F122" i="6"/>
  <c r="G122" i="6"/>
  <c r="H122" i="6"/>
  <c r="E117" i="6"/>
  <c r="F117" i="6"/>
  <c r="G117" i="6"/>
  <c r="H117" i="6"/>
  <c r="E112" i="6"/>
  <c r="F112" i="6"/>
  <c r="G112" i="6"/>
  <c r="H112" i="6"/>
  <c r="E107" i="6"/>
  <c r="F107" i="6"/>
  <c r="G107" i="6"/>
  <c r="H107" i="6"/>
  <c r="E102" i="6"/>
  <c r="F102" i="6"/>
  <c r="G102" i="6"/>
  <c r="H102" i="6"/>
  <c r="E97" i="6"/>
  <c r="F97" i="6"/>
  <c r="G97" i="6"/>
  <c r="H97" i="6"/>
  <c r="E92" i="6"/>
  <c r="F92" i="6"/>
  <c r="G92" i="6"/>
  <c r="H92" i="6"/>
  <c r="H71" i="6"/>
  <c r="F71" i="6"/>
  <c r="H66" i="6"/>
  <c r="F66" i="6"/>
  <c r="G61" i="6"/>
  <c r="H61" i="6"/>
  <c r="F61" i="6"/>
  <c r="E61" i="6"/>
  <c r="E60" i="6"/>
  <c r="F60" i="6"/>
  <c r="G60" i="6"/>
  <c r="H60" i="6"/>
  <c r="H56" i="6"/>
  <c r="G56" i="6"/>
  <c r="G55" i="6"/>
  <c r="F56" i="6"/>
  <c r="E56" i="6"/>
  <c r="E55" i="6"/>
  <c r="F55" i="6"/>
  <c r="H55" i="6"/>
  <c r="H51" i="6"/>
  <c r="G51" i="6"/>
  <c r="F51" i="6"/>
  <c r="E51" i="6"/>
  <c r="E50" i="6"/>
  <c r="F50" i="6"/>
  <c r="G50" i="6"/>
  <c r="H50" i="6"/>
  <c r="H46" i="6"/>
  <c r="G46" i="6"/>
  <c r="F46" i="6"/>
  <c r="E46" i="6"/>
  <c r="E45" i="6"/>
  <c r="F45" i="6"/>
  <c r="G45" i="6"/>
  <c r="H45" i="6"/>
  <c r="H41" i="6"/>
  <c r="G41" i="6"/>
  <c r="F41" i="6"/>
  <c r="E41" i="6"/>
  <c r="E40" i="6"/>
  <c r="F40" i="6"/>
  <c r="G40" i="6"/>
  <c r="H40" i="6"/>
  <c r="H36" i="6"/>
  <c r="G36" i="6"/>
  <c r="F36" i="6"/>
  <c r="E36" i="6"/>
  <c r="F35" i="6"/>
  <c r="G35" i="6"/>
  <c r="H35" i="6"/>
  <c r="H31" i="6"/>
  <c r="G31" i="6"/>
  <c r="F31" i="6"/>
  <c r="G30" i="6"/>
  <c r="H30" i="6"/>
  <c r="G25" i="6"/>
  <c r="H25" i="6"/>
  <c r="H26" i="6"/>
  <c r="G26" i="6"/>
  <c r="F26" i="6"/>
  <c r="G145" i="23"/>
  <c r="E145" i="23"/>
  <c r="G144" i="23"/>
  <c r="E144" i="23"/>
  <c r="G83" i="23"/>
  <c r="E83" i="23"/>
  <c r="G82" i="23"/>
  <c r="E82" i="23"/>
  <c r="G16" i="23"/>
  <c r="E16" i="23"/>
  <c r="G15" i="23"/>
  <c r="E15" i="23"/>
  <c r="G145" i="22"/>
  <c r="E145" i="22"/>
  <c r="G144" i="22"/>
  <c r="E144" i="22"/>
  <c r="G83" i="22"/>
  <c r="E83" i="22"/>
  <c r="G82" i="22"/>
  <c r="E82" i="22"/>
  <c r="E16" i="22"/>
  <c r="G16" i="22"/>
  <c r="G15" i="22"/>
  <c r="E15" i="22"/>
  <c r="G102" i="20"/>
  <c r="H65" i="20"/>
  <c r="H70" i="20"/>
  <c r="G145" i="20"/>
  <c r="E145" i="20"/>
  <c r="G144" i="20"/>
  <c r="E144" i="20"/>
  <c r="G83" i="20"/>
  <c r="E83" i="20"/>
  <c r="G82" i="20"/>
  <c r="E82" i="20"/>
  <c r="G16" i="20"/>
  <c r="E16" i="20"/>
  <c r="G15" i="20"/>
  <c r="E15" i="20"/>
  <c r="G145" i="21"/>
  <c r="G144" i="21"/>
  <c r="H55" i="21" l="1"/>
  <c r="E145" i="21"/>
  <c r="E144" i="21"/>
  <c r="E83" i="21"/>
  <c r="G82" i="21"/>
  <c r="E82" i="21"/>
  <c r="G16" i="21"/>
  <c r="E16" i="21"/>
  <c r="G15" i="21"/>
  <c r="E15" i="21"/>
  <c r="E189" i="10"/>
  <c r="E144" i="10"/>
  <c r="E145" i="10"/>
  <c r="E83" i="10"/>
  <c r="E82" i="10"/>
  <c r="E71" i="10"/>
  <c r="E16" i="10"/>
  <c r="E15" i="10"/>
  <c r="G145" i="6"/>
  <c r="E145" i="6"/>
  <c r="G144" i="6"/>
  <c r="E144" i="6"/>
  <c r="G83" i="6"/>
  <c r="E83" i="6"/>
  <c r="G82" i="6"/>
  <c r="E82" i="6"/>
  <c r="G16" i="6"/>
  <c r="G15" i="6"/>
  <c r="F30" i="6" l="1"/>
  <c r="F25" i="6"/>
  <c r="E35" i="6"/>
  <c r="E31" i="6"/>
  <c r="E30" i="6"/>
  <c r="E26" i="6"/>
  <c r="E25" i="6"/>
  <c r="E16" i="6"/>
  <c r="E15" i="6"/>
  <c r="C15" i="20" l="1"/>
  <c r="C16" i="20"/>
  <c r="C25" i="20"/>
  <c r="D25" i="20"/>
  <c r="C26" i="20"/>
  <c r="D26" i="20"/>
  <c r="C30" i="20"/>
  <c r="D30" i="20"/>
  <c r="C31" i="20"/>
  <c r="D31" i="20"/>
  <c r="C35" i="20"/>
  <c r="D35" i="20"/>
  <c r="C36" i="20"/>
  <c r="D36" i="20"/>
  <c r="C40" i="20"/>
  <c r="D40" i="20"/>
  <c r="C41" i="20"/>
  <c r="D41" i="20"/>
  <c r="C45" i="20"/>
  <c r="D45" i="20"/>
  <c r="C46" i="20"/>
  <c r="D46" i="20"/>
  <c r="C50" i="20"/>
  <c r="D50" i="20"/>
  <c r="C51" i="20"/>
  <c r="D51" i="20"/>
  <c r="C55" i="20"/>
  <c r="D55" i="20"/>
  <c r="C56" i="20"/>
  <c r="D56" i="20"/>
  <c r="C60" i="20"/>
  <c r="D60" i="20"/>
  <c r="C61" i="20"/>
  <c r="D61" i="20"/>
  <c r="C65" i="20"/>
  <c r="D65" i="20"/>
  <c r="C66" i="20"/>
  <c r="D66" i="20"/>
  <c r="D70" i="20"/>
  <c r="D71" i="20"/>
  <c r="C82" i="20"/>
  <c r="C83" i="20"/>
  <c r="C92" i="20"/>
  <c r="D92" i="20"/>
  <c r="C93" i="20"/>
  <c r="D93" i="20"/>
  <c r="C97" i="20"/>
  <c r="D97" i="20"/>
  <c r="C98" i="20"/>
  <c r="D98" i="20"/>
  <c r="C102" i="20"/>
  <c r="D102" i="20"/>
  <c r="C103" i="20"/>
  <c r="D103" i="20"/>
  <c r="C107" i="20"/>
  <c r="D107" i="20"/>
  <c r="C108" i="20"/>
  <c r="D108" i="20"/>
  <c r="C112" i="20"/>
  <c r="D112" i="20"/>
  <c r="C113" i="20"/>
  <c r="D113" i="20"/>
  <c r="C117" i="20"/>
  <c r="D117" i="20"/>
  <c r="C118" i="20"/>
  <c r="D118" i="20"/>
  <c r="C127" i="20"/>
  <c r="C128" i="20"/>
  <c r="D128" i="20"/>
  <c r="D133" i="20"/>
  <c r="C144" i="20"/>
  <c r="C145" i="20"/>
  <c r="C154" i="20"/>
  <c r="D154" i="20"/>
  <c r="C155" i="20"/>
  <c r="D155" i="20"/>
  <c r="C159" i="20"/>
  <c r="D159" i="20"/>
  <c r="C160" i="20"/>
  <c r="D160" i="20"/>
  <c r="C164" i="20"/>
  <c r="D164" i="20"/>
  <c r="C165" i="20"/>
  <c r="D165" i="20"/>
  <c r="C169" i="20"/>
  <c r="D169" i="20"/>
  <c r="C170" i="20"/>
  <c r="D170" i="20"/>
  <c r="C174" i="20"/>
  <c r="D174" i="20"/>
  <c r="C175" i="20"/>
  <c r="D175" i="20"/>
  <c r="C179" i="20"/>
  <c r="D179" i="20"/>
  <c r="C180" i="20"/>
  <c r="D180" i="20"/>
  <c r="C184" i="20"/>
  <c r="D184" i="20"/>
  <c r="C185" i="20"/>
  <c r="D185" i="20"/>
  <c r="D189" i="20"/>
  <c r="D190" i="20"/>
  <c r="D123" i="23" l="1"/>
  <c r="C30" i="10"/>
  <c r="D30" i="10"/>
  <c r="D190" i="23"/>
  <c r="D185" i="23"/>
  <c r="D180" i="23"/>
  <c r="D175" i="23"/>
  <c r="D170" i="23"/>
  <c r="D169" i="23"/>
  <c r="D165" i="23"/>
  <c r="D164" i="23"/>
  <c r="D160" i="23"/>
  <c r="D159" i="23"/>
  <c r="D155" i="23"/>
  <c r="D154" i="23"/>
  <c r="C185" i="23"/>
  <c r="C180" i="23"/>
  <c r="C175" i="23"/>
  <c r="C170" i="23"/>
  <c r="C169" i="23"/>
  <c r="C165" i="23"/>
  <c r="C164" i="23"/>
  <c r="C160" i="23"/>
  <c r="C159" i="23"/>
  <c r="C155" i="23"/>
  <c r="C154" i="23"/>
  <c r="C145" i="23"/>
  <c r="C144" i="23"/>
  <c r="D133" i="23"/>
  <c r="D128" i="23"/>
  <c r="D108" i="23"/>
  <c r="D107" i="23"/>
  <c r="D113" i="23"/>
  <c r="D112" i="23"/>
  <c r="D118" i="23"/>
  <c r="D117" i="23"/>
  <c r="D122" i="23"/>
  <c r="D103" i="23"/>
  <c r="D102" i="23"/>
  <c r="D98" i="23"/>
  <c r="D97" i="23"/>
  <c r="D93" i="23"/>
  <c r="D92" i="23"/>
  <c r="C128" i="23"/>
  <c r="C123" i="23"/>
  <c r="C118" i="23"/>
  <c r="C113" i="23"/>
  <c r="C112" i="23"/>
  <c r="C108" i="23"/>
  <c r="C107" i="23"/>
  <c r="C103" i="23"/>
  <c r="C102" i="23"/>
  <c r="C97" i="23"/>
  <c r="C93" i="23"/>
  <c r="C92" i="23"/>
  <c r="C83" i="23"/>
  <c r="C82" i="23"/>
  <c r="D66" i="23"/>
  <c r="D61" i="23"/>
  <c r="D56" i="23"/>
  <c r="D51" i="23"/>
  <c r="D46" i="23"/>
  <c r="D41" i="23"/>
  <c r="D40" i="23"/>
  <c r="D36" i="23"/>
  <c r="D35" i="23"/>
  <c r="D31" i="23"/>
  <c r="D30" i="23"/>
  <c r="D26" i="23"/>
  <c r="D25" i="23"/>
  <c r="C66" i="23"/>
  <c r="C61" i="23"/>
  <c r="C56" i="23"/>
  <c r="C51" i="23"/>
  <c r="C46" i="23"/>
  <c r="C41" i="23"/>
  <c r="C40" i="23"/>
  <c r="C36" i="23"/>
  <c r="C35" i="23"/>
  <c r="C31" i="23"/>
  <c r="C30" i="23"/>
  <c r="C26" i="23"/>
  <c r="C25" i="23"/>
  <c r="C16" i="23"/>
  <c r="C15" i="23"/>
  <c r="D190" i="22"/>
  <c r="D185" i="22"/>
  <c r="D180" i="22"/>
  <c r="D175" i="22"/>
  <c r="D170" i="22"/>
  <c r="D169" i="22"/>
  <c r="D165" i="22"/>
  <c r="D164" i="22"/>
  <c r="D160" i="22"/>
  <c r="D159" i="22"/>
  <c r="D155" i="22"/>
  <c r="D154" i="22"/>
  <c r="C185" i="22"/>
  <c r="C180" i="22"/>
  <c r="C175" i="22"/>
  <c r="C170" i="22"/>
  <c r="C169" i="22"/>
  <c r="C165" i="22"/>
  <c r="C160" i="22"/>
  <c r="C159" i="22"/>
  <c r="C155" i="22"/>
  <c r="C154" i="22"/>
  <c r="C145" i="22"/>
  <c r="C144" i="22"/>
  <c r="D133" i="22"/>
  <c r="D128" i="22"/>
  <c r="D123" i="22"/>
  <c r="D118" i="22"/>
  <c r="D113" i="22"/>
  <c r="D112" i="22"/>
  <c r="D108" i="22"/>
  <c r="D107" i="22"/>
  <c r="D103" i="22"/>
  <c r="D102" i="22"/>
  <c r="D98" i="22"/>
  <c r="D97" i="22"/>
  <c r="D93" i="22"/>
  <c r="D92" i="22"/>
  <c r="C128" i="22"/>
  <c r="C123" i="22"/>
  <c r="C118" i="22"/>
  <c r="C113" i="22"/>
  <c r="C112" i="22"/>
  <c r="C108" i="22"/>
  <c r="C107" i="22"/>
  <c r="C103" i="22"/>
  <c r="C102" i="22"/>
  <c r="C98" i="22"/>
  <c r="C97" i="22"/>
  <c r="C93" i="22"/>
  <c r="C92" i="22"/>
  <c r="C83" i="22"/>
  <c r="C82" i="22"/>
  <c r="D71" i="22"/>
  <c r="D66" i="22"/>
  <c r="D61" i="22"/>
  <c r="D56" i="22"/>
  <c r="D51" i="22"/>
  <c r="D46" i="22"/>
  <c r="D45" i="22"/>
  <c r="D41" i="22"/>
  <c r="D40" i="22"/>
  <c r="D36" i="22"/>
  <c r="D35" i="22"/>
  <c r="D31" i="22"/>
  <c r="D30" i="22"/>
  <c r="D26" i="22"/>
  <c r="D25" i="22"/>
  <c r="C66" i="22"/>
  <c r="C61" i="22"/>
  <c r="C56" i="22"/>
  <c r="C51" i="22"/>
  <c r="C46" i="22"/>
  <c r="C45" i="22"/>
  <c r="C41" i="22"/>
  <c r="C40" i="22"/>
  <c r="C36" i="22"/>
  <c r="C35" i="22"/>
  <c r="C31" i="22"/>
  <c r="C30" i="22"/>
  <c r="C25" i="22"/>
  <c r="C26" i="22"/>
  <c r="C16" i="22"/>
  <c r="D190" i="21"/>
  <c r="D185" i="21"/>
  <c r="D180" i="21"/>
  <c r="D184" i="21"/>
  <c r="D175" i="21"/>
  <c r="D170" i="21"/>
  <c r="D169" i="21"/>
  <c r="D165" i="21"/>
  <c r="D164" i="21"/>
  <c r="D160" i="21"/>
  <c r="D159" i="21"/>
  <c r="D155" i="21"/>
  <c r="D154" i="21"/>
  <c r="C185" i="21"/>
  <c r="C180" i="21"/>
  <c r="C175" i="21"/>
  <c r="C170" i="21"/>
  <c r="C169" i="21"/>
  <c r="C165" i="21"/>
  <c r="C164" i="21"/>
  <c r="C160" i="21"/>
  <c r="C159" i="21"/>
  <c r="C155" i="21"/>
  <c r="C154" i="21"/>
  <c r="C145" i="21"/>
  <c r="C144" i="21"/>
  <c r="D133" i="21"/>
  <c r="D128" i="21"/>
  <c r="D123" i="21"/>
  <c r="D118" i="21"/>
  <c r="D113" i="21"/>
  <c r="D112" i="21"/>
  <c r="D108" i="21"/>
  <c r="D107" i="21"/>
  <c r="D103" i="21"/>
  <c r="D102" i="21"/>
  <c r="D98" i="21"/>
  <c r="D97" i="21"/>
  <c r="D93" i="21"/>
  <c r="D92" i="21"/>
  <c r="C128" i="21"/>
  <c r="C123" i="21"/>
  <c r="C118" i="21"/>
  <c r="C113" i="21"/>
  <c r="C112" i="21"/>
  <c r="C108" i="21"/>
  <c r="C107" i="21"/>
  <c r="C103" i="21"/>
  <c r="C102" i="21"/>
  <c r="C98" i="21"/>
  <c r="C97" i="21"/>
  <c r="C93" i="21"/>
  <c r="C92" i="21"/>
  <c r="C83" i="21"/>
  <c r="C82" i="21"/>
  <c r="D71" i="21"/>
  <c r="D66" i="21"/>
  <c r="D61" i="21"/>
  <c r="D56" i="21"/>
  <c r="D51" i="21"/>
  <c r="D46" i="21"/>
  <c r="D41" i="21"/>
  <c r="D40" i="21"/>
  <c r="D36" i="21"/>
  <c r="D35" i="21"/>
  <c r="D31" i="21"/>
  <c r="D30" i="21"/>
  <c r="D26" i="21"/>
  <c r="D25" i="21"/>
  <c r="C66" i="21"/>
  <c r="C61" i="21"/>
  <c r="C56" i="21"/>
  <c r="C51" i="21"/>
  <c r="C46" i="21"/>
  <c r="C41" i="21"/>
  <c r="C40" i="21"/>
  <c r="C36" i="21"/>
  <c r="C35" i="21"/>
  <c r="C31" i="21"/>
  <c r="C30" i="21"/>
  <c r="C26" i="21"/>
  <c r="C25" i="21"/>
  <c r="C16" i="21"/>
  <c r="C15" i="21"/>
  <c r="D133" i="6"/>
  <c r="D128" i="6"/>
  <c r="D123" i="6"/>
  <c r="D118" i="6"/>
  <c r="D113" i="6"/>
  <c r="D112" i="6"/>
  <c r="D108" i="6"/>
  <c r="D107" i="6"/>
  <c r="D103" i="6"/>
  <c r="D102" i="6"/>
  <c r="D98" i="6"/>
  <c r="D97" i="6"/>
  <c r="D93" i="6"/>
  <c r="D92" i="6"/>
  <c r="C128" i="6"/>
  <c r="C123" i="6"/>
  <c r="C118" i="6"/>
  <c r="C113" i="6"/>
  <c r="C112" i="6"/>
  <c r="C108" i="6"/>
  <c r="C107" i="6"/>
  <c r="C103" i="6"/>
  <c r="C102" i="6"/>
  <c r="C98" i="6"/>
  <c r="C97" i="6"/>
  <c r="C93" i="6"/>
  <c r="C92" i="6"/>
  <c r="C83" i="6"/>
  <c r="C82" i="6"/>
  <c r="D71" i="6"/>
  <c r="D66" i="6"/>
  <c r="D61" i="6"/>
  <c r="D56" i="6"/>
  <c r="D51" i="6"/>
  <c r="D46" i="6"/>
  <c r="D36" i="6"/>
  <c r="D35" i="6"/>
  <c r="D31" i="6"/>
  <c r="D25" i="6"/>
  <c r="C66" i="6"/>
  <c r="C61" i="6"/>
  <c r="C60" i="6"/>
  <c r="C56" i="6"/>
  <c r="C55" i="6"/>
  <c r="C51" i="6"/>
  <c r="C50" i="6"/>
  <c r="C46" i="6"/>
  <c r="C45" i="6"/>
  <c r="C41" i="6"/>
  <c r="C40" i="6"/>
  <c r="C36" i="6"/>
  <c r="C35" i="6"/>
  <c r="C31" i="6"/>
  <c r="C30" i="6"/>
  <c r="C25" i="6"/>
  <c r="C16" i="6"/>
  <c r="C15" i="6"/>
  <c r="D190" i="6"/>
  <c r="D185" i="6"/>
  <c r="D175" i="6"/>
  <c r="D170" i="6"/>
  <c r="D169" i="6"/>
  <c r="D165" i="6"/>
  <c r="D164" i="6"/>
  <c r="D160" i="6"/>
  <c r="D159" i="6"/>
  <c r="D155" i="6"/>
  <c r="D154" i="6"/>
  <c r="C185" i="6"/>
  <c r="C180" i="6"/>
  <c r="C175" i="6"/>
  <c r="C170" i="6"/>
  <c r="C169" i="6"/>
  <c r="C165" i="6"/>
  <c r="C164" i="6"/>
  <c r="C160" i="6"/>
  <c r="C159" i="6"/>
  <c r="C145" i="6"/>
  <c r="C144" i="6"/>
  <c r="C185" i="10"/>
  <c r="C180" i="10"/>
  <c r="C175" i="10"/>
  <c r="C170" i="10"/>
  <c r="C169" i="10"/>
  <c r="C165" i="10"/>
  <c r="C164" i="10"/>
  <c r="C160" i="10"/>
  <c r="C159" i="10"/>
  <c r="C155" i="10"/>
  <c r="C154" i="10"/>
  <c r="D190" i="10"/>
  <c r="D185" i="10"/>
  <c r="D180" i="10"/>
  <c r="D175" i="10"/>
  <c r="D170" i="10"/>
  <c r="D169" i="10"/>
  <c r="D165" i="10"/>
  <c r="D164" i="10"/>
  <c r="D160" i="10"/>
  <c r="D159" i="10"/>
  <c r="D155" i="10"/>
  <c r="D154" i="10"/>
  <c r="C145" i="10"/>
  <c r="C144" i="10"/>
  <c r="D133" i="10"/>
  <c r="D128" i="10"/>
  <c r="D123" i="10"/>
  <c r="D118" i="10"/>
  <c r="D113" i="10"/>
  <c r="D112" i="10"/>
  <c r="D108" i="10"/>
  <c r="D107" i="10"/>
  <c r="D103" i="10"/>
  <c r="D102" i="10"/>
  <c r="D98" i="10"/>
  <c r="D97" i="10"/>
  <c r="D93" i="10"/>
  <c r="D92" i="10"/>
  <c r="C128" i="10"/>
  <c r="C123" i="10"/>
  <c r="C118" i="10"/>
  <c r="C113" i="10"/>
  <c r="C112" i="10"/>
  <c r="C108" i="10"/>
  <c r="C107" i="10"/>
  <c r="C103" i="10"/>
  <c r="C102" i="10"/>
  <c r="C98" i="10"/>
  <c r="C97" i="10"/>
  <c r="C93" i="10"/>
  <c r="C92" i="10"/>
  <c r="C83" i="10"/>
  <c r="C82" i="10"/>
  <c r="D71" i="10"/>
  <c r="D70" i="10"/>
  <c r="D66" i="10"/>
  <c r="D65" i="10"/>
  <c r="D61" i="10"/>
  <c r="D60" i="10"/>
  <c r="C56" i="10"/>
  <c r="D56" i="10"/>
  <c r="D55" i="10"/>
  <c r="D51" i="10"/>
  <c r="D50" i="10"/>
  <c r="C46" i="10"/>
  <c r="D41" i="10"/>
  <c r="D40" i="10"/>
  <c r="C36" i="10"/>
  <c r="D36" i="10"/>
  <c r="D35" i="10"/>
  <c r="D31" i="10"/>
  <c r="C31" i="10"/>
  <c r="C26" i="10"/>
  <c r="D26" i="10"/>
  <c r="D25" i="10"/>
  <c r="C25" i="10"/>
  <c r="C16" i="10"/>
  <c r="C15" i="10"/>
  <c r="C60" i="10"/>
  <c r="C71" i="10" l="1"/>
  <c r="H45" i="20"/>
  <c r="H159" i="23"/>
  <c r="G60" i="23"/>
  <c r="H60" i="23"/>
  <c r="H112" i="22"/>
  <c r="H102" i="22"/>
  <c r="H60" i="22"/>
  <c r="H133" i="23"/>
  <c r="H133" i="22"/>
  <c r="H133" i="20"/>
  <c r="H133" i="21"/>
  <c r="H128" i="23"/>
  <c r="G128" i="23"/>
  <c r="H127" i="23"/>
  <c r="H128" i="22"/>
  <c r="G128" i="22"/>
  <c r="H127" i="22"/>
  <c r="H128" i="20"/>
  <c r="G128" i="20"/>
  <c r="H127" i="20"/>
  <c r="G127" i="20"/>
  <c r="H128" i="21"/>
  <c r="G128" i="21"/>
  <c r="H127" i="21"/>
  <c r="G127" i="21"/>
  <c r="H123" i="23"/>
  <c r="G123" i="23"/>
  <c r="H122" i="23"/>
  <c r="G122" i="23"/>
  <c r="H123" i="22"/>
  <c r="G123" i="22"/>
  <c r="H122" i="22"/>
  <c r="G122" i="22"/>
  <c r="H123" i="20"/>
  <c r="G123" i="20"/>
  <c r="H122" i="20"/>
  <c r="G122" i="20"/>
  <c r="H123" i="21"/>
  <c r="G123" i="21"/>
  <c r="H122" i="21"/>
  <c r="H118" i="23"/>
  <c r="G118" i="23"/>
  <c r="H117" i="23"/>
  <c r="G117" i="23"/>
  <c r="H118" i="22"/>
  <c r="G118" i="22"/>
  <c r="H117" i="22"/>
  <c r="G117" i="22"/>
  <c r="H118" i="20"/>
  <c r="G118" i="20"/>
  <c r="H117" i="20"/>
  <c r="G117" i="20"/>
  <c r="H118" i="21"/>
  <c r="G118" i="21"/>
  <c r="H117" i="21"/>
  <c r="G117" i="21"/>
  <c r="H113" i="23"/>
  <c r="G113" i="23"/>
  <c r="H112" i="23"/>
  <c r="G112" i="23"/>
  <c r="H113" i="22"/>
  <c r="G113" i="22"/>
  <c r="H113" i="20"/>
  <c r="G113" i="20"/>
  <c r="H112" i="20"/>
  <c r="G112" i="20"/>
  <c r="H113" i="21"/>
  <c r="G113" i="21"/>
  <c r="H112" i="21"/>
  <c r="G112" i="21"/>
  <c r="H108" i="23"/>
  <c r="G108" i="23"/>
  <c r="H107" i="23"/>
  <c r="G107" i="23"/>
  <c r="H108" i="22"/>
  <c r="G108" i="22"/>
  <c r="H107" i="22"/>
  <c r="H108" i="20"/>
  <c r="G108" i="20"/>
  <c r="H107" i="20"/>
  <c r="G107" i="20"/>
  <c r="H108" i="21"/>
  <c r="G108" i="21"/>
  <c r="H107" i="21"/>
  <c r="G107" i="21"/>
  <c r="H103" i="23"/>
  <c r="H102" i="23"/>
  <c r="G102" i="23"/>
  <c r="G103" i="22"/>
  <c r="H103" i="20"/>
  <c r="G103" i="20"/>
  <c r="H102" i="20"/>
  <c r="H103" i="21"/>
  <c r="G103" i="21"/>
  <c r="H102" i="21"/>
  <c r="G102" i="21"/>
  <c r="H98" i="23"/>
  <c r="G98" i="23"/>
  <c r="H97" i="23"/>
  <c r="G97" i="23"/>
  <c r="H98" i="22"/>
  <c r="G98" i="22"/>
  <c r="H97" i="22"/>
  <c r="H98" i="20"/>
  <c r="G98" i="20"/>
  <c r="H97" i="20"/>
  <c r="G97" i="20"/>
  <c r="H98" i="21"/>
  <c r="G98" i="21"/>
  <c r="H97" i="21"/>
  <c r="G97" i="21"/>
  <c r="H93" i="23"/>
  <c r="G93" i="23"/>
  <c r="H92" i="23"/>
  <c r="H93" i="22"/>
  <c r="G93" i="22"/>
  <c r="H92" i="22"/>
  <c r="H93" i="20"/>
  <c r="G93" i="20"/>
  <c r="H92" i="20"/>
  <c r="H93" i="21"/>
  <c r="G93" i="21"/>
  <c r="H92" i="21"/>
  <c r="G92" i="21"/>
  <c r="H71" i="23"/>
  <c r="G71" i="23"/>
  <c r="H70" i="23"/>
  <c r="G70" i="23"/>
  <c r="H71" i="22"/>
  <c r="G71" i="22"/>
  <c r="H70" i="22"/>
  <c r="G70" i="22"/>
  <c r="H71" i="20"/>
  <c r="G71" i="20"/>
  <c r="G70" i="20"/>
  <c r="H71" i="21"/>
  <c r="G71" i="21"/>
  <c r="H70" i="21"/>
  <c r="G70" i="21"/>
  <c r="H66" i="23"/>
  <c r="G66" i="23"/>
  <c r="H66" i="22"/>
  <c r="H65" i="22"/>
  <c r="H66" i="20"/>
  <c r="G66" i="20"/>
  <c r="G65" i="20"/>
  <c r="H66" i="21"/>
  <c r="G66" i="21"/>
  <c r="H65" i="21"/>
  <c r="H61" i="23"/>
  <c r="G61" i="23"/>
  <c r="H61" i="22"/>
  <c r="G61" i="22"/>
  <c r="H61" i="20"/>
  <c r="G61" i="20"/>
  <c r="H60" i="20"/>
  <c r="G60" i="20"/>
  <c r="H61" i="21"/>
  <c r="G61" i="21"/>
  <c r="H60" i="21"/>
  <c r="G60" i="21"/>
  <c r="H56" i="23"/>
  <c r="G56" i="23"/>
  <c r="H55" i="23"/>
  <c r="G55" i="23"/>
  <c r="H56" i="22"/>
  <c r="G56" i="22"/>
  <c r="H55" i="22"/>
  <c r="H56" i="20"/>
  <c r="G56" i="20"/>
  <c r="H55" i="20"/>
  <c r="G55" i="20"/>
  <c r="H56" i="21"/>
  <c r="G56" i="21"/>
  <c r="G55" i="21"/>
  <c r="H51" i="23"/>
  <c r="G51" i="23"/>
  <c r="H50" i="23"/>
  <c r="G50" i="23"/>
  <c r="H51" i="22"/>
  <c r="G51" i="22"/>
  <c r="H50" i="22"/>
  <c r="H51" i="20"/>
  <c r="G51" i="20"/>
  <c r="H50" i="20"/>
  <c r="G50" i="20"/>
  <c r="H51" i="21"/>
  <c r="G51" i="21"/>
  <c r="H50" i="21"/>
  <c r="G50" i="21"/>
  <c r="H46" i="23"/>
  <c r="G46" i="23"/>
  <c r="H45" i="23"/>
  <c r="G45" i="23"/>
  <c r="H41" i="23"/>
  <c r="G41" i="23"/>
  <c r="H40" i="23"/>
  <c r="G40" i="23"/>
  <c r="H46" i="22"/>
  <c r="G46" i="22"/>
  <c r="H45" i="22"/>
  <c r="H46" i="20"/>
  <c r="G46" i="20"/>
  <c r="G45" i="20"/>
  <c r="H46" i="21"/>
  <c r="G46" i="21"/>
  <c r="H45" i="21"/>
  <c r="G45" i="21"/>
  <c r="H41" i="22"/>
  <c r="G41" i="22"/>
  <c r="H40" i="22"/>
  <c r="G40" i="22"/>
  <c r="H41" i="20"/>
  <c r="G41" i="20"/>
  <c r="H40" i="20"/>
  <c r="G40" i="20"/>
  <c r="H41" i="21"/>
  <c r="G41" i="21"/>
  <c r="H40" i="21"/>
  <c r="G40" i="21"/>
  <c r="H36" i="23"/>
  <c r="G36" i="23"/>
  <c r="H35" i="23"/>
  <c r="G35" i="23"/>
  <c r="H36" i="22"/>
  <c r="G36" i="22"/>
  <c r="H35" i="22"/>
  <c r="G35" i="22"/>
  <c r="H36" i="20"/>
  <c r="G36" i="20"/>
  <c r="H35" i="20"/>
  <c r="G35" i="20"/>
  <c r="H36" i="21"/>
  <c r="G36" i="21"/>
  <c r="H35" i="21"/>
  <c r="G35" i="21"/>
  <c r="H31" i="23"/>
  <c r="G31" i="23"/>
  <c r="H30" i="23"/>
  <c r="G30" i="23"/>
  <c r="H31" i="22"/>
  <c r="G31" i="22"/>
  <c r="H30" i="22"/>
  <c r="G30" i="22"/>
  <c r="H31" i="20"/>
  <c r="G31" i="20"/>
  <c r="H30" i="20"/>
  <c r="G30" i="20"/>
  <c r="H31" i="21"/>
  <c r="G31" i="21"/>
  <c r="H30" i="21"/>
  <c r="G30" i="21"/>
  <c r="H26" i="21"/>
  <c r="G26" i="21"/>
  <c r="H25" i="21"/>
  <c r="G25" i="21"/>
  <c r="H26" i="23"/>
  <c r="G26" i="23"/>
  <c r="H25" i="23"/>
  <c r="G25" i="23"/>
  <c r="H26" i="22"/>
  <c r="G26" i="22"/>
  <c r="H25" i="22"/>
  <c r="G25" i="22"/>
  <c r="H26" i="20"/>
  <c r="G26" i="20"/>
  <c r="H25" i="20"/>
  <c r="G25" i="20"/>
  <c r="H190" i="23"/>
  <c r="H189" i="23"/>
  <c r="H190" i="22"/>
  <c r="H189" i="22"/>
  <c r="H190" i="20"/>
  <c r="H189" i="20"/>
  <c r="H190" i="21"/>
  <c r="H189" i="21"/>
  <c r="H185" i="23"/>
  <c r="G185" i="23"/>
  <c r="H184" i="23"/>
  <c r="H185" i="22"/>
  <c r="G185" i="22"/>
  <c r="H184" i="22"/>
  <c r="H185" i="20"/>
  <c r="G185" i="20"/>
  <c r="H184" i="20"/>
  <c r="H185" i="21"/>
  <c r="G185" i="21"/>
  <c r="H184" i="21"/>
  <c r="G184" i="21"/>
  <c r="H180" i="23"/>
  <c r="G180" i="23"/>
  <c r="H179" i="23"/>
  <c r="H180" i="22"/>
  <c r="G180" i="22"/>
  <c r="H179" i="22"/>
  <c r="H180" i="20"/>
  <c r="G180" i="20"/>
  <c r="H179" i="20"/>
  <c r="G179" i="20"/>
  <c r="H180" i="21"/>
  <c r="G180" i="21"/>
  <c r="H179" i="21"/>
  <c r="G179" i="21"/>
  <c r="H175" i="23"/>
  <c r="G175" i="23"/>
  <c r="H174" i="23"/>
  <c r="G174" i="23"/>
  <c r="H175" i="22"/>
  <c r="G175" i="22"/>
  <c r="H174" i="22"/>
  <c r="H175" i="20"/>
  <c r="G175" i="20"/>
  <c r="H174" i="20"/>
  <c r="H175" i="21"/>
  <c r="G175" i="21"/>
  <c r="H174" i="21"/>
  <c r="G174" i="21"/>
  <c r="H170" i="23"/>
  <c r="G170" i="23"/>
  <c r="H169" i="23"/>
  <c r="H170" i="22"/>
  <c r="G170" i="22"/>
  <c r="H169" i="22"/>
  <c r="H170" i="20"/>
  <c r="G170" i="20"/>
  <c r="H169" i="20"/>
  <c r="H170" i="21"/>
  <c r="G170" i="21"/>
  <c r="H169" i="21"/>
  <c r="G169" i="21"/>
  <c r="H165" i="23"/>
  <c r="G165" i="23"/>
  <c r="H165" i="22"/>
  <c r="G165" i="22"/>
  <c r="H165" i="20"/>
  <c r="G165" i="20"/>
  <c r="H164" i="20"/>
  <c r="H165" i="21"/>
  <c r="G165" i="21"/>
  <c r="H164" i="21"/>
  <c r="G164" i="21"/>
  <c r="H160" i="23"/>
  <c r="G160" i="23"/>
  <c r="H160" i="22"/>
  <c r="G160" i="22"/>
  <c r="H159" i="22"/>
  <c r="H160" i="20"/>
  <c r="G160" i="20"/>
  <c r="H159" i="20"/>
  <c r="H160" i="21"/>
  <c r="G160" i="21"/>
  <c r="H159" i="21"/>
  <c r="G159" i="21"/>
  <c r="H155" i="23"/>
  <c r="G155" i="23"/>
  <c r="H154" i="23"/>
  <c r="G154" i="23"/>
  <c r="H155" i="22"/>
  <c r="G155" i="22"/>
  <c r="H154" i="22"/>
  <c r="G154" i="22"/>
  <c r="H155" i="20"/>
  <c r="G155" i="20"/>
  <c r="H154" i="20"/>
  <c r="H155" i="21"/>
  <c r="G155" i="21"/>
  <c r="H154" i="21"/>
  <c r="G154" i="21"/>
  <c r="D189" i="23" l="1"/>
  <c r="D184" i="23"/>
  <c r="C184" i="23"/>
  <c r="D179" i="23"/>
  <c r="C179" i="23"/>
  <c r="D174" i="23"/>
  <c r="C174" i="23"/>
  <c r="D127" i="23"/>
  <c r="C127" i="23"/>
  <c r="C122" i="23"/>
  <c r="C117" i="23"/>
  <c r="C98" i="23"/>
  <c r="D71" i="23"/>
  <c r="D70" i="23"/>
  <c r="D65" i="23"/>
  <c r="C65" i="23"/>
  <c r="D60" i="23"/>
  <c r="C60" i="23"/>
  <c r="D55" i="23"/>
  <c r="C55" i="23"/>
  <c r="D50" i="23"/>
  <c r="D45" i="23"/>
  <c r="C45" i="23"/>
  <c r="D189" i="22"/>
  <c r="D184" i="22"/>
  <c r="C184" i="22"/>
  <c r="D179" i="22"/>
  <c r="C179" i="22"/>
  <c r="D174" i="22"/>
  <c r="C174" i="22"/>
  <c r="D127" i="22"/>
  <c r="C127" i="22"/>
  <c r="D122" i="22"/>
  <c r="C122" i="22"/>
  <c r="D117" i="22"/>
  <c r="C117" i="22"/>
  <c r="D70" i="22"/>
  <c r="D65" i="22"/>
  <c r="C65" i="22"/>
  <c r="D60" i="22"/>
  <c r="C60" i="22"/>
  <c r="D55" i="22"/>
  <c r="C55" i="22"/>
  <c r="D50" i="22"/>
  <c r="C50" i="22"/>
  <c r="D189" i="21"/>
  <c r="C184" i="21"/>
  <c r="D179" i="21"/>
  <c r="C179" i="21"/>
  <c r="D174" i="21"/>
  <c r="C174" i="21"/>
  <c r="D127" i="21"/>
  <c r="C127" i="21"/>
  <c r="D122" i="21"/>
  <c r="C122" i="21"/>
  <c r="D117" i="21"/>
  <c r="C117" i="21"/>
  <c r="D70" i="21"/>
  <c r="D65" i="21"/>
  <c r="C65" i="21"/>
  <c r="D60" i="21"/>
  <c r="C60" i="21"/>
  <c r="D55" i="21"/>
  <c r="C55" i="21"/>
  <c r="D50" i="21"/>
  <c r="C50" i="21"/>
  <c r="D45" i="21"/>
  <c r="C45" i="21"/>
  <c r="G170" i="10"/>
  <c r="G185" i="10"/>
  <c r="H190" i="10"/>
  <c r="G180" i="10"/>
  <c r="G175" i="10"/>
  <c r="G165" i="10"/>
  <c r="G160" i="10"/>
  <c r="H189" i="10"/>
  <c r="H185" i="10"/>
  <c r="G184" i="10"/>
  <c r="H184" i="10"/>
  <c r="H180" i="10"/>
  <c r="G179" i="10"/>
  <c r="H179" i="10"/>
  <c r="H175" i="10"/>
  <c r="H174" i="10"/>
  <c r="H170" i="10"/>
  <c r="H169" i="10"/>
  <c r="G169" i="10"/>
  <c r="H165" i="10"/>
  <c r="G164" i="10"/>
  <c r="H164" i="10"/>
  <c r="H160" i="10"/>
  <c r="H107" i="10"/>
  <c r="H112" i="10"/>
  <c r="H102" i="10"/>
  <c r="D174" i="10"/>
  <c r="C174" i="10"/>
  <c r="D117" i="10"/>
  <c r="C117" i="10"/>
  <c r="G36" i="10" l="1"/>
  <c r="H36" i="10"/>
  <c r="C41" i="10"/>
  <c r="D45" i="10"/>
  <c r="C45" i="10"/>
  <c r="C40" i="10"/>
  <c r="C35" i="10"/>
  <c r="C174" i="6" l="1"/>
  <c r="D174" i="6"/>
  <c r="C133" i="6"/>
  <c r="D41" i="6"/>
  <c r="D40" i="6"/>
  <c r="D45" i="6"/>
  <c r="D189" i="10" l="1"/>
  <c r="D184" i="10"/>
  <c r="D179" i="10"/>
  <c r="C184" i="10"/>
  <c r="C179" i="10"/>
  <c r="D132" i="10"/>
  <c r="D127" i="10"/>
  <c r="D122" i="10"/>
  <c r="C127" i="10"/>
  <c r="C122" i="10"/>
  <c r="C66" i="10"/>
  <c r="C65" i="10"/>
  <c r="C61" i="10"/>
  <c r="C55" i="10"/>
  <c r="C51" i="10"/>
  <c r="D189" i="6" l="1"/>
  <c r="D184" i="6"/>
  <c r="D179" i="6"/>
  <c r="C184" i="6"/>
  <c r="D127" i="6"/>
  <c r="D122" i="6"/>
  <c r="D117" i="6"/>
  <c r="C65" i="6"/>
  <c r="D70" i="6"/>
  <c r="D65" i="6"/>
  <c r="D60" i="6"/>
  <c r="D55" i="6"/>
  <c r="D50" i="6"/>
  <c r="C179" i="6"/>
  <c r="C127" i="6" l="1"/>
  <c r="C122" i="6"/>
  <c r="C117" i="6" l="1"/>
  <c r="G144" i="10" l="1"/>
  <c r="G82" i="10"/>
  <c r="G15" i="10"/>
  <c r="G145" i="10" l="1"/>
  <c r="G83" i="10"/>
  <c r="G16" i="10"/>
</calcChain>
</file>

<file path=xl/sharedStrings.xml><?xml version="1.0" encoding="utf-8"?>
<sst xmlns="http://schemas.openxmlformats.org/spreadsheetml/2006/main" count="1813" uniqueCount="207">
  <si>
    <t xml:space="preserve">STRICTLY FOR PIAS' FA REPRESENTATIVES REFERENCE ONLY </t>
  </si>
  <si>
    <t>(NOT FOR CIRCULATION TO PROSPECTS OR CLIENTS)</t>
  </si>
  <si>
    <t>STRICTLY FOR PIAS' FA REPRESENTATIVES REFERENCE ONLY
 (NOT FOR CIRCULATION TO PROSPECTS OR CLIENTS)</t>
  </si>
  <si>
    <t>DISCLAIMERS</t>
  </si>
  <si>
    <t>IMPORTANT NOTE:</t>
  </si>
  <si>
    <t>Features and Comparison
Strictly for PIAS' FA Representatives reference only
(Not for circulation to Prospects or Clients)</t>
  </si>
  <si>
    <t>Product Provider</t>
  </si>
  <si>
    <t>Manulife</t>
  </si>
  <si>
    <t>Transamerica</t>
  </si>
  <si>
    <t>Product Name</t>
  </si>
  <si>
    <t>Entry Age</t>
  </si>
  <si>
    <t>Premium Term</t>
  </si>
  <si>
    <t>Policy Term</t>
  </si>
  <si>
    <t>Whole of Life</t>
  </si>
  <si>
    <t>Coverage</t>
  </si>
  <si>
    <t>ANB/ALB</t>
  </si>
  <si>
    <t>ALB</t>
  </si>
  <si>
    <t>Minimum insured amount</t>
  </si>
  <si>
    <t>Maximum insured amount</t>
  </si>
  <si>
    <t>Currency</t>
  </si>
  <si>
    <t>USD</t>
  </si>
  <si>
    <t>20-80</t>
  </si>
  <si>
    <t>$200,000,000 (base on Manuview)</t>
  </si>
  <si>
    <t>Premium term flexible up to age 100</t>
  </si>
  <si>
    <t>Other Key Features</t>
  </si>
  <si>
    <t>-</t>
  </si>
  <si>
    <t>- Region 1S and Region 1: 16-80 (ALB)
- Region 2: 16-75 (ALB)</t>
  </si>
  <si>
    <t>Minimum crediting rate</t>
  </si>
  <si>
    <t>Death</t>
  </si>
  <si>
    <t>Face amount charge</t>
  </si>
  <si>
    <t>Fees and charges</t>
  </si>
  <si>
    <t>Premium charge</t>
  </si>
  <si>
    <t>Adminstration charge</t>
  </si>
  <si>
    <t>Insurance Risk charge</t>
  </si>
  <si>
    <t>Surrender / Partial withdrawal charge</t>
  </si>
  <si>
    <t>STRICTLY FOR PIAS' FA REPRESENTATIVES ONLY 
(NOT FOR CIRCULATION TO PROSPECTS OR CLIENTS)</t>
  </si>
  <si>
    <t xml:space="preserve">Single Premium </t>
  </si>
  <si>
    <t>Single Premium</t>
  </si>
  <si>
    <t>All figures are based on USD, Standard rates (Singaporean) and current crediting rate &amp; charges of the individual policies</t>
  </si>
  <si>
    <t>- Non-CVE = 7%
- CVE = 8.5% (poicy year 13 onwards = 7%)</t>
  </si>
  <si>
    <t>Age</t>
  </si>
  <si>
    <t>Change of life insured option</t>
  </si>
  <si>
    <t>Risk classifications</t>
  </si>
  <si>
    <t>- Super Preferred NS
- Preferred NS
- Standard Plus NS
- Standard NS
- Preferred smoker
- Standard smoker</t>
  </si>
  <si>
    <t>Change in sum assured</t>
  </si>
  <si>
    <t>Not allowed (only decrease sum assured allowed)</t>
  </si>
  <si>
    <t>Partial withdrawal facility</t>
  </si>
  <si>
    <t>Free withdrawal facility (withdrawal amount must not exceed 5% p.a. allowed after 10th policy year)</t>
  </si>
  <si>
    <t>Information not provided</t>
  </si>
  <si>
    <t>- Standard Smoker
- Standard Non-Smoker
- Preferred Smoker
- Preferred Non-Smoker</t>
  </si>
  <si>
    <t>Day 1 cash value</t>
  </si>
  <si>
    <t>Death benefit/Single Premium</t>
  </si>
  <si>
    <t>Company</t>
  </si>
  <si>
    <t>Plan name</t>
  </si>
  <si>
    <t>What we like about the plan</t>
  </si>
  <si>
    <t>Account Value Charge</t>
  </si>
  <si>
    <t>Rate Lock Charge</t>
  </si>
  <si>
    <t xml:space="preserve">Transamerica </t>
  </si>
  <si>
    <t>Cost of Insurance (Male non-smoker, ALB29, Group A/1  Standard Rates rates, per$1,000 Sum at Risk)</t>
  </si>
  <si>
    <t xml:space="preserve">Manulife </t>
  </si>
  <si>
    <t>Country Class</t>
  </si>
  <si>
    <t>P, A and B</t>
  </si>
  <si>
    <t>Death Benefit</t>
  </si>
  <si>
    <t>Life Insured Option</t>
  </si>
  <si>
    <t>NA</t>
  </si>
  <si>
    <t>Policy Loan</t>
  </si>
  <si>
    <t xml:space="preserve">-Allowed and the amount borrowed will be transferred to Loan Account
-Current Loan interest rate:4.25%p.a
</t>
  </si>
  <si>
    <t>Early Lapse Protection</t>
  </si>
  <si>
    <t>First 5 years</t>
  </si>
  <si>
    <t>Yes</t>
  </si>
  <si>
    <t>No</t>
  </si>
  <si>
    <t>Age 100 Advantage</t>
  </si>
  <si>
    <t>Quit Smoking Incentive</t>
  </si>
  <si>
    <t>Premium Financing Facility</t>
  </si>
  <si>
    <t>Day 1 cash value/Single Premium</t>
  </si>
  <si>
    <t>The higher of: 
(a) sum assured; 
(b) account value on the date of the insured person's death 
(less any policy loans)</t>
  </si>
  <si>
    <t>Lapse age based on guaranteed minimum crediting rate</t>
  </si>
  <si>
    <t xml:space="preserve">Breakeven Year (Policy Year)
</t>
  </si>
  <si>
    <t>Region 1S, 1 &amp; 2</t>
  </si>
  <si>
    <t>10th</t>
  </si>
  <si>
    <t>9th</t>
  </si>
  <si>
    <t>8th</t>
  </si>
  <si>
    <t>11th</t>
  </si>
  <si>
    <t>Loyalty Bonus</t>
  </si>
  <si>
    <t>No Lapse Guarantee</t>
  </si>
  <si>
    <t>At age 49</t>
  </si>
  <si>
    <t>At age 59</t>
  </si>
  <si>
    <t>At age 69</t>
  </si>
  <si>
    <t>At age 34</t>
  </si>
  <si>
    <t>At age 39</t>
  </si>
  <si>
    <t>Policy Value (A)</t>
  </si>
  <si>
    <t>Surrender Value (B)</t>
  </si>
  <si>
    <t>Surrender Charges (A-B)</t>
  </si>
  <si>
    <t>At age 44</t>
  </si>
  <si>
    <t>At age 54</t>
  </si>
  <si>
    <t>Male, non smoker ALB29
$1M sum assured</t>
  </si>
  <si>
    <t>Male, non smoker ALB39
$1M sum assured</t>
  </si>
  <si>
    <t>Male, non smoker ALB49
$1M sum assured</t>
  </si>
  <si>
    <t>At age 79</t>
  </si>
  <si>
    <t>At age 99</t>
  </si>
  <si>
    <t>B/Single Premium @ 34</t>
  </si>
  <si>
    <t>B/Single Premium @ 39</t>
  </si>
  <si>
    <t>B/Single Premium @ 49</t>
  </si>
  <si>
    <t>B/Single Premium @ 59</t>
  </si>
  <si>
    <t>B/Single Premium @ 69</t>
  </si>
  <si>
    <t>B/Single Premium @ 79</t>
  </si>
  <si>
    <t>B/Single Premium @ 99</t>
  </si>
  <si>
    <t>B/Single Premium @ 44</t>
  </si>
  <si>
    <t>B/Single Premium @ 54</t>
  </si>
  <si>
    <t>Guaranteed minimum crediting rate by insurers</t>
  </si>
  <si>
    <t>Female, non smoker ALB29
$1M sum assured</t>
  </si>
  <si>
    <t>Female, non smoker ALB39
$1M sum assured</t>
  </si>
  <si>
    <t>Female, non smoker ALB49
$1M sum assured</t>
  </si>
  <si>
    <t>At age 45</t>
  </si>
  <si>
    <t>B/Single Premium @ 45</t>
  </si>
  <si>
    <t>At age 46</t>
  </si>
  <si>
    <t>B/Single Premium @ 46</t>
  </si>
  <si>
    <t>At age 47</t>
  </si>
  <si>
    <t>B/Single Premium @ 47</t>
  </si>
  <si>
    <t>At age 55</t>
  </si>
  <si>
    <t>B/Single Premium @ 55</t>
  </si>
  <si>
    <t>At age 56</t>
  </si>
  <si>
    <t>B/Single Premium @ 56</t>
  </si>
  <si>
    <t>At age 65</t>
  </si>
  <si>
    <t>At age 66</t>
  </si>
  <si>
    <t>At age 67</t>
  </si>
  <si>
    <t>B/Single Premium @ 65</t>
  </si>
  <si>
    <t>B/Single Premium @ 66</t>
  </si>
  <si>
    <t>B/Single Premium @ 67</t>
  </si>
  <si>
    <r>
      <rPr>
        <b/>
        <sz val="11"/>
        <color rgb="FF0000FF"/>
        <rFont val="Calibri"/>
        <family val="2"/>
        <scheme val="minor"/>
      </rPr>
      <t>*</t>
    </r>
    <r>
      <rPr>
        <sz val="11"/>
        <color theme="1"/>
        <rFont val="Calibri"/>
        <family val="2"/>
        <scheme val="minor"/>
      </rPr>
      <t xml:space="preserve">Guaranteed Crediting Rate
</t>
    </r>
  </si>
  <si>
    <r>
      <rPr>
        <b/>
        <sz val="11"/>
        <color rgb="FF0000FF"/>
        <rFont val="Calibri"/>
        <family val="2"/>
        <scheme val="minor"/>
      </rPr>
      <t>**</t>
    </r>
    <r>
      <rPr>
        <sz val="11"/>
        <rFont val="Calibri"/>
        <family val="2"/>
        <scheme val="minor"/>
      </rPr>
      <t>General Crediting Rate (Subsequent Years)</t>
    </r>
  </si>
  <si>
    <t xml:space="preserve">Illustration: </t>
  </si>
  <si>
    <t>First Year Based on Guaranteed Crediting Rate</t>
  </si>
  <si>
    <t>Subsequent Years Based on General Crediting Rate/
Guaranteed Minimum Crediting Rate</t>
  </si>
  <si>
    <t>12th</t>
  </si>
  <si>
    <t>Female, non smoker ALB29
$5M sum assured</t>
  </si>
  <si>
    <t>Female, non smoker ALB39
$5M sum assured</t>
  </si>
  <si>
    <t xml:space="preserve">Female, non smoker ALB49
$5M sum assured </t>
  </si>
  <si>
    <t>Male, non smoker ALB29
$5M sum assured</t>
  </si>
  <si>
    <t>Male, non smoker ALB39
$5M sum assured</t>
  </si>
  <si>
    <t xml:space="preserve">Male, non smoker ALB49
$5M sum assured </t>
  </si>
  <si>
    <t>Male, non smoker ALB29
$10M sum assured</t>
  </si>
  <si>
    <t>Male, non smoker ALB39
$10M sum assured</t>
  </si>
  <si>
    <t xml:space="preserve">Male, non smoker ALB49
$10M sum assured </t>
  </si>
  <si>
    <t>Female, non smoker ALB29
$10M sum assured</t>
  </si>
  <si>
    <t>Female, non smoker ALB39
$10M sum assured</t>
  </si>
  <si>
    <t xml:space="preserve">Female, non smoker ALB49
$10M sum assured </t>
  </si>
  <si>
    <t xml:space="preserve">Current Crediting Rate (Subsequent years) </t>
  </si>
  <si>
    <t>Guaranteed Crediting Rate</t>
  </si>
  <si>
    <t>- COI rates applicable until age 121. 
- Prevailing rates guaranteed for the first five years of the policy
- Cost of insurance rates * difference between death benefit and account value</t>
  </si>
  <si>
    <t xml:space="preserve">The highest SV/SP based on General Crediting Rate </t>
  </si>
  <si>
    <t xml:space="preserve">The highest SV/SP based on Guaranteed Minimum Crediting Rate </t>
  </si>
  <si>
    <t>WHAT WE LIKE</t>
  </si>
  <si>
    <t>Policy Issuance Country/
Legal Jurisdiction</t>
  </si>
  <si>
    <t>Singapore
(This policy will be governed by and construed in accordance with the laws of Singapore)</t>
  </si>
  <si>
    <t>Singapore
(This policy is governed by laws of Bermuda)</t>
  </si>
  <si>
    <t>Heirloom VII</t>
  </si>
  <si>
    <t>CIMB</t>
  </si>
  <si>
    <t>- Applies to the first 18 years
- No partial withdrawal charge on the 11th year onwards if the amount is 5% of policy value
*as a % of target premium
Year 1 = 100%
Year 2 = 100%
Year 3 = 100%
Year 4 = 95%
Year 5 = 95%
Year 6 = 95%
Year 7 = 95%
Year 8 = 95%
Year 9 = 95%
Year 10 = 90%
Year 11 = 82.5%
Year 12 = 65%
Year 13 = 55%
Year 14 = 45%
Year 15 = 35%
Year 16 = 25%
Year 17 = 15%
Year 18 = 5%</t>
  </si>
  <si>
    <t xml:space="preserve">- Quit smoking incentive
- Age 100 advantage (no COI or face amount charges above 100)
- Bonus crediting rate @ 0.35% starting from policy year 11 to age 100
- COI capped at 110% of current rates
</t>
  </si>
  <si>
    <t xml:space="preserve">- Monthly charge per $1,000 of the face amount
- Entry Age 20 to 35 = 18 years
Entry Age 36 to 54 = 15 years
Entry Age 55 and above = 12 years
- Rate varies by issue age, gender, underwriting class and face amount band
</t>
  </si>
  <si>
    <t>Universal Life Alpha Pro</t>
  </si>
  <si>
    <t>Universal Life Alpha Pro Century</t>
  </si>
  <si>
    <t>Transamerica Universal Life Alpha Pro</t>
  </si>
  <si>
    <t>Transamerica Universal Life Alpha Pro Century</t>
  </si>
  <si>
    <t>Not available</t>
  </si>
  <si>
    <t xml:space="preserve">Free withdrawal without reducing the sum assured from policy year 11, up to 5% of the account value. </t>
  </si>
  <si>
    <t xml:space="preserve">- No lapse guarantee until age 100
- Loyalty bonus crediting rate at 1.00% p.a starting from policy year 26 until the insured’s age 100
-  Free withdrawal without reducing the sum assured from policy year 11, up to 5% of the account value. </t>
  </si>
  <si>
    <t>-All years: 6%</t>
  </si>
  <si>
    <t xml:space="preserve">- Loyalty bonus crediting rate at 1.00% p.a starting from policy year 26 until the insured’s age 100
-  Free withdrawal without reducing the sum assured from policy year 11, up to 5% of the account value. </t>
  </si>
  <si>
    <t>Allows the Insured life to be changed during the life of the policy, subject to underwriting approval</t>
  </si>
  <si>
    <t xml:space="preserve">Available to provide coverage of 80% of sum assured up to insured’s age 100
- Will be activated at the lapse age (based on guaranteed minimum CIR) to keep the policy in force up to insured’s age 100. </t>
  </si>
  <si>
    <r>
      <t>Death/</t>
    </r>
    <r>
      <rPr>
        <b/>
        <sz val="11"/>
        <color rgb="FF0000CC"/>
        <rFont val="Calibri"/>
        <family val="2"/>
        <scheme val="minor"/>
      </rPr>
      <t>TI</t>
    </r>
  </si>
  <si>
    <r>
      <rPr>
        <b/>
        <sz val="11"/>
        <color rgb="FF0000CC"/>
        <rFont val="Calibri"/>
        <family val="2"/>
        <scheme val="minor"/>
      </rPr>
      <t>- Available any time after the free-look period</t>
    </r>
    <r>
      <rPr>
        <sz val="11"/>
        <color theme="1"/>
        <rFont val="Calibri"/>
        <family val="2"/>
        <scheme val="minor"/>
      </rPr>
      <t xml:space="preserve">
- Current loan interest rate is 7.40%p.a payable in advance (equal to an effective annual  rate of 8.00% p.a</t>
    </r>
  </si>
  <si>
    <r>
      <t xml:space="preserve">Single Premium / </t>
    </r>
    <r>
      <rPr>
        <b/>
        <sz val="11"/>
        <color rgb="FF0000CC"/>
        <rFont val="Calibri"/>
        <family val="2"/>
        <scheme val="minor"/>
      </rPr>
      <t>Multipay</t>
    </r>
  </si>
  <si>
    <t>$300,000,000 (based on myTransware)</t>
  </si>
  <si>
    <r>
      <rPr>
        <b/>
        <sz val="11"/>
        <color theme="1"/>
        <rFont val="Calibri"/>
        <family val="2"/>
        <scheme val="minor"/>
      </rPr>
      <t xml:space="preserve">Loyalty Bonus Crediting Rate </t>
    </r>
    <r>
      <rPr>
        <sz val="11"/>
        <color theme="1"/>
        <rFont val="Calibri"/>
        <family val="2"/>
        <scheme val="minor"/>
      </rPr>
      <t xml:space="preserve">
- Starting from Policy Year 26, the Account Value will be credited with additional interest based on the Loyalty Bonus Crediting Interest Rate of 1.00% per annum up until the Insured's Age 100 (applicable to all premium received)</t>
    </r>
  </si>
  <si>
    <t xml:space="preserve">Loyalty Bonus Crediting Rate
Policy Year 11 - Age 100:
0.35%
</t>
  </si>
  <si>
    <t xml:space="preserve">- A charge per 1,000 of NAAR uo to Age 100.
- Maximum COI rates is 110% of current COI </t>
  </si>
  <si>
    <t xml:space="preserve">10th  </t>
  </si>
  <si>
    <t xml:space="preserve">4.50% p.a (1st &amp; 2nd year)
</t>
  </si>
  <si>
    <t>4.10% p.a</t>
  </si>
  <si>
    <t>1.50%p.a</t>
  </si>
  <si>
    <r>
      <t>4.50%</t>
    </r>
    <r>
      <rPr>
        <sz val="11"/>
        <color rgb="FF0000CC"/>
        <rFont val="Calibri"/>
        <family val="2"/>
        <scheme val="minor"/>
      </rPr>
      <t>(1st &amp; 2nd year)</t>
    </r>
  </si>
  <si>
    <r>
      <t xml:space="preserve">Notes: 
(i)  *The guaranteed crediting rate lock will apply to the first premium throughout such guaranteed period and it remains the same in subsequent years unless there is a change in the rates being announced by insurers.
(ii) **The general crediting rates are subject to changes by insurers.
(iii) For Transamerica Universal Life Alpha Pro &amp; Universal Life Alpha Pro Century, for new applications submitted on or after 2 January 2023 are eligible to enjoy the offer of welcome Lock-in CIR of 4.50% p.a. for the first two (2) Policy Years. Submission via PIAS Business Support to Transamerica by 30 June 2023, policies to be issued by 31 August 2023.
(iv) For Transamerica Universal Life Alpha Pro Century, no lapse guarantee is activated at the lapse age until insured's age 100 
</t>
    </r>
    <r>
      <rPr>
        <b/>
        <sz val="11"/>
        <color rgb="FFFF0000"/>
        <rFont val="Calibri"/>
        <family val="2"/>
        <scheme val="minor"/>
      </rPr>
      <t>(v) For Transamerica Universal Life Alpha Pro &amp; Universal Life Alpha Pro Century,  starting from Policy Year 26, the Account Value will be credited with additional interest based on the Loyalty Bonus Crediting Interest Rate of 1.00% per annum up until the Insured's Age 100 (applicable to all premium received)</t>
    </r>
  </si>
  <si>
    <t>4.20% (1st Year)</t>
  </si>
  <si>
    <t xml:space="preserve">4.20%p.a (1st year)
</t>
  </si>
  <si>
    <t xml:space="preserve">4.20%p.a </t>
  </si>
  <si>
    <t>1.60%p.a</t>
  </si>
  <si>
    <t>Lower rates</t>
  </si>
  <si>
    <r>
      <rPr>
        <b/>
        <sz val="11"/>
        <color rgb="FF0000CC"/>
        <rFont val="Calibri"/>
        <family val="2"/>
        <scheme val="minor"/>
      </rPr>
      <t xml:space="preserve">Unlimited changes for keyman policies </t>
    </r>
    <r>
      <rPr>
        <sz val="11"/>
        <color theme="1"/>
        <rFont val="Calibri"/>
        <family val="2"/>
        <scheme val="minor"/>
      </rPr>
      <t>and maximum 2 changes for individual policies (must be done after 2 years from policy issue date)</t>
    </r>
  </si>
  <si>
    <r>
      <rPr>
        <b/>
        <sz val="10.5"/>
        <color rgb="FF0000CC"/>
        <rFont val="Calibri"/>
        <family val="2"/>
        <scheme val="minor"/>
      </rPr>
      <t xml:space="preserve">- Applies to first 16 years </t>
    </r>
    <r>
      <rPr>
        <sz val="10.5"/>
        <color theme="1"/>
        <rFont val="Calibri"/>
        <family val="2"/>
        <scheme val="minor"/>
      </rPr>
      <t xml:space="preserve">
- Starting from policy year 11, a withdrawal may be made, up to 5% of the account value per policy year without incurring a surrender charge and will not reduce the sum assured
- Surrender charge rate per $1,000 sum assured
- Withdrawal up to 5% of the Account Value per Policy Year can be done starting from Policy Year 11, without incurring Surrender Charge. 
- The amount of Surrender Charge-free Withdrawal will not reduce the Sum Assured.
The maximum permitted Surrender Charge-free Withdrawal amount will be the lesser of (a) and (b), where:
(a) equals 5% of this policy’s Account Value as of the Withdrawal date, minus the sum of all Surrender Charge-free Withdrawals since the last Policy Anniversary; and
(b) equals the maximum amount available for Withdrawal as described in the Withdrawals provision.
The minimum amount permitted in relation to a Surrender Charge-free Withdrawal is $100.
Any withdrawal amount in excess of the maximum Surrender Charge-free
Year 1 = 17%
Year 2 = 16.13%
Year 3 = 15.25%
Year 4 = 14.38%
Year 5 = 13.5%
Year 6 = 12.27%
Year 7 = 11.05%
Year 8 = 9.82%
Year 9 = 8.59%
Year 10 = 7.36%
Year 11 = 6.14%
Year 12 = 4.91%
Year 13 = 3.68%
Year 14 = 2.45%
Year 15 = 1.23%
Year 16+ = 0</t>
    </r>
  </si>
  <si>
    <r>
      <rPr>
        <b/>
        <sz val="10.5"/>
        <color rgb="FF0000CC"/>
        <rFont val="Calibri"/>
        <family val="2"/>
        <scheme val="minor"/>
      </rPr>
      <t>- Applies to first 16 years</t>
    </r>
    <r>
      <rPr>
        <sz val="10.5"/>
        <color theme="1"/>
        <rFont val="Calibri"/>
        <family val="2"/>
        <scheme val="minor"/>
      </rPr>
      <t xml:space="preserve">
- Starting from policy year 11, a withdrawal may be made, up to 5% of the account value per policy year without incurring a surrender charge and will not reduce the sum assured
- Surrender charge rate per $1,000 sum assured
- Withdrawal up to 5% of the Account Value per Policy Year can be done starting from Policy Year 11, without incurring Surrender Charge. 
- The amount of Surrender Charge-free Withdrawal will not reduce the Sum Assured.
The maximum permitted Surrender Charge-free Withdrawal amount will be the lesser of (a) and (b), where:
(a) equals 5% of this policy’s Account Value as of the Withdrawal date, minus the sum of all Surrender Charge-free Withdrawals since the last Policy Anniversary; and
(b) equals the maximum amount available for Withdrawal as described in the Withdrawals provision.
The minimum amount permitted in relation to a Surrender Charge-free Withdrawal is $100.
Any withdrawal amount in excess of the maximum Surrender Charge-free
Year 1 = 18.9%
Year 2 = 17.98%
Year 3 = 17.05%
Year 4 = 16.13%
Year 5 = 15.2%
Year 6 = 13.82%
Year 7 = 12.44%
Year 8 = 11.05%
Year 9 = 9.67%
Year 10 = 8.29%
Year 11 = 6.91%
Year 12 = 5.53%
Year 13 = 4.15%
Year 14 = 2.76%
Year 15 = 1.38%
Year 16+ = 0</t>
    </r>
  </si>
  <si>
    <t>Death Benefit/Single Premium</t>
  </si>
  <si>
    <r>
      <t xml:space="preserve">- </t>
    </r>
    <r>
      <rPr>
        <sz val="11"/>
        <color rgb="FF0000CC"/>
        <rFont val="Calibri"/>
        <family val="2"/>
        <scheme val="minor"/>
      </rPr>
      <t>Competitive in its death benefit over single premium paid especially for MNS &amp; FNS Age 49</t>
    </r>
    <r>
      <rPr>
        <sz val="11"/>
        <rFont val="Calibri"/>
        <family val="2"/>
        <scheme val="minor"/>
      </rPr>
      <t xml:space="preserve">
- Relatively competitive guaranteed crediting rate at 4.20% p.a. for the first policy year and general crediting rate at 4.20% for subsequent years with a min. guaranteed credit rate at 1.60% p.a.
</t>
    </r>
    <r>
      <rPr>
        <sz val="11"/>
        <color rgb="FF0000CC"/>
        <rFont val="Calibri"/>
        <family val="2"/>
        <scheme val="minor"/>
      </rPr>
      <t>- Competitive surrender values over single premium paid especially based on general crediting rate at 4.20%p.a for MNS &amp; FNS Age 29 and older ages compared (age 59, age 69 and age 79) for MNS &amp; FNS Age 30 &amp; Age 49 profiles</t>
    </r>
    <r>
      <rPr>
        <sz val="11"/>
        <rFont val="Calibri"/>
        <family val="2"/>
        <scheme val="minor"/>
      </rPr>
      <t xml:space="preserve">.
</t>
    </r>
    <r>
      <rPr>
        <sz val="11"/>
        <color rgb="FF0000CC"/>
        <rFont val="Calibri"/>
        <family val="2"/>
        <scheme val="minor"/>
      </rPr>
      <t>- Competitive day 1 cash value over single premium especially for male and female profiles at ALB29 
- Cost of insurance charges capped at 110% of current rates</t>
    </r>
    <r>
      <rPr>
        <sz val="11"/>
        <rFont val="Calibri"/>
        <family val="2"/>
        <scheme val="minor"/>
      </rPr>
      <t xml:space="preserve">
- Age 100 Advantage (no COI or face amount charges above 100)
- Loyalty bonus of  0.35% per annum starting from policy year 11 to age 100
- Lower Face Amount charges for policies with Face Amount ≥ US$10 million
- Offers Cash Value Enhancement option to enhance the surrender value by waiving a portion of the surrender charge for the first 12 policy years.
- Offers early lapse protection that guarantees policy will not lapse during the 5-year early lapse protection period.
</t>
    </r>
    <r>
      <rPr>
        <sz val="11"/>
        <color rgb="FF0000CC"/>
        <rFont val="Calibri"/>
        <family val="2"/>
        <scheme val="minor"/>
      </rPr>
      <t xml:space="preserve">- 6 underwriting risk classes. If client qualify for a preferential risk class, policy charges could be lower 
</t>
    </r>
    <r>
      <rPr>
        <sz val="11"/>
        <rFont val="Calibri"/>
        <family val="2"/>
        <scheme val="minor"/>
      </rPr>
      <t xml:space="preserve">- Unlimited change of life insured option available for corporate owned policies
</t>
    </r>
    <r>
      <rPr>
        <sz val="11"/>
        <color rgb="FF0000CC"/>
        <rFont val="Calibri"/>
        <family val="2"/>
        <scheme val="minor"/>
      </rPr>
      <t xml:space="preserve">- Quit smoking incentive </t>
    </r>
  </si>
  <si>
    <r>
      <rPr>
        <sz val="11"/>
        <color rgb="FF0000CC"/>
        <rFont val="Calibri"/>
        <family val="2"/>
        <scheme val="minor"/>
      </rPr>
      <t>- Offers the highest current crediting rate at 4.50% p.a for the first two policy years with a min. guaranteed credit rate at 1.50% p.a.</t>
    </r>
    <r>
      <rPr>
        <sz val="11"/>
        <rFont val="Calibri"/>
        <family val="2"/>
        <scheme val="minor"/>
      </rPr>
      <t xml:space="preserve">
</t>
    </r>
    <r>
      <rPr>
        <sz val="11"/>
        <color rgb="FF0000CC"/>
        <rFont val="Calibri"/>
        <family val="2"/>
        <scheme val="minor"/>
      </rPr>
      <t>- Offers the highest death benefit over single premium paid for MNS &amp; FNS Age 29 &amp; 39 respectively.</t>
    </r>
    <r>
      <rPr>
        <sz val="11"/>
        <rFont val="Calibri"/>
        <family val="2"/>
        <scheme val="minor"/>
      </rPr>
      <t xml:space="preserve">
- (For SP option only) Loyalty bonus crediting rate at 1.00% p.a starting from policy year 26 until the insured’s age 100
 Interest Rate of 1.00% per annum up until the Insured's Age 100 (applicable to all premium received)
- Minimum premium for the first five years is no longer required to keep the policy in force
- Split premium is allowed to be paid within the first policy year
- Free withdrawal without reducing the sum assured from policy year 11, up to 5% of the account value. 
- Unlimited change of life insured option available for corporate owned policies
</t>
    </r>
  </si>
  <si>
    <r>
      <rPr>
        <sz val="11"/>
        <color rgb="FF0000CC"/>
        <rFont val="Calibri"/>
        <family val="2"/>
        <scheme val="minor"/>
      </rPr>
      <t>- Competitive day 1 cash value over single premium especially for male and female profiles at ALB39 &amp; ALB 49</t>
    </r>
    <r>
      <rPr>
        <sz val="11"/>
        <rFont val="Calibri"/>
        <family val="2"/>
        <scheme val="minor"/>
      </rPr>
      <t xml:space="preserve">
</t>
    </r>
    <r>
      <rPr>
        <sz val="11"/>
        <color rgb="FF0000CC"/>
        <rFont val="Calibri"/>
        <family val="2"/>
        <scheme val="minor"/>
      </rPr>
      <t>- Competitive surrender values over single premium paid especially based on general crediting rate at 4.50%p.a for MNS &amp; FNS Age 39  at ages compared (age 44, age 49, age 54, age 55 &amp; age 56);  MNS &amp; FNS Age 49  at ages compared (age 54, age 59, age 65 &amp; age 66)</t>
    </r>
    <r>
      <rPr>
        <sz val="11"/>
        <rFont val="Calibri"/>
        <family val="2"/>
        <scheme val="minor"/>
      </rPr>
      <t xml:space="preserve">
- Offers the highest current crediting rate at</t>
    </r>
    <r>
      <rPr>
        <sz val="11"/>
        <color rgb="FF0000CC"/>
        <rFont val="Calibri"/>
        <family val="2"/>
        <scheme val="minor"/>
      </rPr>
      <t xml:space="preserve"> 4.50%</t>
    </r>
    <r>
      <rPr>
        <sz val="11"/>
        <color rgb="FFFF0000"/>
        <rFont val="Calibri"/>
        <family val="2"/>
        <scheme val="minor"/>
      </rPr>
      <t xml:space="preserve"> </t>
    </r>
    <r>
      <rPr>
        <sz val="11"/>
        <rFont val="Calibri"/>
        <family val="2"/>
        <scheme val="minor"/>
      </rPr>
      <t xml:space="preserve">p.a for the first two policy years with a min. guaranteed credit rate at 1.50% p.a.
- (For SP option only) Loyalty bonus crediting rate at 1.00% p.a starting from policy year 26 until the insured’s age 100
</t>
    </r>
    <r>
      <rPr>
        <sz val="11"/>
        <color rgb="FF0000CC"/>
        <rFont val="Calibri"/>
        <family val="2"/>
        <scheme val="minor"/>
      </rPr>
      <t xml:space="preserve">- No lapse guarantee benefit which provides coverage of 80% of sum assured up to insured’s age 100 </t>
    </r>
    <r>
      <rPr>
        <sz val="11"/>
        <rFont val="Calibri"/>
        <family val="2"/>
        <scheme val="minor"/>
      </rPr>
      <t xml:space="preserve">
- Minimum premium for the first five years is no longer required to keep the policy in force
- Split premium is allowed to be paid within the first policy year
-  Free withdrawal without reducing the sum assured from policy year 11, up to 5% of the account value. 
- Unlimited change of life insured option available for corporate owned policies
</t>
    </r>
  </si>
  <si>
    <r>
      <t xml:space="preserve">The higher of: 
(a) sum assured; 
(b) account value on the date of the insured person's death 
(less any policy loans)
</t>
    </r>
    <r>
      <rPr>
        <sz val="11"/>
        <color rgb="FFFF0000"/>
        <rFont val="Calibri"/>
        <family val="2"/>
        <scheme val="minor"/>
      </rPr>
      <t xml:space="preserve">
</t>
    </r>
    <r>
      <rPr>
        <sz val="11"/>
        <rFont val="Calibri"/>
        <family val="2"/>
        <scheme val="minor"/>
      </rPr>
      <t>Once the no lapse guarantee benefit is activated, the death benefit payable will be 80% of the sum assured.</t>
    </r>
  </si>
  <si>
    <r>
      <t xml:space="preserve">The higher of:
(a) face amount
(b)policy value, less policy debt
</t>
    </r>
    <r>
      <rPr>
        <sz val="11"/>
        <rFont val="Calibri"/>
        <family val="2"/>
        <scheme val="minor"/>
      </rPr>
      <t>TI Benefit: Death Benefit will be advanced in a lump sum, in the event of TI before policy Anniversary immediately following the 99 th birthday of the Life Insured</t>
    </r>
    <r>
      <rPr>
        <sz val="11"/>
        <color theme="1"/>
        <rFont val="Calibri"/>
        <family val="2"/>
        <scheme val="minor"/>
      </rPr>
      <t xml:space="preserve">
</t>
    </r>
  </si>
  <si>
    <r>
      <rPr>
        <b/>
        <sz val="11"/>
        <color rgb="FF0000CC"/>
        <rFont val="Calibri"/>
        <family val="2"/>
        <scheme val="minor"/>
      </rPr>
      <t>$500,000</t>
    </r>
    <r>
      <rPr>
        <b/>
        <sz val="11"/>
        <color rgb="FFFF0000"/>
        <rFont val="Calibri"/>
        <family val="2"/>
        <scheme val="minor"/>
      </rPr>
      <t xml:space="preserve"> </t>
    </r>
    <r>
      <rPr>
        <b/>
        <sz val="11"/>
        <rFont val="Calibri"/>
        <family val="2"/>
        <scheme val="minor"/>
      </rPr>
      <t>-  Singapore (for policies issued in Singapore only)</t>
    </r>
    <r>
      <rPr>
        <sz val="11"/>
        <color theme="1"/>
        <rFont val="Calibri"/>
        <family val="2"/>
        <scheme val="minor"/>
      </rPr>
      <t xml:space="preserve">
Others = $1,000,000</t>
    </r>
  </si>
  <si>
    <r>
      <rPr>
        <b/>
        <sz val="11"/>
        <color rgb="FF0000CC"/>
        <rFont val="Calibri"/>
        <family val="2"/>
        <scheme val="minor"/>
      </rPr>
      <t xml:space="preserve">$500,000 </t>
    </r>
    <r>
      <rPr>
        <b/>
        <sz val="11"/>
        <rFont val="Calibri"/>
        <family val="2"/>
        <scheme val="minor"/>
      </rPr>
      <t>- Singapore (for policies issued in Singapore only)</t>
    </r>
    <r>
      <rPr>
        <sz val="11"/>
        <color theme="1"/>
        <rFont val="Calibri"/>
        <family val="2"/>
        <scheme val="minor"/>
      </rPr>
      <t xml:space="preserve">
Others = $1,000,000</t>
    </r>
  </si>
  <si>
    <r>
      <rPr>
        <b/>
        <sz val="11"/>
        <color rgb="FF0000CC"/>
        <rFont val="Calibri"/>
        <family val="2"/>
        <scheme val="minor"/>
      </rPr>
      <t xml:space="preserve">- Monthly expense charge applicable for the first 12 years of the policy and charge rates are guaranteed at the level when the policy is issued
</t>
    </r>
    <r>
      <rPr>
        <sz val="11"/>
        <rFont val="Calibri"/>
        <family val="2"/>
        <scheme val="minor"/>
      </rPr>
      <t>- Monthly expense charge rates vary by gender, residence, issue age, duration of time that the policy has been in-force, underwriting class and smoking status.</t>
    </r>
    <r>
      <rPr>
        <sz val="11"/>
        <color theme="1"/>
        <rFont val="Calibri"/>
        <family val="2"/>
        <scheme val="minor"/>
      </rPr>
      <t xml:space="preserve">
- Monthly expense charge rate * sum assured</t>
    </r>
  </si>
  <si>
    <r>
      <rPr>
        <b/>
        <sz val="11"/>
        <color rgb="FF0000CC"/>
        <rFont val="Calibri"/>
        <family val="2"/>
        <scheme val="minor"/>
      </rPr>
      <t xml:space="preserve">- Monthly expense charge applicable for the first 12 years of the policy and charge rates are guaranteed at the level when the policy is issued
</t>
    </r>
    <r>
      <rPr>
        <sz val="11"/>
        <rFont val="Calibri"/>
        <family val="2"/>
        <scheme val="minor"/>
      </rPr>
      <t xml:space="preserve">- Monthly expense charge rates vary by gender, residence, issue age, duration of time that the policy has been in-force, underwriting class and smoking status.
</t>
    </r>
    <r>
      <rPr>
        <sz val="11"/>
        <color theme="1"/>
        <rFont val="Calibri"/>
        <family val="2"/>
        <scheme val="minor"/>
      </rPr>
      <t>- Monthly expense charge rate * sum assured</t>
    </r>
  </si>
  <si>
    <r>
      <rPr>
        <b/>
        <sz val="11"/>
        <color rgb="FF0000CC"/>
        <rFont val="Calibri"/>
        <family val="2"/>
        <scheme val="minor"/>
      </rPr>
      <t xml:space="preserve">Notes: 
(i)  *The guaranteed crediting rate lock will apply to the first premium throughout such guaranteed period and it remains the same in subsequent years unless there is a change in the rates being announced by insurers.
(ii) **The general crediting rates are subject to changes by insurers.
(iii) For Transamerica Universal Life Alpha Pro &amp; Universal Life Alpha Pro Century, all successful applications will be eligible to enjoy the offer of welcome Lock-in CIR of 4.50% p.a. for the first two (2) Policy Years. Submission via PIAS Business Support to Transamerica by 22 September 2023, policies to be issued by 30 November 2023.
(iv) For Transamerica Universal Life Alpha Pro Century, no lapse guarantee is activated at the lapse age until insured's age 100 
</t>
    </r>
    <r>
      <rPr>
        <b/>
        <sz val="11"/>
        <color rgb="FFFF0000"/>
        <rFont val="Calibri"/>
        <family val="2"/>
        <scheme val="minor"/>
      </rPr>
      <t>(v) For Transamerica Universal Life Alpha Pro &amp; Universal Life Alpha Pro Century,  starting from Policy Year 26, the Account Value will be credited with additional interest based on the Loyalty Bonus Crediting Interest Rate of 1.00% per annum up until the Insured's Age 100 (applicable to all premium received)</t>
    </r>
  </si>
  <si>
    <r>
      <rPr>
        <b/>
        <sz val="11"/>
        <color rgb="FF0000CC"/>
        <rFont val="Calibri"/>
        <family val="2"/>
        <scheme val="minor"/>
      </rPr>
      <t xml:space="preserve">Notes: 
(i)  *The guaranteed crediting rate lock will apply to the first premium throughout such guaranteed period and it remains the same in subsequent years unless there is a change in the rates being announced by insurers.
(ii) **The general crediting rates are subject to changes by insurers.
(iii) For Transamerica Universal Life Alpha Pro &amp; Universal Life Alpha Pro Century, all successful applications will be eligible to enjoy the offer of welcome Lock-in CIR of 4.50% p.a. for the first two (2) Policy Years. Submission via PIAS Business Support to Transamerica by 22 September 2023, policies to be issued by 30 November 2023. 
(iv) For Transamerica Universal Life Alpha Pro Century, no lapse guarantee is activated at the lapse age until insured's age 100 
</t>
    </r>
    <r>
      <rPr>
        <b/>
        <sz val="11"/>
        <color rgb="FFFF0000"/>
        <rFont val="Calibri"/>
        <family val="2"/>
        <scheme val="minor"/>
      </rPr>
      <t>(v) For Transamerica Universal Life Alpha Pro &amp; Universal Life Alpha Pro Century,  starting from Policy Year 26, the Account Value will be credited with additional interest based on the Loyalty Bonus Crediting Interest Rate of 1.00% per annum up until the Insured's Age 100 (applicable to all premium received)</t>
    </r>
  </si>
  <si>
    <t>1. This insurance placemat has been produced by Propel Product Management on behalf of PIAS, and is solely meant for FA Representatives of PIAS as a quick reference and not meant to be reproduced in any manner.
2. The placemat encompasses only relevant approved products by PIAS only.  It is an overview of similar product category based on prescribed age and for standard lives.
3. The information is obtained from the latest policy illustrations and product information provided by the relevant life insurance product providers. PIAS and Propel shall not be liable for any damages, or in any other way whatsoever, for errors of fact on the placemat and no warranty or representation is given to this effect.  In the event of any discrepancy, the insurance product provider’s authorized documents shall apply.
4. This placemat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t>
  </si>
  <si>
    <r>
      <t>Source: This information is from all providers of PIAS and is accurate as of</t>
    </r>
    <r>
      <rPr>
        <b/>
        <sz val="12"/>
        <color rgb="FF0000CC"/>
        <rFont val="Arial"/>
        <family val="2"/>
      </rPr>
      <t xml:space="preserve"> 26 Feb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</si>
</sst>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0.000"/>
    <numFmt numFmtId="166" formatCode="0.0000"/>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4"/>
      <color indexed="8"/>
      <name val="Arial"/>
      <family val="2"/>
    </font>
    <font>
      <sz val="10"/>
      <name val="Arial"/>
      <family val="2"/>
    </font>
    <font>
      <b/>
      <sz val="12"/>
      <color indexed="8"/>
      <name val="Arial"/>
      <family val="2"/>
    </font>
    <font>
      <sz val="12"/>
      <color theme="1"/>
      <name val="Arial"/>
      <family val="2"/>
    </font>
    <font>
      <sz val="11"/>
      <color theme="1"/>
      <name val="Arial"/>
      <family val="2"/>
    </font>
    <font>
      <b/>
      <u/>
      <sz val="18"/>
      <color theme="1"/>
      <name val="Arial"/>
      <family val="2"/>
    </font>
    <font>
      <u/>
      <sz val="11"/>
      <color indexed="12"/>
      <name val="Calibri"/>
      <family val="2"/>
    </font>
    <font>
      <u/>
      <sz val="12"/>
      <color indexed="12"/>
      <name val="Calibri"/>
      <family val="2"/>
    </font>
    <font>
      <sz val="12"/>
      <color indexed="8"/>
      <name val="Arial"/>
      <family val="2"/>
    </font>
    <font>
      <sz val="10.5"/>
      <color theme="1"/>
      <name val="Calibri"/>
      <family val="2"/>
      <scheme val="minor"/>
    </font>
    <font>
      <sz val="11"/>
      <color rgb="FFFF0000"/>
      <name val="Calibri"/>
      <family val="2"/>
      <scheme val="minor"/>
    </font>
    <font>
      <b/>
      <sz val="11"/>
      <name val="Calibri"/>
      <family val="2"/>
      <scheme val="minor"/>
    </font>
    <font>
      <sz val="11"/>
      <name val="Calibri"/>
      <family val="2"/>
      <scheme val="minor"/>
    </font>
    <font>
      <b/>
      <sz val="11"/>
      <color rgb="FF0000FF"/>
      <name val="Calibri"/>
      <family val="2"/>
      <scheme val="minor"/>
    </font>
    <font>
      <b/>
      <sz val="11"/>
      <color rgb="FF006600"/>
      <name val="Calibri"/>
      <family val="2"/>
      <scheme val="minor"/>
    </font>
    <font>
      <b/>
      <sz val="10"/>
      <name val="Arial"/>
      <family val="2"/>
    </font>
    <font>
      <sz val="11"/>
      <color rgb="FF0000CC"/>
      <name val="Calibri"/>
      <family val="2"/>
      <scheme val="minor"/>
    </font>
    <font>
      <b/>
      <sz val="11"/>
      <color rgb="FF0000CC"/>
      <name val="Calibri"/>
      <family val="2"/>
      <scheme val="minor"/>
    </font>
    <font>
      <b/>
      <sz val="11"/>
      <color rgb="FFFF0000"/>
      <name val="Calibri"/>
      <family val="2"/>
      <scheme val="minor"/>
    </font>
    <font>
      <b/>
      <sz val="12"/>
      <color rgb="FF0000CC"/>
      <name val="Arial"/>
      <family val="2"/>
    </font>
    <font>
      <b/>
      <sz val="10.5"/>
      <color rgb="FF0000CC"/>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CC"/>
        <bgColor indexed="64"/>
      </patternFill>
    </fill>
    <fill>
      <patternFill patternType="solid">
        <fgColor rgb="FFFFC000"/>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D9C61"/>
        <bgColor indexed="64"/>
      </patternFill>
    </fill>
    <fill>
      <patternFill patternType="solid">
        <fgColor theme="4"/>
        <bgColor indexed="64"/>
      </patternFill>
    </fill>
    <fill>
      <patternFill patternType="solid">
        <fgColor theme="5" tint="0.39997558519241921"/>
        <bgColor indexed="64"/>
      </patternFill>
    </fill>
  </fills>
  <borders count="6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s>
  <cellStyleXfs count="5">
    <xf numFmtId="0" fontId="0" fillId="0" borderId="0"/>
    <xf numFmtId="0" fontId="1" fillId="0" borderId="0"/>
    <xf numFmtId="0" fontId="4" fillId="0" borderId="0"/>
    <xf numFmtId="0" fontId="9" fillId="0" borderId="0" applyNumberFormat="0" applyFill="0" applyBorder="0" applyAlignment="0" applyProtection="0">
      <alignment vertical="top"/>
      <protection locked="0"/>
    </xf>
    <xf numFmtId="9" fontId="1" fillId="0" borderId="0" applyFont="0" applyFill="0" applyBorder="0" applyAlignment="0" applyProtection="0"/>
  </cellStyleXfs>
  <cellXfs count="401">
    <xf numFmtId="0" fontId="0" fillId="0" borderId="0" xfId="0"/>
    <xf numFmtId="0" fontId="4" fillId="2" borderId="0" xfId="2" applyFill="1"/>
    <xf numFmtId="0" fontId="7" fillId="2" borderId="0" xfId="2" applyFont="1" applyFill="1"/>
    <xf numFmtId="0" fontId="6" fillId="2" borderId="0" xfId="2" applyFont="1" applyFill="1"/>
    <xf numFmtId="0" fontId="10" fillId="2" borderId="0" xfId="3" applyFont="1" applyFill="1" applyAlignment="1" applyProtection="1">
      <alignment horizontal="left" vertical="center" wrapText="1"/>
    </xf>
    <xf numFmtId="16" fontId="6" fillId="2" borderId="0" xfId="2" applyNumberFormat="1" applyFont="1" applyFill="1"/>
    <xf numFmtId="0" fontId="6" fillId="2" borderId="0" xfId="2" applyFont="1" applyFill="1" applyAlignment="1">
      <alignment wrapText="1"/>
    </xf>
    <xf numFmtId="0" fontId="0" fillId="0" borderId="22" xfId="0" applyBorder="1" applyAlignment="1">
      <alignment vertical="top"/>
    </xf>
    <xf numFmtId="0" fontId="0" fillId="0" borderId="10" xfId="0" quotePrefix="1" applyBorder="1" applyAlignment="1">
      <alignment vertical="top" wrapText="1"/>
    </xf>
    <xf numFmtId="0" fontId="0" fillId="0" borderId="23" xfId="0" quotePrefix="1" applyBorder="1" applyAlignment="1">
      <alignment vertical="top"/>
    </xf>
    <xf numFmtId="0" fontId="0" fillId="0" borderId="10" xfId="0" applyBorder="1" applyAlignment="1">
      <alignment horizontal="left"/>
    </xf>
    <xf numFmtId="6" fontId="0" fillId="0" borderId="31" xfId="0" applyNumberFormat="1" applyBorder="1" applyAlignment="1">
      <alignment horizontal="center" vertical="center"/>
    </xf>
    <xf numFmtId="0" fontId="0" fillId="0" borderId="26" xfId="0" applyBorder="1" applyAlignment="1">
      <alignment vertical="top"/>
    </xf>
    <xf numFmtId="0" fontId="0" fillId="0" borderId="11" xfId="0" quotePrefix="1" applyBorder="1" applyAlignment="1">
      <alignment vertical="top" wrapText="1"/>
    </xf>
    <xf numFmtId="0" fontId="11" fillId="2" borderId="4" xfId="2" applyFont="1" applyFill="1" applyBorder="1" applyAlignment="1">
      <alignment horizontal="left" vertical="top" wrapText="1"/>
    </xf>
    <xf numFmtId="0" fontId="11" fillId="2" borderId="0" xfId="2" applyFont="1" applyFill="1" applyAlignment="1">
      <alignment horizontal="left" vertical="top" wrapText="1"/>
    </xf>
    <xf numFmtId="0" fontId="11" fillId="2" borderId="5" xfId="2" applyFont="1" applyFill="1" applyBorder="1" applyAlignment="1">
      <alignment horizontal="left" vertical="top" wrapText="1"/>
    </xf>
    <xf numFmtId="0" fontId="2" fillId="4" borderId="13" xfId="0" applyFont="1" applyFill="1" applyBorder="1" applyAlignment="1">
      <alignment horizontal="left" vertical="center"/>
    </xf>
    <xf numFmtId="0" fontId="2" fillId="4" borderId="14" xfId="0" applyFont="1" applyFill="1" applyBorder="1" applyAlignment="1">
      <alignment horizontal="left" vertical="center"/>
    </xf>
    <xf numFmtId="0" fontId="2" fillId="4" borderId="12" xfId="0" applyFont="1" applyFill="1" applyBorder="1"/>
    <xf numFmtId="0" fontId="2" fillId="4" borderId="10" xfId="0" applyFont="1" applyFill="1" applyBorder="1" applyAlignment="1">
      <alignment horizontal="left" vertical="center"/>
    </xf>
    <xf numFmtId="0" fontId="0" fillId="0" borderId="10" xfId="0" applyBorder="1" applyAlignment="1">
      <alignment horizontal="left" vertical="top"/>
    </xf>
    <xf numFmtId="0" fontId="0" fillId="0" borderId="10" xfId="0" quotePrefix="1" applyBorder="1" applyAlignment="1">
      <alignment horizontal="left" vertical="top" wrapText="1"/>
    </xf>
    <xf numFmtId="6" fontId="0" fillId="0" borderId="10" xfId="0" applyNumberFormat="1" applyBorder="1" applyAlignment="1">
      <alignment horizontal="left" vertical="top"/>
    </xf>
    <xf numFmtId="6" fontId="0" fillId="0" borderId="10" xfId="0" quotePrefix="1" applyNumberFormat="1" applyBorder="1" applyAlignment="1">
      <alignment horizontal="left" vertical="top" wrapText="1"/>
    </xf>
    <xf numFmtId="0" fontId="2" fillId="4" borderId="12" xfId="0" applyFont="1" applyFill="1" applyBorder="1" applyAlignment="1">
      <alignment vertical="center"/>
    </xf>
    <xf numFmtId="0" fontId="2" fillId="4" borderId="13" xfId="0" applyFont="1" applyFill="1" applyBorder="1" applyAlignment="1">
      <alignment vertical="center"/>
    </xf>
    <xf numFmtId="0" fontId="2" fillId="4" borderId="22" xfId="0" applyFont="1" applyFill="1" applyBorder="1" applyAlignment="1">
      <alignment vertical="center"/>
    </xf>
    <xf numFmtId="0" fontId="2" fillId="4" borderId="15" xfId="0" applyFont="1" applyFill="1" applyBorder="1" applyAlignment="1">
      <alignment vertical="center"/>
    </xf>
    <xf numFmtId="0" fontId="2" fillId="4" borderId="16" xfId="0" applyFont="1" applyFill="1" applyBorder="1" applyAlignment="1">
      <alignment horizontal="left" vertical="center"/>
    </xf>
    <xf numFmtId="0" fontId="13" fillId="0" borderId="0" xfId="0" applyFont="1"/>
    <xf numFmtId="0" fontId="15" fillId="0" borderId="10" xfId="0" applyFont="1" applyBorder="1" applyAlignment="1">
      <alignment vertical="top"/>
    </xf>
    <xf numFmtId="0" fontId="0" fillId="0" borderId="27" xfId="0" quotePrefix="1" applyBorder="1" applyAlignment="1">
      <alignment vertical="top" wrapText="1"/>
    </xf>
    <xf numFmtId="6" fontId="0" fillId="0" borderId="10" xfId="0" applyNumberFormat="1" applyBorder="1" applyAlignment="1">
      <alignment horizontal="center" vertical="center"/>
    </xf>
    <xf numFmtId="6" fontId="0" fillId="0" borderId="10" xfId="0" applyNumberFormat="1" applyBorder="1" applyAlignment="1">
      <alignment horizontal="left" vertical="top" wrapText="1"/>
    </xf>
    <xf numFmtId="0" fontId="0" fillId="0" borderId="10" xfId="0" applyBorder="1" applyAlignment="1">
      <alignment horizontal="left" vertical="top" wrapText="1"/>
    </xf>
    <xf numFmtId="0" fontId="0" fillId="0" borderId="25" xfId="0" applyBorder="1"/>
    <xf numFmtId="0" fontId="2" fillId="3" borderId="28" xfId="0" applyFont="1" applyFill="1" applyBorder="1" applyAlignment="1">
      <alignment wrapText="1"/>
    </xf>
    <xf numFmtId="0" fontId="2" fillId="3" borderId="28" xfId="0" applyFont="1" applyFill="1" applyBorder="1"/>
    <xf numFmtId="0" fontId="2" fillId="4" borderId="17" xfId="0" applyFont="1" applyFill="1" applyBorder="1" applyAlignment="1">
      <alignment horizontal="left" vertical="center"/>
    </xf>
    <xf numFmtId="40" fontId="2" fillId="0" borderId="0" xfId="0" applyNumberFormat="1" applyFont="1" applyAlignment="1">
      <alignment horizontal="center" vertical="center"/>
    </xf>
    <xf numFmtId="164" fontId="15" fillId="0" borderId="11" xfId="0" applyNumberFormat="1" applyFont="1" applyBorder="1" applyAlignment="1">
      <alignment horizontal="center" vertical="center" wrapText="1"/>
    </xf>
    <xf numFmtId="0" fontId="2" fillId="6" borderId="37" xfId="0" applyFont="1" applyFill="1" applyBorder="1" applyAlignment="1">
      <alignment wrapText="1"/>
    </xf>
    <xf numFmtId="164" fontId="0" fillId="0" borderId="10" xfId="0" applyNumberFormat="1" applyBorder="1" applyAlignment="1">
      <alignment horizontal="center"/>
    </xf>
    <xf numFmtId="164" fontId="15" fillId="0" borderId="10" xfId="0" applyNumberFormat="1" applyFont="1" applyBorder="1" applyAlignment="1">
      <alignment horizontal="center" wrapText="1"/>
    </xf>
    <xf numFmtId="164" fontId="0" fillId="0" borderId="11" xfId="0" applyNumberFormat="1" applyBorder="1" applyAlignment="1">
      <alignment horizontal="center"/>
    </xf>
    <xf numFmtId="40" fontId="2" fillId="3" borderId="29" xfId="0" applyNumberFormat="1" applyFont="1" applyFill="1" applyBorder="1" applyAlignment="1">
      <alignment horizontal="center" vertical="center"/>
    </xf>
    <xf numFmtId="2" fontId="2" fillId="3" borderId="29" xfId="0" applyNumberFormat="1" applyFont="1" applyFill="1" applyBorder="1" applyAlignment="1">
      <alignment horizontal="center" vertical="center" wrapText="1"/>
    </xf>
    <xf numFmtId="6" fontId="0" fillId="0" borderId="11" xfId="0" applyNumberFormat="1" applyBorder="1" applyAlignment="1">
      <alignment horizontal="center" vertical="center" wrapText="1"/>
    </xf>
    <xf numFmtId="2" fontId="2" fillId="3" borderId="29" xfId="0" applyNumberFormat="1" applyFont="1" applyFill="1" applyBorder="1" applyAlignment="1">
      <alignment horizontal="center" wrapText="1"/>
    </xf>
    <xf numFmtId="40" fontId="2" fillId="3" borderId="30" xfId="0" applyNumberFormat="1" applyFont="1" applyFill="1" applyBorder="1" applyAlignment="1">
      <alignment horizontal="center" vertical="center"/>
    </xf>
    <xf numFmtId="164" fontId="0" fillId="0" borderId="11" xfId="0" applyNumberFormat="1" applyBorder="1" applyAlignment="1">
      <alignment horizontal="center" vertical="center" wrapText="1"/>
    </xf>
    <xf numFmtId="164" fontId="0" fillId="0" borderId="11" xfId="0" applyNumberFormat="1" applyBorder="1" applyAlignment="1">
      <alignment horizontal="center" wrapText="1"/>
    </xf>
    <xf numFmtId="164" fontId="0" fillId="0" borderId="10" xfId="0" applyNumberFormat="1" applyBorder="1" applyAlignment="1">
      <alignment horizontal="center" vertical="center"/>
    </xf>
    <xf numFmtId="164" fontId="0" fillId="0" borderId="11" xfId="0" applyNumberFormat="1" applyBorder="1" applyAlignment="1">
      <alignment horizontal="center" vertical="center"/>
    </xf>
    <xf numFmtId="164" fontId="15" fillId="0" borderId="10" xfId="0" applyNumberFormat="1" applyFont="1" applyBorder="1" applyAlignment="1">
      <alignment horizontal="center" vertical="center"/>
    </xf>
    <xf numFmtId="0" fontId="2" fillId="3" borderId="24" xfId="0" applyFont="1" applyFill="1" applyBorder="1" applyAlignment="1">
      <alignment wrapText="1"/>
    </xf>
    <xf numFmtId="164" fontId="15" fillId="0" borderId="32" xfId="0" applyNumberFormat="1" applyFont="1" applyBorder="1" applyAlignment="1">
      <alignment horizontal="center" wrapText="1"/>
    </xf>
    <xf numFmtId="164" fontId="15" fillId="0" borderId="32" xfId="0" applyNumberFormat="1" applyFont="1" applyBorder="1" applyAlignment="1">
      <alignment horizontal="center" vertical="center"/>
    </xf>
    <xf numFmtId="164" fontId="15" fillId="0" borderId="10" xfId="0" applyNumberFormat="1" applyFont="1" applyBorder="1" applyAlignment="1">
      <alignment horizontal="center"/>
    </xf>
    <xf numFmtId="0" fontId="14" fillId="3" borderId="28" xfId="0" applyFont="1" applyFill="1" applyBorder="1"/>
    <xf numFmtId="6" fontId="0" fillId="0" borderId="11" xfId="0" quotePrefix="1" applyNumberFormat="1" applyBorder="1" applyAlignment="1">
      <alignment horizontal="center" vertical="center"/>
    </xf>
    <xf numFmtId="2" fontId="2" fillId="3" borderId="29" xfId="0" quotePrefix="1" applyNumberFormat="1" applyFont="1" applyFill="1" applyBorder="1" applyAlignment="1">
      <alignment horizontal="center"/>
    </xf>
    <xf numFmtId="164" fontId="0" fillId="0" borderId="36" xfId="0" applyNumberFormat="1" applyBorder="1" applyAlignment="1">
      <alignment horizontal="center" wrapText="1"/>
    </xf>
    <xf numFmtId="164" fontId="15" fillId="0" borderId="11" xfId="0" applyNumberFormat="1" applyFont="1" applyBorder="1" applyAlignment="1">
      <alignment horizontal="center"/>
    </xf>
    <xf numFmtId="6" fontId="0" fillId="0" borderId="11" xfId="0" applyNumberFormat="1" applyBorder="1" applyAlignment="1">
      <alignment horizontal="center" vertical="center"/>
    </xf>
    <xf numFmtId="0" fontId="2" fillId="6" borderId="22" xfId="0" applyFont="1" applyFill="1" applyBorder="1" applyAlignment="1">
      <alignment wrapText="1"/>
    </xf>
    <xf numFmtId="10" fontId="2" fillId="6" borderId="10" xfId="0" applyNumberFormat="1" applyFont="1" applyFill="1" applyBorder="1" applyAlignment="1">
      <alignment horizontal="center" vertical="center"/>
    </xf>
    <xf numFmtId="0" fontId="2" fillId="6" borderId="22" xfId="0" applyFont="1" applyFill="1" applyBorder="1"/>
    <xf numFmtId="40" fontId="2" fillId="6" borderId="10" xfId="0" applyNumberFormat="1" applyFont="1" applyFill="1" applyBorder="1" applyAlignment="1">
      <alignment horizontal="center" vertical="center"/>
    </xf>
    <xf numFmtId="40" fontId="2" fillId="6" borderId="23" xfId="0" applyNumberFormat="1" applyFont="1" applyFill="1" applyBorder="1" applyAlignment="1">
      <alignment horizontal="center" vertical="center"/>
    </xf>
    <xf numFmtId="0" fontId="2" fillId="6" borderId="15" xfId="0" applyFont="1" applyFill="1" applyBorder="1" applyAlignment="1">
      <alignment wrapText="1"/>
    </xf>
    <xf numFmtId="40" fontId="2" fillId="6" borderId="10" xfId="0" quotePrefix="1" applyNumberFormat="1" applyFont="1" applyFill="1" applyBorder="1" applyAlignment="1">
      <alignment horizontal="center" vertical="center"/>
    </xf>
    <xf numFmtId="0" fontId="2" fillId="6" borderId="26" xfId="0" applyFont="1" applyFill="1" applyBorder="1" applyAlignment="1">
      <alignment wrapText="1"/>
    </xf>
    <xf numFmtId="2" fontId="2" fillId="7" borderId="29" xfId="0" applyNumberFormat="1" applyFont="1" applyFill="1" applyBorder="1" applyAlignment="1">
      <alignment horizontal="center" wrapText="1"/>
    </xf>
    <xf numFmtId="0" fontId="0" fillId="8" borderId="54" xfId="0" applyFill="1" applyBorder="1"/>
    <xf numFmtId="0" fontId="2" fillId="0" borderId="24" xfId="0" applyFont="1" applyBorder="1"/>
    <xf numFmtId="0" fontId="2" fillId="0" borderId="25" xfId="0" applyFont="1" applyBorder="1"/>
    <xf numFmtId="0" fontId="2" fillId="0" borderId="9" xfId="0" applyFont="1" applyBorder="1"/>
    <xf numFmtId="0" fontId="0" fillId="9" borderId="53" xfId="0" applyFill="1" applyBorder="1"/>
    <xf numFmtId="2" fontId="2" fillId="9" borderId="29" xfId="0" applyNumberFormat="1" applyFont="1" applyFill="1" applyBorder="1" applyAlignment="1">
      <alignment horizontal="center" vertical="center" wrapText="1"/>
    </xf>
    <xf numFmtId="0" fontId="0" fillId="0" borderId="22" xfId="0" applyBorder="1"/>
    <xf numFmtId="0" fontId="0" fillId="0" borderId="22" xfId="0" applyBorder="1" applyAlignment="1">
      <alignment vertical="top" wrapText="1"/>
    </xf>
    <xf numFmtId="0" fontId="15" fillId="0" borderId="22" xfId="0" applyFont="1" applyBorder="1" applyAlignment="1">
      <alignment vertical="top" wrapText="1"/>
    </xf>
    <xf numFmtId="0" fontId="0" fillId="0" borderId="4" xfId="0" applyBorder="1"/>
    <xf numFmtId="0" fontId="2" fillId="3" borderId="22" xfId="0" applyFont="1" applyFill="1" applyBorder="1"/>
    <xf numFmtId="0" fontId="2" fillId="3" borderId="26" xfId="0" applyFont="1" applyFill="1" applyBorder="1"/>
    <xf numFmtId="0" fontId="2" fillId="0" borderId="55" xfId="0" applyFont="1" applyBorder="1"/>
    <xf numFmtId="164" fontId="0" fillId="0" borderId="23" xfId="0" applyNumberFormat="1" applyBorder="1" applyAlignment="1">
      <alignment horizontal="center" vertical="center"/>
    </xf>
    <xf numFmtId="0" fontId="0" fillId="0" borderId="26" xfId="0" applyBorder="1"/>
    <xf numFmtId="164" fontId="0" fillId="0" borderId="27" xfId="0" applyNumberFormat="1" applyBorder="1" applyAlignment="1">
      <alignment horizontal="center" vertical="center"/>
    </xf>
    <xf numFmtId="164" fontId="15" fillId="0" borderId="23" xfId="0" applyNumberFormat="1" applyFont="1" applyBorder="1" applyAlignment="1">
      <alignment horizontal="center" vertical="center"/>
    </xf>
    <xf numFmtId="164" fontId="15" fillId="0" borderId="27" xfId="0" applyNumberFormat="1" applyFont="1" applyBorder="1" applyAlignment="1">
      <alignment horizontal="center"/>
    </xf>
    <xf numFmtId="164" fontId="0" fillId="0" borderId="27" xfId="0" applyNumberFormat="1" applyBorder="1" applyAlignment="1">
      <alignment horizontal="center" vertical="center" wrapText="1"/>
    </xf>
    <xf numFmtId="164" fontId="0" fillId="0" borderId="27" xfId="0" applyNumberFormat="1" applyBorder="1" applyAlignment="1">
      <alignment horizontal="center" wrapText="1"/>
    </xf>
    <xf numFmtId="0" fontId="0" fillId="0" borderId="55" xfId="0" applyBorder="1"/>
    <xf numFmtId="164" fontId="15" fillId="0" borderId="57" xfId="0" applyNumberFormat="1" applyFont="1" applyBorder="1" applyAlignment="1">
      <alignment horizontal="center" vertical="center"/>
    </xf>
    <xf numFmtId="164" fontId="15" fillId="0" borderId="27" xfId="0" applyNumberFormat="1" applyFont="1" applyBorder="1" applyAlignment="1">
      <alignment horizontal="center" vertical="center" wrapText="1"/>
    </xf>
    <xf numFmtId="0" fontId="2" fillId="0" borderId="58" xfId="0" applyFont="1" applyBorder="1"/>
    <xf numFmtId="164" fontId="0" fillId="0" borderId="27" xfId="0" applyNumberFormat="1" applyBorder="1" applyAlignment="1">
      <alignment horizontal="center"/>
    </xf>
    <xf numFmtId="6" fontId="0" fillId="0" borderId="23" xfId="0" applyNumberFormat="1" applyBorder="1" applyAlignment="1">
      <alignment horizontal="center" vertical="center"/>
    </xf>
    <xf numFmtId="6" fontId="0" fillId="0" borderId="27" xfId="0" applyNumberFormat="1" applyBorder="1" applyAlignment="1">
      <alignment horizontal="center" vertical="center" wrapText="1"/>
    </xf>
    <xf numFmtId="0" fontId="2" fillId="0" borderId="22" xfId="0" applyFont="1" applyBorder="1"/>
    <xf numFmtId="164" fontId="0" fillId="0" borderId="23" xfId="0" applyNumberFormat="1" applyBorder="1" applyAlignment="1">
      <alignment horizontal="center"/>
    </xf>
    <xf numFmtId="0" fontId="0" fillId="0" borderId="58" xfId="0" applyBorder="1"/>
    <xf numFmtId="6" fontId="0" fillId="0" borderId="59" xfId="0" applyNumberFormat="1" applyBorder="1" applyAlignment="1">
      <alignment horizontal="center" vertical="center"/>
    </xf>
    <xf numFmtId="6" fontId="0" fillId="0" borderId="27" xfId="0" quotePrefix="1" applyNumberFormat="1" applyBorder="1" applyAlignment="1">
      <alignment horizontal="center" vertical="center"/>
    </xf>
    <xf numFmtId="2" fontId="2" fillId="3" borderId="30" xfId="0" applyNumberFormat="1" applyFont="1" applyFill="1" applyBorder="1" applyAlignment="1">
      <alignment horizontal="center" vertical="center" wrapText="1"/>
    </xf>
    <xf numFmtId="2" fontId="2" fillId="3" borderId="30" xfId="0" applyNumberFormat="1" applyFont="1" applyFill="1" applyBorder="1" applyAlignment="1">
      <alignment horizontal="center" wrapText="1"/>
    </xf>
    <xf numFmtId="164" fontId="0" fillId="0" borderId="5" xfId="0" applyNumberFormat="1" applyBorder="1" applyAlignment="1">
      <alignment horizontal="center" wrapText="1"/>
    </xf>
    <xf numFmtId="2" fontId="2" fillId="3" borderId="30" xfId="0" quotePrefix="1" applyNumberFormat="1" applyFont="1" applyFill="1" applyBorder="1" applyAlignment="1">
      <alignment horizontal="center"/>
    </xf>
    <xf numFmtId="0" fontId="0" fillId="0" borderId="22" xfId="0" applyBorder="1" applyAlignment="1">
      <alignment horizontal="left" vertical="top"/>
    </xf>
    <xf numFmtId="0" fontId="0" fillId="0" borderId="23" xfId="0" applyBorder="1" applyAlignment="1">
      <alignment horizontal="left" vertical="top"/>
    </xf>
    <xf numFmtId="0" fontId="0" fillId="0" borderId="23" xfId="0" quotePrefix="1" applyBorder="1" applyAlignment="1">
      <alignment horizontal="left" vertical="top" wrapText="1"/>
    </xf>
    <xf numFmtId="0" fontId="0" fillId="0" borderId="23" xfId="0" applyBorder="1" applyAlignment="1">
      <alignment horizontal="left" vertical="top" wrapText="1"/>
    </xf>
    <xf numFmtId="0" fontId="0" fillId="5" borderId="22" xfId="0" applyFill="1" applyBorder="1" applyAlignment="1">
      <alignment horizontal="left" vertical="top"/>
    </xf>
    <xf numFmtId="10" fontId="0" fillId="5" borderId="23" xfId="0" applyNumberFormat="1" applyFill="1" applyBorder="1" applyAlignment="1">
      <alignment horizontal="left" vertical="top"/>
    </xf>
    <xf numFmtId="0" fontId="0" fillId="5" borderId="22" xfId="0" applyFill="1" applyBorder="1" applyAlignment="1">
      <alignment horizontal="left" vertical="top" wrapText="1"/>
    </xf>
    <xf numFmtId="6" fontId="0" fillId="0" borderId="23" xfId="0" quotePrefix="1" applyNumberFormat="1" applyBorder="1" applyAlignment="1">
      <alignment horizontal="left" vertical="top" wrapText="1"/>
    </xf>
    <xf numFmtId="0" fontId="0" fillId="0" borderId="15" xfId="0" applyBorder="1" applyAlignment="1">
      <alignment horizontal="left" vertical="top"/>
    </xf>
    <xf numFmtId="0" fontId="0" fillId="0" borderId="16" xfId="0" quotePrefix="1" applyBorder="1" applyAlignment="1">
      <alignment horizontal="left" vertical="top" wrapText="1"/>
    </xf>
    <xf numFmtId="0" fontId="0" fillId="0" borderId="17" xfId="0" quotePrefix="1" applyBorder="1" applyAlignment="1">
      <alignment horizontal="left" vertical="top" wrapText="1"/>
    </xf>
    <xf numFmtId="0" fontId="14" fillId="0" borderId="22" xfId="0" applyFont="1" applyBorder="1" applyAlignment="1">
      <alignment vertical="top"/>
    </xf>
    <xf numFmtId="0" fontId="2" fillId="0" borderId="15" xfId="0" applyFont="1" applyBorder="1" applyAlignment="1">
      <alignment vertical="top"/>
    </xf>
    <xf numFmtId="0" fontId="2" fillId="0" borderId="3" xfId="0" applyFont="1" applyBorder="1" applyAlignment="1">
      <alignment wrapText="1"/>
    </xf>
    <xf numFmtId="0" fontId="0" fillId="0" borderId="4" xfId="0" applyBorder="1" applyAlignment="1">
      <alignment horizontal="left"/>
    </xf>
    <xf numFmtId="0" fontId="2" fillId="0" borderId="5" xfId="0" applyFont="1" applyBorder="1" applyAlignment="1">
      <alignment wrapText="1"/>
    </xf>
    <xf numFmtId="0" fontId="2" fillId="0" borderId="55" xfId="0" applyFont="1" applyBorder="1" applyAlignment="1">
      <alignment horizontal="left"/>
    </xf>
    <xf numFmtId="0" fontId="0" fillId="0" borderId="57"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6" fontId="0" fillId="0" borderId="32" xfId="0" applyNumberFormat="1" applyBorder="1" applyAlignment="1">
      <alignment horizontal="center" vertical="center"/>
    </xf>
    <xf numFmtId="0" fontId="18" fillId="2" borderId="0" xfId="2" applyFont="1" applyFill="1"/>
    <xf numFmtId="10" fontId="0" fillId="5" borderId="10" xfId="0" applyNumberFormat="1" applyFill="1" applyBorder="1" applyAlignment="1">
      <alignment horizontal="left" vertical="top"/>
    </xf>
    <xf numFmtId="0" fontId="2" fillId="0" borderId="0" xfId="0" applyFont="1" applyAlignment="1">
      <alignment horizontal="center" wrapText="1"/>
    </xf>
    <xf numFmtId="0" fontId="0" fillId="0" borderId="10" xfId="0" applyBorder="1" applyAlignment="1">
      <alignment vertical="top"/>
    </xf>
    <xf numFmtId="0" fontId="2" fillId="0" borderId="22" xfId="0" applyFont="1" applyBorder="1" applyAlignment="1">
      <alignment vertical="top"/>
    </xf>
    <xf numFmtId="0" fontId="2" fillId="3" borderId="15" xfId="0" applyFont="1" applyFill="1" applyBorder="1"/>
    <xf numFmtId="0" fontId="2" fillId="6" borderId="10" xfId="0" quotePrefix="1" applyFont="1" applyFill="1" applyBorder="1" applyAlignment="1">
      <alignment horizontal="center"/>
    </xf>
    <xf numFmtId="2" fontId="2" fillId="0" borderId="40" xfId="0" applyNumberFormat="1" applyFont="1" applyBorder="1"/>
    <xf numFmtId="2" fontId="2" fillId="0" borderId="56" xfId="0" applyNumberFormat="1" applyFont="1" applyBorder="1"/>
    <xf numFmtId="164" fontId="0" fillId="0" borderId="32" xfId="0" applyNumberFormat="1" applyBorder="1" applyAlignment="1">
      <alignment horizontal="center" vertical="center"/>
    </xf>
    <xf numFmtId="0" fontId="0" fillId="0" borderId="44" xfId="0" quotePrefix="1" applyBorder="1" applyAlignment="1">
      <alignment vertical="top"/>
    </xf>
    <xf numFmtId="0" fontId="0" fillId="0" borderId="39" xfId="0" applyBorder="1" applyAlignment="1">
      <alignment horizontal="left"/>
    </xf>
    <xf numFmtId="0" fontId="2" fillId="4" borderId="26" xfId="0" applyFont="1" applyFill="1" applyBorder="1"/>
    <xf numFmtId="0" fontId="2" fillId="4" borderId="11" xfId="0" applyFont="1" applyFill="1" applyBorder="1" applyAlignment="1">
      <alignment horizontal="left" vertical="center"/>
    </xf>
    <xf numFmtId="0" fontId="2" fillId="4" borderId="27" xfId="0" applyFont="1" applyFill="1" applyBorder="1" applyAlignment="1">
      <alignment horizontal="left" vertical="center"/>
    </xf>
    <xf numFmtId="9" fontId="0" fillId="5" borderId="10" xfId="0" quotePrefix="1" applyNumberFormat="1" applyFill="1" applyBorder="1" applyAlignment="1">
      <alignment horizontal="left" vertical="top" wrapText="1"/>
    </xf>
    <xf numFmtId="0" fontId="0" fillId="0" borderId="12"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9" fontId="0" fillId="5" borderId="23" xfId="0" quotePrefix="1" applyNumberFormat="1" applyFill="1" applyBorder="1" applyAlignment="1">
      <alignment horizontal="left" vertical="top" wrapText="1"/>
    </xf>
    <xf numFmtId="0" fontId="2" fillId="4" borderId="22" xfId="0" applyFont="1" applyFill="1" applyBorder="1"/>
    <xf numFmtId="0" fontId="2" fillId="4" borderId="23" xfId="0" applyFont="1" applyFill="1" applyBorder="1" applyAlignment="1">
      <alignment horizontal="left" vertical="center"/>
    </xf>
    <xf numFmtId="0" fontId="0" fillId="0" borderId="22" xfId="0" applyBorder="1" applyAlignment="1">
      <alignment horizontal="left" vertical="top" wrapText="1"/>
    </xf>
    <xf numFmtId="6" fontId="0" fillId="0" borderId="27" xfId="0" applyNumberFormat="1" applyBorder="1" applyAlignment="1">
      <alignment horizontal="center" vertical="center"/>
    </xf>
    <xf numFmtId="2" fontId="2" fillId="7" borderId="29" xfId="0" applyNumberFormat="1" applyFont="1" applyFill="1" applyBorder="1" applyAlignment="1">
      <alignment horizontal="center" vertical="center" wrapText="1"/>
    </xf>
    <xf numFmtId="0" fontId="0" fillId="0" borderId="23" xfId="0" quotePrefix="1" applyBorder="1" applyAlignment="1">
      <alignment vertical="top" wrapText="1"/>
    </xf>
    <xf numFmtId="9" fontId="20" fillId="5" borderId="10" xfId="0" applyNumberFormat="1" applyFont="1" applyFill="1" applyBorder="1" applyAlignment="1">
      <alignment horizontal="left" vertical="top" wrapText="1"/>
    </xf>
    <xf numFmtId="6" fontId="0" fillId="0" borderId="23" xfId="0" applyNumberFormat="1" applyBorder="1" applyAlignment="1">
      <alignment horizontal="left" vertical="top" wrapText="1"/>
    </xf>
    <xf numFmtId="0" fontId="20" fillId="0" borderId="10" xfId="0" quotePrefix="1" applyFont="1" applyBorder="1" applyAlignment="1">
      <alignment horizontal="left" vertical="top" wrapText="1"/>
    </xf>
    <xf numFmtId="0" fontId="20" fillId="0" borderId="23" xfId="0" applyFont="1" applyBorder="1" applyAlignment="1">
      <alignment horizontal="left" vertical="top" wrapText="1"/>
    </xf>
    <xf numFmtId="0" fontId="20" fillId="0" borderId="10" xfId="0" applyFont="1" applyBorder="1" applyAlignment="1">
      <alignment horizontal="left" vertical="top"/>
    </xf>
    <xf numFmtId="6" fontId="20" fillId="0" borderId="10" xfId="0" applyNumberFormat="1" applyFont="1" applyBorder="1" applyAlignment="1">
      <alignment horizontal="left" vertical="top"/>
    </xf>
    <xf numFmtId="0" fontId="20" fillId="0" borderId="23" xfId="0" quotePrefix="1" applyFont="1" applyBorder="1" applyAlignment="1">
      <alignment horizontal="left" vertical="top" wrapText="1"/>
    </xf>
    <xf numFmtId="0" fontId="20" fillId="0" borderId="10" xfId="0" quotePrefix="1" applyFont="1" applyBorder="1" applyAlignment="1">
      <alignment vertical="top" wrapText="1"/>
    </xf>
    <xf numFmtId="0" fontId="20" fillId="0" borderId="23" xfId="0" quotePrefix="1" applyFont="1" applyBorder="1" applyAlignment="1">
      <alignment vertical="top" wrapText="1"/>
    </xf>
    <xf numFmtId="0" fontId="2" fillId="4" borderId="63" xfId="0" applyFont="1" applyFill="1" applyBorder="1" applyAlignment="1">
      <alignment horizontal="left" vertical="center"/>
    </xf>
    <xf numFmtId="0" fontId="2" fillId="4" borderId="38" xfId="0" applyFont="1" applyFill="1" applyBorder="1" applyAlignment="1">
      <alignment horizontal="left" vertical="center"/>
    </xf>
    <xf numFmtId="0" fontId="2" fillId="4" borderId="61" xfId="0" applyFont="1" applyFill="1" applyBorder="1" applyAlignment="1">
      <alignment horizontal="left" vertical="center"/>
    </xf>
    <xf numFmtId="0" fontId="0" fillId="0" borderId="16" xfId="0" applyBorder="1" applyAlignment="1">
      <alignment vertical="top"/>
    </xf>
    <xf numFmtId="164" fontId="0" fillId="0" borderId="31" xfId="0" applyNumberFormat="1" applyBorder="1" applyAlignment="1">
      <alignment horizontal="center"/>
    </xf>
    <xf numFmtId="0" fontId="0" fillId="0" borderId="64" xfId="0" applyBorder="1"/>
    <xf numFmtId="164" fontId="0" fillId="0" borderId="33" xfId="0" applyNumberFormat="1" applyBorder="1" applyAlignment="1">
      <alignment horizontal="center"/>
    </xf>
    <xf numFmtId="164" fontId="0" fillId="0" borderId="33" xfId="0" applyNumberFormat="1" applyBorder="1" applyAlignment="1">
      <alignment horizontal="center" vertical="center"/>
    </xf>
    <xf numFmtId="164" fontId="0" fillId="0" borderId="34" xfId="0" applyNumberFormat="1" applyBorder="1" applyAlignment="1">
      <alignment horizontal="center" vertical="center"/>
    </xf>
    <xf numFmtId="164" fontId="15" fillId="0" borderId="41" xfId="0" applyNumberFormat="1" applyFont="1" applyBorder="1" applyAlignment="1">
      <alignment horizontal="center" wrapText="1"/>
    </xf>
    <xf numFmtId="164" fontId="15" fillId="0" borderId="33" xfId="0" applyNumberFormat="1" applyFont="1" applyBorder="1" applyAlignment="1">
      <alignment horizontal="center" wrapText="1"/>
    </xf>
    <xf numFmtId="0" fontId="0" fillId="0" borderId="65" xfId="0" applyBorder="1"/>
    <xf numFmtId="0" fontId="2" fillId="0" borderId="65" xfId="0" applyFont="1" applyBorder="1"/>
    <xf numFmtId="164" fontId="0" fillId="0" borderId="59" xfId="0" applyNumberFormat="1" applyBorder="1" applyAlignment="1">
      <alignment horizontal="center"/>
    </xf>
    <xf numFmtId="165" fontId="2" fillId="3" borderId="29" xfId="0" applyNumberFormat="1" applyFont="1" applyFill="1" applyBorder="1" applyAlignment="1">
      <alignment horizontal="center" vertical="center" wrapText="1"/>
    </xf>
    <xf numFmtId="2" fontId="2" fillId="11" borderId="29" xfId="0" applyNumberFormat="1" applyFont="1" applyFill="1" applyBorder="1" applyAlignment="1">
      <alignment horizontal="center" vertical="center" wrapText="1"/>
    </xf>
    <xf numFmtId="6" fontId="15" fillId="0" borderId="10" xfId="0" applyNumberFormat="1" applyFont="1" applyBorder="1" applyAlignment="1">
      <alignment horizontal="center" vertical="center"/>
    </xf>
    <xf numFmtId="9" fontId="15" fillId="5" borderId="10" xfId="0" applyNumberFormat="1" applyFont="1" applyFill="1" applyBorder="1" applyAlignment="1">
      <alignment horizontal="left" vertical="top" wrapText="1"/>
    </xf>
    <xf numFmtId="2" fontId="2" fillId="3" borderId="38" xfId="0" applyNumberFormat="1" applyFont="1" applyFill="1" applyBorder="1" applyAlignment="1">
      <alignment horizontal="center" vertical="center" wrapText="1"/>
    </xf>
    <xf numFmtId="0" fontId="0" fillId="9" borderId="53" xfId="0" applyFill="1" applyBorder="1" applyAlignment="1">
      <alignment horizontal="center"/>
    </xf>
    <xf numFmtId="0" fontId="2" fillId="0" borderId="24" xfId="0" applyFont="1" applyBorder="1" applyAlignment="1">
      <alignment vertical="center"/>
    </xf>
    <xf numFmtId="0" fontId="2" fillId="0" borderId="25" xfId="0" applyFont="1" applyBorder="1" applyAlignment="1">
      <alignment vertical="center"/>
    </xf>
    <xf numFmtId="0" fontId="2" fillId="0" borderId="9" xfId="0" applyFont="1" applyBorder="1" applyAlignment="1">
      <alignment vertical="center"/>
    </xf>
    <xf numFmtId="0" fontId="0" fillId="8" borderId="54" xfId="0" applyFill="1" applyBorder="1" applyAlignment="1">
      <alignment vertical="center"/>
    </xf>
    <xf numFmtId="0" fontId="0" fillId="9" borderId="54" xfId="0"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2" fontId="2" fillId="3" borderId="61" xfId="0" applyNumberFormat="1" applyFont="1" applyFill="1" applyBorder="1" applyAlignment="1">
      <alignment horizontal="center" vertical="center" wrapText="1"/>
    </xf>
    <xf numFmtId="0" fontId="2" fillId="6" borderId="26" xfId="0" applyFont="1" applyFill="1" applyBorder="1" applyAlignment="1">
      <alignment vertical="top" wrapText="1"/>
    </xf>
    <xf numFmtId="0" fontId="2" fillId="6" borderId="37" xfId="0" applyFont="1" applyFill="1" applyBorder="1" applyAlignment="1">
      <alignment vertical="center" wrapText="1"/>
    </xf>
    <xf numFmtId="10" fontId="20" fillId="5" borderId="10" xfId="0" applyNumberFormat="1" applyFont="1" applyFill="1" applyBorder="1" applyAlignment="1">
      <alignment horizontal="left" vertical="top"/>
    </xf>
    <xf numFmtId="165" fontId="2" fillId="3" borderId="30" xfId="0" applyNumberFormat="1" applyFont="1" applyFill="1" applyBorder="1" applyAlignment="1">
      <alignment horizontal="center" vertical="center" wrapText="1"/>
    </xf>
    <xf numFmtId="166" fontId="0" fillId="0" borderId="10" xfId="0" applyNumberFormat="1" applyBorder="1" applyAlignment="1">
      <alignment horizontal="left"/>
    </xf>
    <xf numFmtId="166" fontId="0" fillId="0" borderId="23" xfId="0" applyNumberFormat="1" applyBorder="1" applyAlignment="1">
      <alignment horizontal="left"/>
    </xf>
    <xf numFmtId="0" fontId="2" fillId="6" borderId="2" xfId="0" applyFont="1" applyFill="1" applyBorder="1" applyAlignment="1">
      <alignment horizontal="center" wrapText="1"/>
    </xf>
    <xf numFmtId="166" fontId="0" fillId="0" borderId="17" xfId="0" applyNumberFormat="1" applyBorder="1" applyAlignment="1">
      <alignment horizontal="left"/>
    </xf>
    <xf numFmtId="0" fontId="15" fillId="0" borderId="23" xfId="0" quotePrefix="1" applyFont="1" applyBorder="1" applyAlignment="1">
      <alignment vertical="top" wrapText="1"/>
    </xf>
    <xf numFmtId="0" fontId="15" fillId="0" borderId="23" xfId="0" quotePrefix="1" applyFont="1" applyBorder="1" applyAlignment="1">
      <alignment horizontal="left" vertical="top" wrapText="1"/>
    </xf>
    <xf numFmtId="0" fontId="15" fillId="0" borderId="17" xfId="0" quotePrefix="1" applyFont="1" applyBorder="1" applyAlignment="1">
      <alignment horizontal="left" vertical="top" wrapText="1"/>
    </xf>
    <xf numFmtId="10" fontId="2" fillId="6" borderId="23" xfId="0" applyNumberFormat="1" applyFont="1" applyFill="1" applyBorder="1" applyAlignment="1">
      <alignment horizontal="center" vertical="center"/>
    </xf>
    <xf numFmtId="0" fontId="0" fillId="0" borderId="12" xfId="0" applyBorder="1"/>
    <xf numFmtId="0" fontId="3" fillId="2" borderId="0" xfId="1" applyFont="1" applyFill="1" applyAlignment="1">
      <alignment horizontal="center"/>
    </xf>
    <xf numFmtId="0" fontId="11" fillId="2" borderId="6" xfId="2" applyFont="1" applyFill="1" applyBorder="1" applyAlignment="1">
      <alignment horizontal="left" vertical="top"/>
    </xf>
    <xf numFmtId="0" fontId="11" fillId="2" borderId="7" xfId="2" applyFont="1" applyFill="1" applyBorder="1" applyAlignment="1">
      <alignment horizontal="left" vertical="top"/>
    </xf>
    <xf numFmtId="0" fontId="11" fillId="2" borderId="8" xfId="2" applyFont="1" applyFill="1" applyBorder="1" applyAlignment="1">
      <alignment horizontal="left" vertical="top"/>
    </xf>
    <xf numFmtId="0" fontId="5" fillId="2" borderId="0" xfId="2" applyFont="1" applyFill="1" applyAlignment="1">
      <alignment horizontal="center" vertical="center" wrapText="1"/>
    </xf>
    <xf numFmtId="0" fontId="6" fillId="2" borderId="0" xfId="2" applyFont="1" applyFill="1" applyAlignment="1">
      <alignment horizontal="center" vertical="center" wrapText="1"/>
    </xf>
    <xf numFmtId="0" fontId="4" fillId="2" borderId="0" xfId="2" applyFill="1"/>
    <xf numFmtId="0" fontId="8" fillId="2" borderId="0" xfId="2" applyFont="1" applyFill="1" applyAlignment="1">
      <alignment horizontal="center" vertical="center"/>
    </xf>
    <xf numFmtId="0" fontId="5" fillId="2" borderId="0" xfId="2" applyFont="1" applyFill="1" applyAlignment="1">
      <alignment horizontal="left" vertical="center"/>
    </xf>
    <xf numFmtId="0" fontId="11" fillId="2" borderId="1" xfId="2" applyFont="1" applyFill="1" applyBorder="1" applyAlignment="1">
      <alignment horizontal="left" vertical="top" wrapText="1"/>
    </xf>
    <xf numFmtId="0" fontId="11" fillId="2" borderId="2" xfId="2" applyFont="1" applyFill="1" applyBorder="1" applyAlignment="1">
      <alignment horizontal="left" vertical="top" wrapText="1"/>
    </xf>
    <xf numFmtId="0" fontId="11" fillId="2" borderId="3" xfId="2" applyFont="1" applyFill="1" applyBorder="1" applyAlignment="1">
      <alignment horizontal="left" vertical="top" wrapText="1"/>
    </xf>
    <xf numFmtId="0" fontId="11" fillId="2" borderId="4" xfId="2" applyFont="1" applyFill="1" applyBorder="1" applyAlignment="1">
      <alignment horizontal="left" vertical="top" wrapText="1"/>
    </xf>
    <xf numFmtId="0" fontId="11" fillId="2" borderId="0" xfId="2" applyFont="1" applyFill="1" applyAlignment="1">
      <alignment horizontal="left" vertical="top" wrapText="1"/>
    </xf>
    <xf numFmtId="0" fontId="11" fillId="2" borderId="5" xfId="2" applyFont="1" applyFill="1" applyBorder="1" applyAlignment="1">
      <alignment horizontal="left" vertical="top" wrapText="1"/>
    </xf>
    <xf numFmtId="0" fontId="2" fillId="10" borderId="24" xfId="0" applyFont="1" applyFill="1" applyBorder="1" applyAlignment="1">
      <alignment horizontal="center"/>
    </xf>
    <xf numFmtId="0" fontId="2" fillId="10" borderId="25" xfId="0" applyFont="1" applyFill="1" applyBorder="1" applyAlignment="1">
      <alignment horizontal="center"/>
    </xf>
    <xf numFmtId="0" fontId="2" fillId="10" borderId="9" xfId="0" applyFont="1" applyFill="1" applyBorder="1" applyAlignment="1">
      <alignment horizontal="center"/>
    </xf>
    <xf numFmtId="0" fontId="2" fillId="0" borderId="24" xfId="0" applyFont="1" applyBorder="1" applyAlignment="1">
      <alignment horizontal="center" wrapText="1"/>
    </xf>
    <xf numFmtId="0" fontId="2" fillId="0" borderId="25" xfId="0" applyFont="1" applyBorder="1" applyAlignment="1">
      <alignment horizontal="center"/>
    </xf>
    <xf numFmtId="0" fontId="2" fillId="0" borderId="9" xfId="0" applyFont="1" applyBorder="1" applyAlignment="1">
      <alignment horizont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2" fillId="0" borderId="10" xfId="0" quotePrefix="1" applyFont="1" applyBorder="1" applyAlignment="1">
      <alignment horizontal="left" vertical="top" wrapText="1"/>
    </xf>
    <xf numFmtId="0" fontId="12" fillId="0" borderId="16" xfId="0" quotePrefix="1" applyFont="1" applyBorder="1" applyAlignment="1">
      <alignment horizontal="left" vertical="top" wrapText="1"/>
    </xf>
    <xf numFmtId="0" fontId="12" fillId="0" borderId="23" xfId="0" quotePrefix="1" applyFont="1" applyBorder="1" applyAlignment="1">
      <alignment horizontal="left" vertical="top" wrapText="1"/>
    </xf>
    <xf numFmtId="0" fontId="12" fillId="0" borderId="17" xfId="0" quotePrefix="1" applyFont="1" applyBorder="1" applyAlignment="1">
      <alignment horizontal="left" vertical="top" wrapText="1"/>
    </xf>
    <xf numFmtId="0" fontId="0" fillId="0" borderId="26" xfId="0" applyBorder="1" applyAlignment="1">
      <alignment horizontal="left" vertical="top" wrapText="1"/>
    </xf>
    <xf numFmtId="0" fontId="0" fillId="0" borderId="58" xfId="0" applyBorder="1" applyAlignment="1">
      <alignment horizontal="left" vertical="top" wrapText="1"/>
    </xf>
    <xf numFmtId="0" fontId="0" fillId="0" borderId="37" xfId="0" applyBorder="1" applyAlignment="1">
      <alignment horizontal="left" vertical="top" wrapText="1"/>
    </xf>
    <xf numFmtId="0" fontId="0" fillId="0" borderId="11" xfId="0" quotePrefix="1" applyBorder="1" applyAlignment="1">
      <alignment horizontal="left" vertical="top" wrapText="1"/>
    </xf>
    <xf numFmtId="0" fontId="0" fillId="0" borderId="31" xfId="0" quotePrefix="1" applyBorder="1" applyAlignment="1">
      <alignment horizontal="left" vertical="top" wrapText="1"/>
    </xf>
    <xf numFmtId="0" fontId="0" fillId="0" borderId="62" xfId="0" quotePrefix="1" applyBorder="1" applyAlignment="1">
      <alignment horizontal="left" vertical="top"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9" xfId="0" applyFont="1" applyBorder="1" applyAlignment="1">
      <alignment horizontal="center" vertical="center" wrapText="1"/>
    </xf>
    <xf numFmtId="0" fontId="0" fillId="0" borderId="0" xfId="0" applyAlignment="1">
      <alignment horizontal="left" vertical="top" wrapText="1"/>
    </xf>
    <xf numFmtId="0" fontId="2" fillId="3" borderId="18" xfId="0" applyFont="1" applyFill="1" applyBorder="1" applyAlignment="1">
      <alignment horizontal="left" vertical="center"/>
    </xf>
    <xf numFmtId="0" fontId="2" fillId="3" borderId="21" xfId="0" applyFont="1" applyFill="1" applyBorder="1" applyAlignment="1">
      <alignment horizontal="left" vertical="center"/>
    </xf>
    <xf numFmtId="0" fontId="0" fillId="5" borderId="18" xfId="0" applyFill="1" applyBorder="1" applyAlignment="1">
      <alignment horizontal="left" vertical="center" wrapText="1"/>
    </xf>
    <xf numFmtId="0" fontId="0" fillId="5" borderId="19" xfId="0" applyFill="1" applyBorder="1" applyAlignment="1">
      <alignment horizontal="left" vertical="center"/>
    </xf>
    <xf numFmtId="2" fontId="2" fillId="0" borderId="32" xfId="0" applyNumberFormat="1" applyFont="1" applyBorder="1" applyAlignment="1">
      <alignment horizontal="center"/>
    </xf>
    <xf numFmtId="2" fontId="2" fillId="0" borderId="57" xfId="0" applyNumberFormat="1" applyFont="1" applyBorder="1" applyAlignment="1">
      <alignment horizontal="center"/>
    </xf>
    <xf numFmtId="2" fontId="2" fillId="0" borderId="40" xfId="0" applyNumberFormat="1" applyFont="1" applyBorder="1" applyAlignment="1">
      <alignment horizontal="center"/>
    </xf>
    <xf numFmtId="2" fontId="2" fillId="0" borderId="56" xfId="0" applyNumberFormat="1" applyFont="1" applyBorder="1" applyAlignment="1">
      <alignment horizontal="center"/>
    </xf>
    <xf numFmtId="2" fontId="2" fillId="0" borderId="43" xfId="0" applyNumberFormat="1" applyFont="1" applyBorder="1" applyAlignment="1">
      <alignment horizontal="center"/>
    </xf>
    <xf numFmtId="2" fontId="2" fillId="0" borderId="46" xfId="0" applyNumberFormat="1" applyFont="1" applyBorder="1" applyAlignment="1">
      <alignment horizontal="center"/>
    </xf>
    <xf numFmtId="0" fontId="16" fillId="0" borderId="2" xfId="0" applyFont="1" applyBorder="1" applyAlignment="1">
      <alignment horizontal="left" vertical="top" wrapText="1"/>
    </xf>
    <xf numFmtId="0" fontId="16" fillId="0" borderId="7" xfId="0" applyFont="1" applyBorder="1" applyAlignment="1">
      <alignment horizontal="left" vertical="top" wrapText="1"/>
    </xf>
    <xf numFmtId="0" fontId="2" fillId="3" borderId="42" xfId="0" applyFont="1" applyFill="1" applyBorder="1" applyAlignment="1">
      <alignment horizontal="center"/>
    </xf>
    <xf numFmtId="0" fontId="2" fillId="3" borderId="20" xfId="0" applyFont="1" applyFill="1" applyBorder="1" applyAlignment="1">
      <alignment horizontal="center"/>
    </xf>
    <xf numFmtId="10" fontId="2" fillId="6" borderId="10" xfId="0" applyNumberFormat="1" applyFont="1" applyFill="1" applyBorder="1" applyAlignment="1">
      <alignment horizontal="center"/>
    </xf>
    <xf numFmtId="0" fontId="2" fillId="6" borderId="16" xfId="0" quotePrefix="1" applyFont="1" applyFill="1" applyBorder="1" applyAlignment="1">
      <alignment horizontal="center" vertical="center"/>
    </xf>
    <xf numFmtId="10" fontId="2" fillId="6" borderId="23" xfId="0" applyNumberFormat="1" applyFont="1" applyFill="1" applyBorder="1" applyAlignment="1">
      <alignment horizontal="center"/>
    </xf>
    <xf numFmtId="0" fontId="2" fillId="6" borderId="16" xfId="0" applyFont="1" applyFill="1" applyBorder="1" applyAlignment="1">
      <alignment horizontal="center" vertical="center"/>
    </xf>
    <xf numFmtId="0" fontId="2" fillId="6" borderId="17" xfId="0" applyFont="1" applyFill="1" applyBorder="1" applyAlignment="1">
      <alignment horizontal="center" vertical="center"/>
    </xf>
    <xf numFmtId="2" fontId="14" fillId="0" borderId="40" xfId="0" applyNumberFormat="1" applyFont="1" applyBorder="1" applyAlignment="1">
      <alignment horizontal="center" wrapText="1"/>
    </xf>
    <xf numFmtId="2" fontId="14" fillId="0" borderId="56" xfId="0" applyNumberFormat="1" applyFont="1" applyBorder="1" applyAlignment="1">
      <alignment horizontal="center" wrapText="1"/>
    </xf>
    <xf numFmtId="2" fontId="14" fillId="0" borderId="43" xfId="0" applyNumberFormat="1" applyFont="1" applyBorder="1" applyAlignment="1">
      <alignment horizontal="center" wrapText="1"/>
    </xf>
    <xf numFmtId="2" fontId="14" fillId="0" borderId="46" xfId="0" applyNumberFormat="1" applyFont="1" applyBorder="1" applyAlignment="1">
      <alignment horizontal="center" wrapText="1"/>
    </xf>
    <xf numFmtId="0" fontId="2" fillId="3" borderId="44" xfId="0" applyFont="1" applyFill="1" applyBorder="1" applyAlignment="1">
      <alignment horizontal="center" vertical="center"/>
    </xf>
    <xf numFmtId="0" fontId="2" fillId="3" borderId="33" xfId="0" applyFont="1" applyFill="1" applyBorder="1" applyAlignment="1">
      <alignment horizontal="center" vertical="center"/>
    </xf>
    <xf numFmtId="6" fontId="0" fillId="0" borderId="44" xfId="0" applyNumberFormat="1" applyBorder="1" applyAlignment="1">
      <alignment horizontal="center" vertical="center"/>
    </xf>
    <xf numFmtId="6" fontId="0" fillId="0" borderId="33" xfId="0" applyNumberFormat="1" applyBorder="1" applyAlignment="1">
      <alignment horizontal="center" vertical="center"/>
    </xf>
    <xf numFmtId="10" fontId="0" fillId="0" borderId="49" xfId="0" applyNumberFormat="1" applyBorder="1" applyAlignment="1">
      <alignment horizontal="center" vertical="center"/>
    </xf>
    <xf numFmtId="10" fontId="0" fillId="0" borderId="33" xfId="0" applyNumberFormat="1" applyBorder="1" applyAlignment="1">
      <alignment horizontal="center" vertical="center"/>
    </xf>
    <xf numFmtId="9" fontId="2" fillId="3" borderId="44" xfId="4" applyFont="1" applyFill="1" applyBorder="1" applyAlignment="1">
      <alignment horizontal="center"/>
    </xf>
    <xf numFmtId="9" fontId="2" fillId="3" borderId="33" xfId="4" applyFont="1" applyFill="1" applyBorder="1" applyAlignment="1">
      <alignment horizontal="center"/>
    </xf>
    <xf numFmtId="10" fontId="0" fillId="0" borderId="44" xfId="0" applyNumberFormat="1" applyBorder="1" applyAlignment="1">
      <alignment horizontal="center"/>
    </xf>
    <xf numFmtId="10" fontId="0" fillId="0" borderId="33" xfId="0" applyNumberFormat="1" applyBorder="1" applyAlignment="1">
      <alignment horizontal="center"/>
    </xf>
    <xf numFmtId="9" fontId="2" fillId="3" borderId="47" xfId="4" applyFont="1" applyFill="1" applyBorder="1" applyAlignment="1">
      <alignment horizontal="center"/>
    </xf>
    <xf numFmtId="40" fontId="2" fillId="3" borderId="48" xfId="0" applyNumberFormat="1" applyFont="1" applyFill="1" applyBorder="1" applyAlignment="1">
      <alignment horizontal="center" vertical="center"/>
    </xf>
    <xf numFmtId="40" fontId="2" fillId="3" borderId="34" xfId="0" applyNumberFormat="1" applyFont="1" applyFill="1" applyBorder="1" applyAlignment="1">
      <alignment horizontal="center" vertical="center"/>
    </xf>
    <xf numFmtId="40" fontId="2" fillId="3" borderId="60" xfId="0" applyNumberFormat="1" applyFont="1" applyFill="1" applyBorder="1" applyAlignment="1">
      <alignment horizontal="center" vertical="center"/>
    </xf>
    <xf numFmtId="0" fontId="2" fillId="3" borderId="46" xfId="0" applyFont="1" applyFill="1" applyBorder="1" applyAlignment="1">
      <alignment horizontal="center"/>
    </xf>
    <xf numFmtId="0" fontId="2" fillId="3" borderId="44"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0" fillId="0" borderId="44" xfId="0" applyBorder="1" applyAlignment="1">
      <alignment horizontal="center" vertical="center"/>
    </xf>
    <xf numFmtId="0" fontId="0" fillId="0" borderId="33" xfId="0" applyBorder="1" applyAlignment="1">
      <alignment horizontal="center" vertical="center"/>
    </xf>
    <xf numFmtId="0" fontId="0" fillId="0" borderId="47" xfId="0" applyBorder="1" applyAlignment="1">
      <alignment horizontal="center" vertical="center"/>
    </xf>
    <xf numFmtId="40" fontId="2" fillId="3" borderId="45" xfId="0" applyNumberFormat="1" applyFont="1" applyFill="1" applyBorder="1" applyAlignment="1">
      <alignment horizontal="center" vertical="center"/>
    </xf>
    <xf numFmtId="40" fontId="2" fillId="3" borderId="35" xfId="0" applyNumberFormat="1" applyFont="1" applyFill="1" applyBorder="1" applyAlignment="1">
      <alignment horizontal="center" vertical="center"/>
    </xf>
    <xf numFmtId="40" fontId="2" fillId="3" borderId="50" xfId="0" applyNumberFormat="1" applyFont="1" applyFill="1" applyBorder="1" applyAlignment="1">
      <alignment horizontal="center" vertical="center"/>
    </xf>
    <xf numFmtId="10" fontId="0" fillId="0" borderId="44" xfId="0" applyNumberFormat="1" applyBorder="1" applyAlignment="1">
      <alignment horizontal="center" vertical="center"/>
    </xf>
    <xf numFmtId="10" fontId="0" fillId="0" borderId="47" xfId="0" applyNumberFormat="1" applyBorder="1" applyAlignment="1">
      <alignment horizontal="center" vertical="center"/>
    </xf>
    <xf numFmtId="6" fontId="0" fillId="0" borderId="47" xfId="0" applyNumberForma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0" fillId="5" borderId="19" xfId="0" applyFill="1" applyBorder="1" applyAlignment="1">
      <alignment horizontal="left" vertical="center" wrapText="1"/>
    </xf>
    <xf numFmtId="6" fontId="15" fillId="0" borderId="44" xfId="0" applyNumberFormat="1" applyFont="1" applyBorder="1" applyAlignment="1">
      <alignment horizontal="center" vertical="center"/>
    </xf>
    <xf numFmtId="6" fontId="15" fillId="0" borderId="33" xfId="0" applyNumberFormat="1"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9" xfId="0" applyFont="1" applyBorder="1" applyAlignment="1">
      <alignment horizontal="center" vertical="center"/>
    </xf>
    <xf numFmtId="2" fontId="2" fillId="0" borderId="43" xfId="0" applyNumberFormat="1" applyFont="1" applyBorder="1" applyAlignment="1">
      <alignment horizontal="center" wrapText="1"/>
    </xf>
    <xf numFmtId="2" fontId="2" fillId="0" borderId="46" xfId="0" applyNumberFormat="1" applyFont="1" applyBorder="1" applyAlignment="1">
      <alignment horizontal="center" wrapText="1"/>
    </xf>
    <xf numFmtId="40" fontId="2" fillId="0" borderId="40" xfId="0" applyNumberFormat="1" applyFont="1" applyBorder="1" applyAlignment="1">
      <alignment horizontal="center"/>
    </xf>
    <xf numFmtId="40" fontId="2" fillId="0" borderId="56" xfId="0" applyNumberFormat="1" applyFont="1" applyBorder="1" applyAlignment="1">
      <alignment horizontal="center"/>
    </xf>
    <xf numFmtId="40" fontId="2" fillId="0" borderId="43" xfId="0" applyNumberFormat="1" applyFont="1" applyBorder="1" applyAlignment="1">
      <alignment horizontal="center"/>
    </xf>
    <xf numFmtId="40" fontId="2" fillId="0" borderId="46" xfId="0" applyNumberFormat="1" applyFont="1" applyBorder="1" applyAlignment="1">
      <alignment horizontal="center"/>
    </xf>
    <xf numFmtId="0" fontId="17" fillId="6" borderId="12" xfId="0" applyFont="1" applyFill="1" applyBorder="1" applyAlignment="1">
      <alignment horizontal="left"/>
    </xf>
    <xf numFmtId="0" fontId="17" fillId="6" borderId="13" xfId="0" applyFont="1" applyFill="1" applyBorder="1" applyAlignment="1">
      <alignment horizontal="left"/>
    </xf>
    <xf numFmtId="0" fontId="17" fillId="6" borderId="38" xfId="0" applyFont="1" applyFill="1" applyBorder="1" applyAlignment="1">
      <alignment horizontal="left"/>
    </xf>
    <xf numFmtId="0" fontId="17" fillId="6" borderId="14" xfId="0" applyFont="1" applyFill="1" applyBorder="1" applyAlignment="1">
      <alignment horizontal="left"/>
    </xf>
    <xf numFmtId="0" fontId="14" fillId="6" borderId="16" xfId="0" quotePrefix="1" applyFont="1" applyFill="1" applyBorder="1" applyAlignment="1">
      <alignment horizontal="center" vertical="center"/>
    </xf>
    <xf numFmtId="0" fontId="2" fillId="6" borderId="45" xfId="0" quotePrefix="1" applyFont="1" applyFill="1" applyBorder="1" applyAlignment="1">
      <alignment horizontal="center" vertical="center"/>
    </xf>
    <xf numFmtId="0" fontId="2" fillId="6" borderId="35" xfId="0" quotePrefix="1" applyFont="1" applyFill="1" applyBorder="1" applyAlignment="1">
      <alignment horizontal="center" vertical="center"/>
    </xf>
    <xf numFmtId="0" fontId="2" fillId="0" borderId="24" xfId="0" applyFont="1" applyBorder="1" applyAlignment="1">
      <alignment horizontal="left" vertical="center"/>
    </xf>
    <xf numFmtId="0" fontId="2" fillId="0" borderId="25" xfId="0" applyFont="1" applyBorder="1" applyAlignment="1">
      <alignment horizontal="left" vertical="center"/>
    </xf>
    <xf numFmtId="0" fontId="2" fillId="0" borderId="9" xfId="0" applyFont="1" applyBorder="1" applyAlignment="1">
      <alignment horizontal="left" vertical="center"/>
    </xf>
    <xf numFmtId="0" fontId="17" fillId="6" borderId="1" xfId="0" applyFont="1" applyFill="1" applyBorder="1" applyAlignment="1">
      <alignment horizontal="left"/>
    </xf>
    <xf numFmtId="0" fontId="17" fillId="6" borderId="2" xfId="0" applyFont="1" applyFill="1" applyBorder="1" applyAlignment="1">
      <alignment horizontal="left"/>
    </xf>
    <xf numFmtId="0" fontId="17" fillId="6" borderId="3" xfId="0" applyFont="1" applyFill="1" applyBorder="1" applyAlignment="1">
      <alignment horizontal="left"/>
    </xf>
    <xf numFmtId="0" fontId="2" fillId="3" borderId="45"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0" fillId="0" borderId="42" xfId="0" applyBorder="1" applyAlignment="1">
      <alignment horizontal="center" vertical="center"/>
    </xf>
    <xf numFmtId="0" fontId="0" fillId="0" borderId="20" xfId="0" applyBorder="1" applyAlignment="1">
      <alignment horizontal="center" vertical="center"/>
    </xf>
    <xf numFmtId="0" fontId="0" fillId="0" borderId="46" xfId="0" applyBorder="1" applyAlignment="1">
      <alignment horizontal="center" vertical="center"/>
    </xf>
    <xf numFmtId="0" fontId="2" fillId="0" borderId="40" xfId="0" applyFont="1" applyBorder="1" applyAlignment="1">
      <alignment horizontal="center" wrapText="1"/>
    </xf>
    <xf numFmtId="0" fontId="2" fillId="0" borderId="56" xfId="0" applyFont="1" applyBorder="1" applyAlignment="1">
      <alignment horizontal="center" wrapText="1"/>
    </xf>
    <xf numFmtId="9" fontId="2" fillId="3" borderId="44" xfId="4" applyFont="1" applyFill="1" applyBorder="1" applyAlignment="1">
      <alignment horizontal="center" vertical="center"/>
    </xf>
    <xf numFmtId="9" fontId="2" fillId="3" borderId="33" xfId="4" applyFont="1" applyFill="1" applyBorder="1" applyAlignment="1">
      <alignment horizontal="center" vertical="center"/>
    </xf>
    <xf numFmtId="0" fontId="2" fillId="3" borderId="19" xfId="0" applyFont="1" applyFill="1" applyBorder="1" applyAlignment="1">
      <alignment horizontal="left" vertical="center"/>
    </xf>
    <xf numFmtId="0" fontId="2" fillId="6" borderId="45" xfId="0" applyFont="1" applyFill="1" applyBorder="1" applyAlignment="1">
      <alignment horizontal="center" vertical="center"/>
    </xf>
    <xf numFmtId="0" fontId="2" fillId="6" borderId="35" xfId="0" applyFont="1" applyFill="1" applyBorder="1" applyAlignment="1">
      <alignment horizontal="center" vertical="center"/>
    </xf>
    <xf numFmtId="9" fontId="2" fillId="3" borderId="10" xfId="4" applyFont="1" applyFill="1" applyBorder="1" applyAlignment="1">
      <alignment horizontal="center" vertical="center"/>
    </xf>
    <xf numFmtId="40" fontId="2" fillId="3" borderId="16" xfId="0" applyNumberFormat="1" applyFont="1" applyFill="1" applyBorder="1" applyAlignment="1">
      <alignment horizontal="center" vertical="center"/>
    </xf>
    <xf numFmtId="6" fontId="0" fillId="0" borderId="10" xfId="0" applyNumberFormat="1" applyBorder="1" applyAlignment="1">
      <alignment horizontal="center" vertical="center"/>
    </xf>
    <xf numFmtId="9" fontId="2" fillId="4" borderId="44" xfId="4" applyFont="1" applyFill="1" applyBorder="1" applyAlignment="1">
      <alignment horizontal="center" vertical="center"/>
    </xf>
    <xf numFmtId="9" fontId="2" fillId="4" borderId="47" xfId="4"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3" borderId="45" xfId="0" applyFont="1" applyFill="1" applyBorder="1" applyAlignment="1">
      <alignment horizontal="center" vertical="center"/>
    </xf>
    <xf numFmtId="0" fontId="2" fillId="3" borderId="35" xfId="0" applyFont="1" applyFill="1" applyBorder="1" applyAlignment="1">
      <alignment horizontal="center" vertical="center"/>
    </xf>
    <xf numFmtId="9" fontId="2" fillId="3" borderId="10" xfId="4" applyFont="1" applyFill="1" applyBorder="1" applyAlignment="1">
      <alignment horizontal="center"/>
    </xf>
    <xf numFmtId="40" fontId="2" fillId="3" borderId="11" xfId="0" applyNumberFormat="1" applyFont="1" applyFill="1" applyBorder="1" applyAlignment="1">
      <alignment horizontal="center" vertical="center"/>
    </xf>
    <xf numFmtId="164" fontId="0" fillId="0" borderId="40" xfId="0" applyNumberFormat="1" applyBorder="1" applyAlignment="1">
      <alignment horizontal="center"/>
    </xf>
    <xf numFmtId="164" fontId="0" fillId="0" borderId="56" xfId="0" applyNumberFormat="1" applyBorder="1" applyAlignment="1">
      <alignment horizontal="center"/>
    </xf>
    <xf numFmtId="2" fontId="14" fillId="0" borderId="49" xfId="0" applyNumberFormat="1" applyFont="1" applyBorder="1" applyAlignment="1">
      <alignment horizontal="center" wrapText="1"/>
    </xf>
    <xf numFmtId="2" fontId="14" fillId="0" borderId="47" xfId="0" applyNumberFormat="1" applyFont="1" applyBorder="1" applyAlignment="1">
      <alignment horizontal="center" wrapText="1"/>
    </xf>
    <xf numFmtId="6" fontId="0" fillId="0" borderId="23" xfId="0" applyNumberFormat="1" applyBorder="1" applyAlignment="1">
      <alignment horizontal="center" vertical="center"/>
    </xf>
    <xf numFmtId="9" fontId="2" fillId="3" borderId="23" xfId="4" applyFont="1" applyFill="1" applyBorder="1" applyAlignment="1">
      <alignment horizontal="center"/>
    </xf>
    <xf numFmtId="0" fontId="2" fillId="6" borderId="50" xfId="0" quotePrefix="1" applyFont="1" applyFill="1" applyBorder="1" applyAlignment="1">
      <alignment horizontal="center" vertical="center"/>
    </xf>
    <xf numFmtId="40" fontId="2" fillId="3" borderId="27" xfId="0" applyNumberFormat="1" applyFont="1" applyFill="1" applyBorder="1" applyAlignment="1">
      <alignment horizontal="center" vertical="center"/>
    </xf>
    <xf numFmtId="10" fontId="2" fillId="0" borderId="43" xfId="0" applyNumberFormat="1" applyFont="1" applyBorder="1" applyAlignment="1">
      <alignment horizontal="center"/>
    </xf>
    <xf numFmtId="10" fontId="2" fillId="0" borderId="46" xfId="0" applyNumberFormat="1" applyFont="1" applyBorder="1" applyAlignment="1">
      <alignment horizontal="center"/>
    </xf>
    <xf numFmtId="0" fontId="2" fillId="0" borderId="43" xfId="0" applyFont="1" applyBorder="1" applyAlignment="1">
      <alignment horizontal="center" wrapText="1"/>
    </xf>
    <xf numFmtId="0" fontId="2" fillId="0" borderId="46" xfId="0" applyFont="1" applyBorder="1" applyAlignment="1">
      <alignment horizontal="center" wrapText="1"/>
    </xf>
    <xf numFmtId="10" fontId="2" fillId="0" borderId="40" xfId="0" applyNumberFormat="1" applyFont="1" applyBorder="1" applyAlignment="1">
      <alignment horizontal="center"/>
    </xf>
    <xf numFmtId="10" fontId="2" fillId="0" borderId="56" xfId="0" applyNumberFormat="1" applyFont="1" applyBorder="1" applyAlignment="1">
      <alignment horizontal="center"/>
    </xf>
    <xf numFmtId="0" fontId="2" fillId="6" borderId="17" xfId="0" quotePrefix="1" applyFont="1" applyFill="1" applyBorder="1" applyAlignment="1">
      <alignment horizontal="center" vertical="center"/>
    </xf>
    <xf numFmtId="164" fontId="0" fillId="0" borderId="49" xfId="0" applyNumberFormat="1" applyBorder="1" applyAlignment="1">
      <alignment horizontal="center" wrapText="1"/>
    </xf>
    <xf numFmtId="164" fontId="0" fillId="0" borderId="47" xfId="0" applyNumberFormat="1" applyBorder="1" applyAlignment="1">
      <alignment horizontal="center" wrapText="1"/>
    </xf>
    <xf numFmtId="0" fontId="0" fillId="0" borderId="43" xfId="0" applyBorder="1" applyAlignment="1">
      <alignment horizontal="center" wrapText="1"/>
    </xf>
    <xf numFmtId="0" fontId="0" fillId="0" borderId="46" xfId="0" applyBorder="1" applyAlignment="1">
      <alignment horizontal="center" wrapText="1"/>
    </xf>
    <xf numFmtId="0" fontId="14" fillId="6" borderId="51" xfId="0" quotePrefix="1" applyFont="1" applyFill="1" applyBorder="1" applyAlignment="1">
      <alignment horizontal="center" vertical="center"/>
    </xf>
    <xf numFmtId="0" fontId="14" fillId="6" borderId="52" xfId="0" quotePrefix="1" applyFont="1" applyFill="1" applyBorder="1" applyAlignment="1">
      <alignment horizontal="center" vertical="center"/>
    </xf>
    <xf numFmtId="0" fontId="2" fillId="6" borderId="51" xfId="0" quotePrefix="1" applyFont="1" applyFill="1" applyBorder="1" applyAlignment="1">
      <alignment horizontal="center" vertical="center"/>
    </xf>
    <xf numFmtId="0" fontId="2" fillId="6" borderId="8" xfId="0" quotePrefix="1" applyFont="1" applyFill="1" applyBorder="1" applyAlignment="1">
      <alignment horizontal="center" vertical="center"/>
    </xf>
    <xf numFmtId="164" fontId="2" fillId="0" borderId="32" xfId="0" applyNumberFormat="1" applyFont="1" applyBorder="1" applyAlignment="1">
      <alignment horizontal="center"/>
    </xf>
    <xf numFmtId="0" fontId="2" fillId="6" borderId="51" xfId="0" applyFont="1" applyFill="1" applyBorder="1" applyAlignment="1">
      <alignment horizontal="center" vertical="center"/>
    </xf>
    <xf numFmtId="0" fontId="2" fillId="6" borderId="52" xfId="0" applyFont="1" applyFill="1" applyBorder="1" applyAlignment="1">
      <alignment horizontal="center" vertical="center"/>
    </xf>
    <xf numFmtId="2" fontId="2" fillId="3" borderId="48" xfId="0" applyNumberFormat="1" applyFont="1" applyFill="1" applyBorder="1" applyAlignment="1">
      <alignment horizontal="center"/>
    </xf>
    <xf numFmtId="2" fontId="2" fillId="3" borderId="34" xfId="0" applyNumberFormat="1" applyFont="1" applyFill="1" applyBorder="1" applyAlignment="1">
      <alignment horizontal="center"/>
    </xf>
    <xf numFmtId="2" fontId="2" fillId="3" borderId="11" xfId="0" applyNumberFormat="1" applyFont="1" applyFill="1" applyBorder="1" applyAlignment="1">
      <alignment horizontal="center" vertical="center"/>
    </xf>
    <xf numFmtId="2" fontId="2" fillId="3" borderId="27" xfId="0" applyNumberFormat="1" applyFont="1" applyFill="1" applyBorder="1" applyAlignment="1">
      <alignment horizontal="center" vertical="center"/>
    </xf>
    <xf numFmtId="2" fontId="2" fillId="0" borderId="40" xfId="0" applyNumberFormat="1" applyFont="1" applyBorder="1" applyAlignment="1">
      <alignment horizontal="center" wrapText="1"/>
    </xf>
    <xf numFmtId="2" fontId="2" fillId="0" borderId="56" xfId="0" applyNumberFormat="1" applyFont="1" applyBorder="1" applyAlignment="1">
      <alignment horizontal="center" wrapText="1"/>
    </xf>
    <xf numFmtId="2" fontId="2" fillId="3" borderId="16" xfId="0" applyNumberFormat="1" applyFont="1" applyFill="1" applyBorder="1" applyAlignment="1">
      <alignment horizontal="center"/>
    </xf>
    <xf numFmtId="2" fontId="2" fillId="3" borderId="16" xfId="0" applyNumberFormat="1" applyFont="1" applyFill="1" applyBorder="1" applyAlignment="1">
      <alignment horizontal="center" vertical="center"/>
    </xf>
    <xf numFmtId="2" fontId="2" fillId="3" borderId="17" xfId="0" applyNumberFormat="1" applyFont="1" applyFill="1" applyBorder="1" applyAlignment="1">
      <alignment horizontal="center" vertical="center"/>
    </xf>
    <xf numFmtId="0" fontId="14" fillId="6" borderId="45" xfId="0" quotePrefix="1" applyFont="1" applyFill="1" applyBorder="1" applyAlignment="1">
      <alignment horizontal="center" vertical="center"/>
    </xf>
    <xf numFmtId="0" fontId="14" fillId="6" borderId="35" xfId="0" quotePrefix="1" applyFont="1" applyFill="1" applyBorder="1" applyAlignment="1">
      <alignment horizontal="center" vertical="center"/>
    </xf>
    <xf numFmtId="2" fontId="2" fillId="3" borderId="45" xfId="0" applyNumberFormat="1" applyFont="1" applyFill="1" applyBorder="1" applyAlignment="1">
      <alignment horizontal="center"/>
    </xf>
    <xf numFmtId="2" fontId="2" fillId="3" borderId="35" xfId="0" applyNumberFormat="1" applyFont="1" applyFill="1" applyBorder="1" applyAlignment="1">
      <alignment horizontal="center"/>
    </xf>
    <xf numFmtId="2" fontId="2" fillId="3" borderId="45" xfId="0" applyNumberFormat="1" applyFont="1" applyFill="1" applyBorder="1" applyAlignment="1">
      <alignment horizontal="center" vertical="center"/>
    </xf>
    <xf numFmtId="2" fontId="2" fillId="3" borderId="35" xfId="0" applyNumberFormat="1" applyFont="1" applyFill="1" applyBorder="1" applyAlignment="1">
      <alignment horizontal="center" vertical="center"/>
    </xf>
    <xf numFmtId="0" fontId="16" fillId="0" borderId="2" xfId="0" applyFont="1" applyBorder="1" applyAlignment="1">
      <alignment horizontal="left" wrapText="1"/>
    </xf>
    <xf numFmtId="0" fontId="16" fillId="0" borderId="3" xfId="0" applyFont="1" applyBorder="1" applyAlignment="1">
      <alignment horizontal="left" wrapText="1"/>
    </xf>
    <xf numFmtId="0" fontId="16" fillId="0" borderId="7" xfId="0" applyFont="1" applyBorder="1" applyAlignment="1">
      <alignment horizontal="left" wrapText="1"/>
    </xf>
    <xf numFmtId="0" fontId="16" fillId="0" borderId="8" xfId="0" applyFont="1" applyBorder="1" applyAlignment="1">
      <alignment horizontal="left" wrapText="1"/>
    </xf>
    <xf numFmtId="9" fontId="2" fillId="4" borderId="10" xfId="4" applyFont="1" applyFill="1" applyBorder="1" applyAlignment="1">
      <alignment horizontal="center"/>
    </xf>
    <xf numFmtId="9" fontId="2" fillId="4" borderId="23" xfId="4" applyFont="1" applyFill="1" applyBorder="1" applyAlignment="1">
      <alignment horizontal="center"/>
    </xf>
  </cellXfs>
  <cellStyles count="5">
    <cellStyle name="Hyperlink" xfId="3" builtinId="8"/>
    <cellStyle name="Normal" xfId="0" builtinId="0"/>
    <cellStyle name="Normal 3 2" xfId="2" xr:uid="{00000000-0005-0000-0000-000002000000}"/>
    <cellStyle name="Normal 4 2" xfId="1" xr:uid="{00000000-0005-0000-0000-000003000000}"/>
    <cellStyle name="Percent" xfId="4" builtinId="5"/>
  </cellStyles>
  <dxfs count="352">
    <dxf>
      <fill>
        <patternFill>
          <bgColor theme="8" tint="0.59996337778862885"/>
        </patternFill>
      </fill>
    </dxf>
    <dxf>
      <fill>
        <patternFill>
          <bgColor theme="5" tint="0.39994506668294322"/>
        </patternFill>
      </fill>
    </dxf>
    <dxf>
      <fill>
        <patternFill>
          <bgColor theme="8" tint="0.59996337778862885"/>
        </patternFill>
      </fill>
    </dxf>
    <dxf>
      <fill>
        <patternFill>
          <bgColor theme="5"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5"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rgb="FF92D050"/>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8" tint="0.59996337778862885"/>
        </patternFill>
      </fill>
    </dxf>
    <dxf>
      <fill>
        <patternFill>
          <bgColor rgb="FF92D05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rgb="FF92D050"/>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rgb="FF92D050"/>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rgb="FF92D050"/>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rgb="FF92D050"/>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rgb="FF92D050"/>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rgb="FF92D050"/>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92D050"/>
        </patternFill>
      </fill>
    </dxf>
    <dxf>
      <fill>
        <patternFill>
          <bgColor rgb="FF92D050"/>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rgb="FF92D050"/>
        </patternFill>
      </fill>
    </dxf>
    <dxf>
      <fill>
        <patternFill>
          <bgColor rgb="FF92D05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92D050"/>
        </patternFill>
      </fill>
    </dxf>
    <dxf>
      <fill>
        <patternFill>
          <bgColor rgb="FF92D050"/>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rgb="FF92D050"/>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rgb="FF92D050"/>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92D05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7"/>
        </patternFill>
      </fill>
    </dxf>
    <dxf>
      <fill>
        <patternFill>
          <bgColor theme="7" tint="0.79998168889431442"/>
        </patternFill>
      </fill>
    </dxf>
  </dxfs>
  <tableStyles count="0" defaultTableStyle="TableStyleMedium2" defaultPivotStyle="PivotStyleLight16"/>
  <colors>
    <mruColors>
      <color rgb="FF0000CC"/>
      <color rgb="FFFD9C61"/>
      <color rgb="FFCCCCFF"/>
      <color rgb="FFCCECFF"/>
      <color rgb="FFCCFFFF"/>
      <color rgb="FF0066CC"/>
      <color rgb="FF99FFCC"/>
      <color rgb="FFFFCCCC"/>
      <color rgb="FF0000FF"/>
      <color rgb="FF90E8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476251</xdr:colOff>
      <xdr:row>14</xdr:row>
      <xdr:rowOff>148872</xdr:rowOff>
    </xdr:from>
    <xdr:to>
      <xdr:col>9</xdr:col>
      <xdr:colOff>336551</xdr:colOff>
      <xdr:row>26</xdr:row>
      <xdr:rowOff>80517</xdr:rowOff>
    </xdr:to>
    <xdr:pic>
      <xdr:nvPicPr>
        <xdr:cNvPr id="2" name="Picture 1" descr="PIA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1117601" y="2504722"/>
          <a:ext cx="5099050" cy="1836645"/>
        </a:xfrm>
        <a:prstGeom prst="rect">
          <a:avLst/>
        </a:prstGeom>
      </xdr:spPr>
    </xdr:pic>
    <xdr:clientData/>
  </xdr:twoCellAnchor>
  <xdr:twoCellAnchor>
    <xdr:from>
      <xdr:col>1</xdr:col>
      <xdr:colOff>156657</xdr:colOff>
      <xdr:row>29</xdr:row>
      <xdr:rowOff>57150</xdr:rowOff>
    </xdr:from>
    <xdr:to>
      <xdr:col>9</xdr:col>
      <xdr:colOff>752474</xdr:colOff>
      <xdr:row>38</xdr:row>
      <xdr:rowOff>85725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798007" y="4794250"/>
          <a:ext cx="5834567"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Universal Life</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10</xdr:row>
      <xdr:rowOff>148872</xdr:rowOff>
    </xdr:from>
    <xdr:to>
      <xdr:col>11</xdr:col>
      <xdr:colOff>69850</xdr:colOff>
      <xdr:row>22</xdr:row>
      <xdr:rowOff>80517</xdr:rowOff>
    </xdr:to>
    <xdr:pic>
      <xdr:nvPicPr>
        <xdr:cNvPr id="2" name="Picture 1" descr="PIAS.png">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0" y="1869722"/>
          <a:ext cx="7512050" cy="1836645"/>
        </a:xfrm>
        <a:prstGeom prst="rect">
          <a:avLst/>
        </a:prstGeom>
      </xdr:spPr>
    </xdr:pic>
    <xdr:clientData/>
  </xdr:twoCellAnchor>
  <xdr:twoCellAnchor>
    <xdr:from>
      <xdr:col>1</xdr:col>
      <xdr:colOff>0</xdr:colOff>
      <xdr:row>30</xdr:row>
      <xdr:rowOff>114300</xdr:rowOff>
    </xdr:from>
    <xdr:to>
      <xdr:col>9</xdr:col>
      <xdr:colOff>595817</xdr:colOff>
      <xdr:row>39</xdr:row>
      <xdr:rowOff>142875</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0" y="5010150"/>
          <a:ext cx="5834567"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Universal Life</a:t>
          </a:r>
        </a:p>
        <a:p>
          <a:pPr algn="ctr"/>
          <a:r>
            <a:rPr lang="en-US" sz="2800" b="1">
              <a:solidFill>
                <a:schemeClr val="dk1"/>
              </a:solidFill>
              <a:latin typeface="Arial" pitchFamily="34" charset="0"/>
              <a:ea typeface="+mn-ea"/>
              <a:cs typeface="Arial" pitchFamily="34" charset="0"/>
            </a:rPr>
            <a:t>(5 Million Sum Assured Comparison, Male)</a:t>
          </a:r>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6</xdr:col>
      <xdr:colOff>736600</xdr:colOff>
      <xdr:row>1</xdr:row>
      <xdr:rowOff>92075</xdr:rowOff>
    </xdr:from>
    <xdr:ext cx="1828462" cy="704850"/>
    <xdr:pic>
      <xdr:nvPicPr>
        <xdr:cNvPr id="2" name="Picture 1" descr="PIAS.png">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20453350" y="92075"/>
          <a:ext cx="1828462" cy="70485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10</xdr:row>
      <xdr:rowOff>91722</xdr:rowOff>
    </xdr:from>
    <xdr:to>
      <xdr:col>11</xdr:col>
      <xdr:colOff>69850</xdr:colOff>
      <xdr:row>22</xdr:row>
      <xdr:rowOff>23367</xdr:rowOff>
    </xdr:to>
    <xdr:pic>
      <xdr:nvPicPr>
        <xdr:cNvPr id="2" name="Picture 1" descr="PIAS.png">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0" y="1812572"/>
          <a:ext cx="7512050" cy="1836645"/>
        </a:xfrm>
        <a:prstGeom prst="rect">
          <a:avLst/>
        </a:prstGeom>
      </xdr:spPr>
    </xdr:pic>
    <xdr:clientData/>
  </xdr:twoCellAnchor>
  <xdr:twoCellAnchor>
    <xdr:from>
      <xdr:col>1</xdr:col>
      <xdr:colOff>0</xdr:colOff>
      <xdr:row>30</xdr:row>
      <xdr:rowOff>114300</xdr:rowOff>
    </xdr:from>
    <xdr:to>
      <xdr:col>9</xdr:col>
      <xdr:colOff>595817</xdr:colOff>
      <xdr:row>39</xdr:row>
      <xdr:rowOff>142875</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0" y="5010150"/>
          <a:ext cx="5834567"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Universal Life</a:t>
          </a:r>
        </a:p>
        <a:p>
          <a:pPr algn="ctr"/>
          <a:r>
            <a:rPr lang="en-US" sz="2800" b="1">
              <a:solidFill>
                <a:schemeClr val="dk1"/>
              </a:solidFill>
              <a:latin typeface="Arial" pitchFamily="34" charset="0"/>
              <a:ea typeface="+mn-ea"/>
              <a:cs typeface="Arial" pitchFamily="34" charset="0"/>
            </a:rPr>
            <a:t>(5 Million Sum Assured Comparison, Female)</a:t>
          </a:r>
        </a:p>
      </xdr:txBody>
    </xdr:sp>
    <xdr:clientData/>
  </xdr:twoCellAnchor>
</xdr:wsDr>
</file>

<file path=xl/drawings/drawing13.xml><?xml version="1.0" encoding="utf-8"?>
<xdr:wsDr xmlns:xdr="http://schemas.openxmlformats.org/drawingml/2006/spreadsheetDrawing" xmlns:a="http://schemas.openxmlformats.org/drawingml/2006/main">
  <xdr:oneCellAnchor>
    <xdr:from>
      <xdr:col>6</xdr:col>
      <xdr:colOff>736600</xdr:colOff>
      <xdr:row>1</xdr:row>
      <xdr:rowOff>92075</xdr:rowOff>
    </xdr:from>
    <xdr:ext cx="1828462" cy="704850"/>
    <xdr:pic>
      <xdr:nvPicPr>
        <xdr:cNvPr id="2" name="Picture 1" descr="PIAS.pn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20453350" y="92075"/>
          <a:ext cx="1828462" cy="70485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11</xdr:row>
      <xdr:rowOff>21872</xdr:rowOff>
    </xdr:from>
    <xdr:to>
      <xdr:col>11</xdr:col>
      <xdr:colOff>69850</xdr:colOff>
      <xdr:row>22</xdr:row>
      <xdr:rowOff>112267</xdr:rowOff>
    </xdr:to>
    <xdr:pic>
      <xdr:nvPicPr>
        <xdr:cNvPr id="2" name="Picture 1" descr="PIAS.png">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stretch>
          <a:fillRect/>
        </a:stretch>
      </xdr:blipFill>
      <xdr:spPr>
        <a:xfrm>
          <a:off x="0" y="1901472"/>
          <a:ext cx="7512050" cy="1836645"/>
        </a:xfrm>
        <a:prstGeom prst="rect">
          <a:avLst/>
        </a:prstGeom>
      </xdr:spPr>
    </xdr:pic>
    <xdr:clientData/>
  </xdr:twoCellAnchor>
  <xdr:twoCellAnchor>
    <xdr:from>
      <xdr:col>1</xdr:col>
      <xdr:colOff>158750</xdr:colOff>
      <xdr:row>28</xdr:row>
      <xdr:rowOff>146050</xdr:rowOff>
    </xdr:from>
    <xdr:to>
      <xdr:col>9</xdr:col>
      <xdr:colOff>754567</xdr:colOff>
      <xdr:row>38</xdr:row>
      <xdr:rowOff>15875</xdr:rowOff>
    </xdr:to>
    <xdr:sp macro="" textlink="">
      <xdr:nvSpPr>
        <xdr:cNvPr id="3" name="TextBox 2">
          <a:extLst>
            <a:ext uri="{FF2B5EF4-FFF2-40B4-BE49-F238E27FC236}">
              <a16:creationId xmlns:a16="http://schemas.microsoft.com/office/drawing/2014/main" id="{00000000-0008-0000-1900-000003000000}"/>
            </a:ext>
          </a:extLst>
        </xdr:cNvPr>
        <xdr:cNvSpPr txBox="1"/>
      </xdr:nvSpPr>
      <xdr:spPr>
        <a:xfrm>
          <a:off x="800100" y="4724400"/>
          <a:ext cx="5834567"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Universal Life</a:t>
          </a:r>
        </a:p>
        <a:p>
          <a:pPr algn="ctr"/>
          <a:r>
            <a:rPr lang="en-US" sz="2800" b="1">
              <a:solidFill>
                <a:schemeClr val="dk1"/>
              </a:solidFill>
              <a:latin typeface="Arial" pitchFamily="34" charset="0"/>
              <a:ea typeface="+mn-ea"/>
              <a:cs typeface="Arial" pitchFamily="34" charset="0"/>
            </a:rPr>
            <a:t>(10 Million Sum Assured Comparison, Male)</a:t>
          </a:r>
        </a:p>
      </xdr:txBody>
    </xdr:sp>
    <xdr:clientData/>
  </xdr:twoCellAnchor>
</xdr:wsDr>
</file>

<file path=xl/drawings/drawing15.xml><?xml version="1.0" encoding="utf-8"?>
<xdr:wsDr xmlns:xdr="http://schemas.openxmlformats.org/drawingml/2006/spreadsheetDrawing" xmlns:a="http://schemas.openxmlformats.org/drawingml/2006/main">
  <xdr:oneCellAnchor>
    <xdr:from>
      <xdr:col>6</xdr:col>
      <xdr:colOff>736600</xdr:colOff>
      <xdr:row>1</xdr:row>
      <xdr:rowOff>92075</xdr:rowOff>
    </xdr:from>
    <xdr:ext cx="1828462" cy="704850"/>
    <xdr:pic>
      <xdr:nvPicPr>
        <xdr:cNvPr id="2" name="Picture 1" descr="PIAS.png">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20453350" y="92075"/>
          <a:ext cx="1828462" cy="704850"/>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twoCellAnchor editAs="oneCell">
    <xdr:from>
      <xdr:col>0</xdr:col>
      <xdr:colOff>127000</xdr:colOff>
      <xdr:row>10</xdr:row>
      <xdr:rowOff>98072</xdr:rowOff>
    </xdr:from>
    <xdr:to>
      <xdr:col>11</xdr:col>
      <xdr:colOff>196850</xdr:colOff>
      <xdr:row>22</xdr:row>
      <xdr:rowOff>29717</xdr:rowOff>
    </xdr:to>
    <xdr:pic>
      <xdr:nvPicPr>
        <xdr:cNvPr id="2" name="Picture 1" descr="PIAS.png">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stretch>
          <a:fillRect/>
        </a:stretch>
      </xdr:blipFill>
      <xdr:spPr>
        <a:xfrm>
          <a:off x="127000" y="1818922"/>
          <a:ext cx="7512050" cy="1836645"/>
        </a:xfrm>
        <a:prstGeom prst="rect">
          <a:avLst/>
        </a:prstGeom>
      </xdr:spPr>
    </xdr:pic>
    <xdr:clientData/>
  </xdr:twoCellAnchor>
  <xdr:twoCellAnchor>
    <xdr:from>
      <xdr:col>0</xdr:col>
      <xdr:colOff>620486</xdr:colOff>
      <xdr:row>29</xdr:row>
      <xdr:rowOff>110671</xdr:rowOff>
    </xdr:from>
    <xdr:to>
      <xdr:col>9</xdr:col>
      <xdr:colOff>573139</xdr:colOff>
      <xdr:row>38</xdr:row>
      <xdr:rowOff>139247</xdr:rowOff>
    </xdr:to>
    <xdr:sp macro="" textlink="">
      <xdr:nvSpPr>
        <xdr:cNvPr id="3" name="TextBox 2">
          <a:extLst>
            <a:ext uri="{FF2B5EF4-FFF2-40B4-BE49-F238E27FC236}">
              <a16:creationId xmlns:a16="http://schemas.microsoft.com/office/drawing/2014/main" id="{00000000-0008-0000-1B00-000003000000}"/>
            </a:ext>
          </a:extLst>
        </xdr:cNvPr>
        <xdr:cNvSpPr txBox="1"/>
      </xdr:nvSpPr>
      <xdr:spPr>
        <a:xfrm>
          <a:off x="620486" y="4972957"/>
          <a:ext cx="5858153" cy="14981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Universal Life</a:t>
          </a:r>
        </a:p>
        <a:p>
          <a:pPr algn="ctr"/>
          <a:r>
            <a:rPr lang="en-US" sz="2800" b="1">
              <a:solidFill>
                <a:schemeClr val="dk1"/>
              </a:solidFill>
              <a:latin typeface="Arial" pitchFamily="34" charset="0"/>
              <a:ea typeface="+mn-ea"/>
              <a:cs typeface="Arial" pitchFamily="34" charset="0"/>
            </a:rPr>
            <a:t>(10 Million Sum Assured Comparison, Female)</a:t>
          </a:r>
        </a:p>
      </xdr:txBody>
    </xdr:sp>
    <xdr:clientData/>
  </xdr:twoCellAnchor>
</xdr:wsDr>
</file>

<file path=xl/drawings/drawing17.xml><?xml version="1.0" encoding="utf-8"?>
<xdr:wsDr xmlns:xdr="http://schemas.openxmlformats.org/drawingml/2006/spreadsheetDrawing" xmlns:a="http://schemas.openxmlformats.org/drawingml/2006/main">
  <xdr:oneCellAnchor>
    <xdr:from>
      <xdr:col>6</xdr:col>
      <xdr:colOff>736600</xdr:colOff>
      <xdr:row>1</xdr:row>
      <xdr:rowOff>92075</xdr:rowOff>
    </xdr:from>
    <xdr:ext cx="1828462" cy="704850"/>
    <xdr:pic>
      <xdr:nvPicPr>
        <xdr:cNvPr id="2" name="Picture 1" descr="PIAS.png">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stretch>
          <a:fillRect/>
        </a:stretch>
      </xdr:blipFill>
      <xdr:spPr>
        <a:xfrm>
          <a:off x="20453350" y="92075"/>
          <a:ext cx="1828462" cy="7048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5</xdr:col>
      <xdr:colOff>351459</xdr:colOff>
      <xdr:row>1</xdr:row>
      <xdr:rowOff>38100</xdr:rowOff>
    </xdr:from>
    <xdr:ext cx="1828462" cy="704850"/>
    <xdr:pic>
      <xdr:nvPicPr>
        <xdr:cNvPr id="2" name="Picture 1" descr="PIAS.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7104684" y="38100"/>
          <a:ext cx="1828462" cy="7048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247651</xdr:colOff>
      <xdr:row>14</xdr:row>
      <xdr:rowOff>47272</xdr:rowOff>
    </xdr:from>
    <xdr:to>
      <xdr:col>8</xdr:col>
      <xdr:colOff>361951</xdr:colOff>
      <xdr:row>25</xdr:row>
      <xdr:rowOff>137667</xdr:rowOff>
    </xdr:to>
    <xdr:pic>
      <xdr:nvPicPr>
        <xdr:cNvPr id="2" name="Picture 1" descr="PIAS.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247651" y="2403122"/>
          <a:ext cx="5353050" cy="1836645"/>
        </a:xfrm>
        <a:prstGeom prst="rect">
          <a:avLst/>
        </a:prstGeom>
      </xdr:spPr>
    </xdr:pic>
    <xdr:clientData/>
  </xdr:twoCellAnchor>
  <xdr:twoCellAnchor>
    <xdr:from>
      <xdr:col>0</xdr:col>
      <xdr:colOff>0</xdr:colOff>
      <xdr:row>31</xdr:row>
      <xdr:rowOff>50800</xdr:rowOff>
    </xdr:from>
    <xdr:to>
      <xdr:col>8</xdr:col>
      <xdr:colOff>595817</xdr:colOff>
      <xdr:row>40</xdr:row>
      <xdr:rowOff>79375</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0" y="5105400"/>
          <a:ext cx="5834567"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Universal Life</a:t>
          </a:r>
        </a:p>
        <a:p>
          <a:pPr algn="ctr"/>
          <a:r>
            <a:rPr lang="en-US" sz="2800" b="1">
              <a:solidFill>
                <a:schemeClr val="dk1"/>
              </a:solidFill>
              <a:latin typeface="Arial" pitchFamily="34" charset="0"/>
              <a:ea typeface="+mn-ea"/>
              <a:cs typeface="Arial" pitchFamily="34" charset="0"/>
            </a:rPr>
            <a:t>(Product Features)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184151</xdr:colOff>
      <xdr:row>14</xdr:row>
      <xdr:rowOff>21872</xdr:rowOff>
    </xdr:from>
    <xdr:to>
      <xdr:col>8</xdr:col>
      <xdr:colOff>552451</xdr:colOff>
      <xdr:row>25</xdr:row>
      <xdr:rowOff>112267</xdr:rowOff>
    </xdr:to>
    <xdr:pic>
      <xdr:nvPicPr>
        <xdr:cNvPr id="2" name="Picture 1" descr="PIAS.pn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184151" y="2377722"/>
          <a:ext cx="5607050" cy="1836645"/>
        </a:xfrm>
        <a:prstGeom prst="rect">
          <a:avLst/>
        </a:prstGeom>
      </xdr:spPr>
    </xdr:pic>
    <xdr:clientData/>
  </xdr:twoCellAnchor>
  <xdr:twoCellAnchor>
    <xdr:from>
      <xdr:col>0</xdr:col>
      <xdr:colOff>0</xdr:colOff>
      <xdr:row>32</xdr:row>
      <xdr:rowOff>44450</xdr:rowOff>
    </xdr:from>
    <xdr:to>
      <xdr:col>8</xdr:col>
      <xdr:colOff>595817</xdr:colOff>
      <xdr:row>41</xdr:row>
      <xdr:rowOff>73025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0" y="5257800"/>
          <a:ext cx="5834567"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Universal Life</a:t>
          </a:r>
        </a:p>
        <a:p>
          <a:pPr algn="ctr"/>
          <a:r>
            <a:rPr lang="en-US" sz="2800" b="1">
              <a:solidFill>
                <a:schemeClr val="dk1"/>
              </a:solidFill>
              <a:latin typeface="Arial" pitchFamily="34" charset="0"/>
              <a:ea typeface="+mn-ea"/>
              <a:cs typeface="Arial" pitchFamily="34" charset="0"/>
            </a:rPr>
            <a:t>(Fees &amp; Charges)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127001</xdr:colOff>
      <xdr:row>14</xdr:row>
      <xdr:rowOff>21872</xdr:rowOff>
    </xdr:from>
    <xdr:to>
      <xdr:col>8</xdr:col>
      <xdr:colOff>781051</xdr:colOff>
      <xdr:row>25</xdr:row>
      <xdr:rowOff>112267</xdr:rowOff>
    </xdr:to>
    <xdr:pic>
      <xdr:nvPicPr>
        <xdr:cNvPr id="2" name="Picture 1" descr="PIAS.p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127001" y="2377722"/>
          <a:ext cx="5892800" cy="1836645"/>
        </a:xfrm>
        <a:prstGeom prst="rect">
          <a:avLst/>
        </a:prstGeom>
      </xdr:spPr>
    </xdr:pic>
    <xdr:clientData/>
  </xdr:twoCellAnchor>
  <xdr:twoCellAnchor>
    <xdr:from>
      <xdr:col>0</xdr:col>
      <xdr:colOff>0</xdr:colOff>
      <xdr:row>32</xdr:row>
      <xdr:rowOff>146050</xdr:rowOff>
    </xdr:from>
    <xdr:to>
      <xdr:col>8</xdr:col>
      <xdr:colOff>595817</xdr:colOff>
      <xdr:row>42</xdr:row>
      <xdr:rowOff>15875</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0" y="5359400"/>
          <a:ext cx="5834567"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Universal Life</a:t>
          </a:r>
        </a:p>
        <a:p>
          <a:pPr algn="ctr"/>
          <a:r>
            <a:rPr lang="en-US" sz="2800" b="1">
              <a:solidFill>
                <a:schemeClr val="dk1"/>
              </a:solidFill>
              <a:latin typeface="Arial" pitchFamily="34" charset="0"/>
              <a:ea typeface="+mn-ea"/>
              <a:cs typeface="Arial" pitchFamily="34" charset="0"/>
            </a:rPr>
            <a:t>(Cost of Insurance)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10</xdr:row>
      <xdr:rowOff>148872</xdr:rowOff>
    </xdr:from>
    <xdr:to>
      <xdr:col>9</xdr:col>
      <xdr:colOff>19050</xdr:colOff>
      <xdr:row>22</xdr:row>
      <xdr:rowOff>80517</xdr:rowOff>
    </xdr:to>
    <xdr:pic>
      <xdr:nvPicPr>
        <xdr:cNvPr id="2" name="Picture 1" descr="PIAS.pn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0" y="1869722"/>
          <a:ext cx="6178550" cy="1836645"/>
        </a:xfrm>
        <a:prstGeom prst="rect">
          <a:avLst/>
        </a:prstGeom>
      </xdr:spPr>
    </xdr:pic>
    <xdr:clientData/>
  </xdr:twoCellAnchor>
  <xdr:twoCellAnchor>
    <xdr:from>
      <xdr:col>0</xdr:col>
      <xdr:colOff>0</xdr:colOff>
      <xdr:row>30</xdr:row>
      <xdr:rowOff>114300</xdr:rowOff>
    </xdr:from>
    <xdr:to>
      <xdr:col>8</xdr:col>
      <xdr:colOff>595817</xdr:colOff>
      <xdr:row>39</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0" y="5010150"/>
          <a:ext cx="5834567"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Universal Life</a:t>
          </a:r>
        </a:p>
        <a:p>
          <a:pPr algn="ctr"/>
          <a:r>
            <a:rPr lang="en-US" sz="2800" b="1">
              <a:solidFill>
                <a:schemeClr val="dk1"/>
              </a:solidFill>
              <a:latin typeface="Arial" pitchFamily="34" charset="0"/>
              <a:ea typeface="+mn-ea"/>
              <a:cs typeface="Arial" pitchFamily="34" charset="0"/>
            </a:rPr>
            <a:t>(1 Million Sum Assured Comparison, Male)</a:t>
          </a: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7</xdr:col>
      <xdr:colOff>46182</xdr:colOff>
      <xdr:row>1</xdr:row>
      <xdr:rowOff>103366</xdr:rowOff>
    </xdr:from>
    <xdr:ext cx="1828462" cy="704850"/>
    <xdr:pic>
      <xdr:nvPicPr>
        <xdr:cNvPr id="2" name="Picture 1" descr="PIAS.pn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19939000" y="299639"/>
          <a:ext cx="1828462" cy="70485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10</xdr:row>
      <xdr:rowOff>148872</xdr:rowOff>
    </xdr:from>
    <xdr:to>
      <xdr:col>9</xdr:col>
      <xdr:colOff>336550</xdr:colOff>
      <xdr:row>22</xdr:row>
      <xdr:rowOff>80517</xdr:rowOff>
    </xdr:to>
    <xdr:pic>
      <xdr:nvPicPr>
        <xdr:cNvPr id="2" name="Picture 1" descr="PIAS.pn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0" y="1869722"/>
          <a:ext cx="6178550" cy="1836645"/>
        </a:xfrm>
        <a:prstGeom prst="rect">
          <a:avLst/>
        </a:prstGeom>
      </xdr:spPr>
    </xdr:pic>
    <xdr:clientData/>
  </xdr:twoCellAnchor>
  <xdr:twoCellAnchor>
    <xdr:from>
      <xdr:col>0</xdr:col>
      <xdr:colOff>0</xdr:colOff>
      <xdr:row>30</xdr:row>
      <xdr:rowOff>114300</xdr:rowOff>
    </xdr:from>
    <xdr:to>
      <xdr:col>8</xdr:col>
      <xdr:colOff>595817</xdr:colOff>
      <xdr:row>39</xdr:row>
      <xdr:rowOff>142875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0" y="5010150"/>
          <a:ext cx="5834567"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Universal Life</a:t>
          </a:r>
        </a:p>
        <a:p>
          <a:pPr algn="ctr"/>
          <a:r>
            <a:rPr lang="en-US" sz="2800" b="1">
              <a:solidFill>
                <a:schemeClr val="dk1"/>
              </a:solidFill>
              <a:latin typeface="Arial" pitchFamily="34" charset="0"/>
              <a:ea typeface="+mn-ea"/>
              <a:cs typeface="Arial" pitchFamily="34" charset="0"/>
            </a:rPr>
            <a:t>(1 Million Sum Assured Comparison, Female)</a:t>
          </a:r>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6</xdr:col>
      <xdr:colOff>736600</xdr:colOff>
      <xdr:row>1</xdr:row>
      <xdr:rowOff>92075</xdr:rowOff>
    </xdr:from>
    <xdr:ext cx="1828462" cy="704850"/>
    <xdr:pic>
      <xdr:nvPicPr>
        <xdr:cNvPr id="2" name="Picture 1" descr="PIAS.pn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23437850" y="92075"/>
          <a:ext cx="1828462" cy="7048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4:J5"/>
  <sheetViews>
    <sheetView workbookViewId="0">
      <selection activeCell="L27" sqref="L27"/>
    </sheetView>
  </sheetViews>
  <sheetFormatPr defaultColWidth="9.1796875" defaultRowHeight="12.5" x14ac:dyDescent="0.25"/>
  <cols>
    <col min="1" max="1" width="9.1796875" style="1"/>
    <col min="2" max="2" width="10.81640625" style="1" customWidth="1"/>
    <col min="3" max="9" width="9.1796875" style="1"/>
    <col min="10" max="10" width="13.1796875" style="1" customWidth="1"/>
    <col min="11" max="16384" width="9.1796875" style="1"/>
  </cols>
  <sheetData>
    <row r="4" spans="2:10" ht="18" customHeight="1" x14ac:dyDescent="0.35">
      <c r="B4" s="211" t="s">
        <v>0</v>
      </c>
      <c r="C4" s="211"/>
      <c r="D4" s="211"/>
      <c r="E4" s="211"/>
      <c r="F4" s="211"/>
      <c r="G4" s="211"/>
      <c r="H4" s="211"/>
      <c r="I4" s="211"/>
      <c r="J4" s="211"/>
    </row>
    <row r="5" spans="2:10" ht="17.5" x14ac:dyDescent="0.35">
      <c r="B5" s="211" t="s">
        <v>1</v>
      </c>
      <c r="C5" s="211"/>
      <c r="D5" s="211"/>
      <c r="E5" s="211"/>
      <c r="F5" s="211"/>
      <c r="G5" s="211"/>
      <c r="H5" s="211"/>
      <c r="I5" s="211"/>
      <c r="J5" s="211"/>
    </row>
  </sheetData>
  <sheetProtection algorithmName="SHA-512" hashValue="D2o7nFGm8MCXeK2q53IMYLT6LATI3SF97+b+KiQyp5h0GwUKE/bvOtCBVZxao42AqA1xzrVRzpS61gb9nshQgQ==" saltValue="KanUAj/XNMsXOd2cRtAQNA==" spinCount="100000" sheet="1" objects="1" scenarios="1"/>
  <mergeCells count="2">
    <mergeCell ref="B4:J4"/>
    <mergeCell ref="B5:J5"/>
  </mergeCells>
  <printOptions horizontalCentered="1" verticalCentered="1"/>
  <pageMargins left="0" right="0" top="0" bottom="0" header="0" footer="0"/>
  <pageSetup paperSize="8" fitToHeight="0" orientation="landscape"/>
  <headerFooter>
    <oddFooter>&amp;L_x000D_&amp;1#&amp;"Calibri"&amp;8&amp;K0000FF Internal</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3:I4"/>
  <sheetViews>
    <sheetView topLeftCell="A5" zoomScale="75" zoomScaleNormal="75" workbookViewId="0">
      <selection activeCell="C5" sqref="C5:F6"/>
    </sheetView>
  </sheetViews>
  <sheetFormatPr defaultColWidth="9.1796875" defaultRowHeight="12.5" x14ac:dyDescent="0.25"/>
  <cols>
    <col min="1" max="1" width="10.81640625" style="1" customWidth="1"/>
    <col min="2" max="8" width="9.1796875" style="1"/>
    <col min="9" max="9" width="13.1796875" style="1" customWidth="1"/>
    <col min="10" max="16384" width="9.1796875" style="1"/>
  </cols>
  <sheetData>
    <row r="3" spans="1:9" ht="18" customHeight="1" x14ac:dyDescent="0.35">
      <c r="A3" s="211" t="s">
        <v>0</v>
      </c>
      <c r="B3" s="211"/>
      <c r="C3" s="211"/>
      <c r="D3" s="211"/>
      <c r="E3" s="211"/>
      <c r="F3" s="211"/>
      <c r="G3" s="211"/>
      <c r="H3" s="211"/>
      <c r="I3" s="211"/>
    </row>
    <row r="4" spans="1:9" ht="17.5" x14ac:dyDescent="0.35">
      <c r="A4" s="211" t="s">
        <v>1</v>
      </c>
      <c r="B4" s="211"/>
      <c r="C4" s="211"/>
      <c r="D4" s="211"/>
      <c r="E4" s="211"/>
      <c r="F4" s="211"/>
      <c r="G4" s="211"/>
      <c r="H4" s="211"/>
      <c r="I4" s="211"/>
    </row>
  </sheetData>
  <sheetProtection password="C13C" sheet="1" objects="1" scenarios="1" selectLockedCells="1" selectUnlockedCells="1"/>
  <mergeCells count="2">
    <mergeCell ref="A3:I3"/>
    <mergeCell ref="A4:I4"/>
  </mergeCells>
  <printOptions horizontalCentered="1" verticalCentered="1"/>
  <pageMargins left="0" right="0" top="0" bottom="0" header="0" footer="0"/>
  <pageSetup paperSize="9" fitToHeight="0" orientation="landscape"/>
  <headerFooter>
    <oddFooter>&amp;L_x000D_&amp;1#&amp;"Calibri"&amp;8&amp;K0000FF Internal</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tint="0.79998168889431442"/>
    <pageSetUpPr fitToPage="1"/>
  </sheetPr>
  <dimension ref="B1:XEW190"/>
  <sheetViews>
    <sheetView showGridLines="0" zoomScale="75" zoomScaleNormal="75" workbookViewId="0">
      <pane xSplit="2" ySplit="8" topLeftCell="C9" activePane="bottomRight" state="frozen"/>
      <selection pane="topRight" activeCell="C1" sqref="C1"/>
      <selection pane="bottomLeft" activeCell="A9" sqref="A9"/>
      <selection pane="bottomRight" activeCell="C9" sqref="C9:D9"/>
    </sheetView>
  </sheetViews>
  <sheetFormatPr defaultRowHeight="14.5" x14ac:dyDescent="0.35"/>
  <cols>
    <col min="2" max="2" width="43.90625" bestFit="1" customWidth="1"/>
    <col min="3" max="3" width="47.54296875" customWidth="1"/>
    <col min="4" max="4" width="54" customWidth="1"/>
    <col min="5" max="5" width="41.36328125" customWidth="1"/>
    <col min="6" max="6" width="38.36328125" customWidth="1"/>
    <col min="7" max="7" width="44.36328125" customWidth="1"/>
    <col min="8" max="8" width="43.08984375" customWidth="1"/>
  </cols>
  <sheetData>
    <row r="1" spans="2:8" ht="15" thickBot="1" x14ac:dyDescent="0.4"/>
    <row r="2" spans="2:8" x14ac:dyDescent="0.35">
      <c r="B2" s="299" t="s">
        <v>35</v>
      </c>
      <c r="C2" s="300"/>
      <c r="D2" s="300"/>
      <c r="E2" s="300"/>
      <c r="F2" s="300"/>
      <c r="G2" s="300"/>
      <c r="H2" s="301"/>
    </row>
    <row r="3" spans="2:8" ht="51" customHeight="1" thickBot="1" x14ac:dyDescent="0.4">
      <c r="B3" s="302"/>
      <c r="C3" s="303"/>
      <c r="D3" s="303"/>
      <c r="E3" s="303"/>
      <c r="F3" s="303"/>
      <c r="G3" s="303"/>
      <c r="H3" s="304"/>
    </row>
    <row r="4" spans="2:8" ht="51" customHeight="1" thickBot="1" x14ac:dyDescent="0.4">
      <c r="B4" s="308" t="s">
        <v>38</v>
      </c>
      <c r="C4" s="309"/>
      <c r="D4" s="309"/>
      <c r="E4" s="309"/>
      <c r="F4" s="309"/>
      <c r="G4" s="309"/>
      <c r="H4" s="310"/>
    </row>
    <row r="5" spans="2:8" ht="84" customHeight="1" thickBot="1" x14ac:dyDescent="0.4">
      <c r="B5" s="251" t="s">
        <v>95</v>
      </c>
      <c r="C5" s="259" t="s">
        <v>203</v>
      </c>
      <c r="D5" s="259"/>
      <c r="E5" s="75"/>
      <c r="F5" s="189" t="s">
        <v>150</v>
      </c>
      <c r="G5" s="190"/>
      <c r="H5" s="191"/>
    </row>
    <row r="6" spans="2:8" ht="112.75" customHeight="1" thickBot="1" x14ac:dyDescent="0.4">
      <c r="B6" s="305"/>
      <c r="C6" s="260"/>
      <c r="D6" s="260"/>
      <c r="E6" s="188"/>
      <c r="F6" s="324" t="s">
        <v>151</v>
      </c>
      <c r="G6" s="325"/>
      <c r="H6" s="326"/>
    </row>
    <row r="7" spans="2:8" ht="92.5" customHeight="1" x14ac:dyDescent="0.35">
      <c r="B7" s="249" t="s">
        <v>9</v>
      </c>
      <c r="C7" s="261" t="s">
        <v>7</v>
      </c>
      <c r="D7" s="262"/>
      <c r="E7" s="261" t="s">
        <v>8</v>
      </c>
      <c r="F7" s="262"/>
      <c r="G7" s="261" t="s">
        <v>8</v>
      </c>
      <c r="H7" s="286"/>
    </row>
    <row r="8" spans="2:8" ht="30" customHeight="1" x14ac:dyDescent="0.35">
      <c r="B8" s="250"/>
      <c r="C8" s="272" t="s">
        <v>156</v>
      </c>
      <c r="D8" s="273"/>
      <c r="E8" s="287" t="s">
        <v>161</v>
      </c>
      <c r="F8" s="288"/>
      <c r="G8" s="287" t="s">
        <v>162</v>
      </c>
      <c r="H8" s="289"/>
    </row>
    <row r="9" spans="2:8" x14ac:dyDescent="0.35">
      <c r="B9" s="81" t="s">
        <v>11</v>
      </c>
      <c r="C9" s="290" t="s">
        <v>37</v>
      </c>
      <c r="D9" s="291"/>
      <c r="E9" s="290" t="s">
        <v>37</v>
      </c>
      <c r="F9" s="291"/>
      <c r="G9" s="290" t="s">
        <v>37</v>
      </c>
      <c r="H9" s="292"/>
    </row>
    <row r="10" spans="2:8" x14ac:dyDescent="0.35">
      <c r="B10" s="81" t="s">
        <v>36</v>
      </c>
      <c r="C10" s="306">
        <v>125427</v>
      </c>
      <c r="D10" s="307"/>
      <c r="E10" s="274">
        <v>120022</v>
      </c>
      <c r="F10" s="275"/>
      <c r="G10" s="274">
        <v>141550</v>
      </c>
      <c r="H10" s="298"/>
    </row>
    <row r="11" spans="2:8" ht="29" x14ac:dyDescent="0.35">
      <c r="B11" s="82" t="s">
        <v>129</v>
      </c>
      <c r="C11" s="276" t="s">
        <v>185</v>
      </c>
      <c r="D11" s="277"/>
      <c r="E11" s="296" t="s">
        <v>183</v>
      </c>
      <c r="F11" s="277"/>
      <c r="G11" s="296" t="s">
        <v>183</v>
      </c>
      <c r="H11" s="297"/>
    </row>
    <row r="12" spans="2:8" x14ac:dyDescent="0.35">
      <c r="B12" s="83" t="s">
        <v>130</v>
      </c>
      <c r="C12" s="276">
        <v>4.2000000000000003E-2</v>
      </c>
      <c r="D12" s="277"/>
      <c r="E12" s="296">
        <v>4.1000000000000002E-2</v>
      </c>
      <c r="F12" s="277"/>
      <c r="G12" s="296">
        <v>4.1000000000000002E-2</v>
      </c>
      <c r="H12" s="297"/>
    </row>
    <row r="13" spans="2:8" x14ac:dyDescent="0.35">
      <c r="B13" s="84" t="s">
        <v>109</v>
      </c>
      <c r="C13" s="280">
        <v>1.6E-2</v>
      </c>
      <c r="D13" s="281"/>
      <c r="E13" s="296">
        <v>1.4999999999999999E-2</v>
      </c>
      <c r="F13" s="277"/>
      <c r="G13" s="296">
        <v>1.4999999999999999E-2</v>
      </c>
      <c r="H13" s="297"/>
    </row>
    <row r="14" spans="2:8" x14ac:dyDescent="0.35">
      <c r="B14" s="81" t="s">
        <v>50</v>
      </c>
      <c r="C14" s="274">
        <v>103451</v>
      </c>
      <c r="D14" s="275"/>
      <c r="E14" s="274">
        <v>93412</v>
      </c>
      <c r="F14" s="275"/>
      <c r="G14" s="274">
        <v>113638</v>
      </c>
      <c r="H14" s="298"/>
    </row>
    <row r="15" spans="2:8" x14ac:dyDescent="0.35">
      <c r="B15" s="85" t="s">
        <v>74</v>
      </c>
      <c r="C15" s="278">
        <f>C14/C10</f>
        <v>0.82479051559871475</v>
      </c>
      <c r="D15" s="279"/>
      <c r="E15" s="278">
        <f>E14/E10</f>
        <v>0.778290646714769</v>
      </c>
      <c r="F15" s="279"/>
      <c r="G15" s="278">
        <f>G14/G10</f>
        <v>0.8028117273048393</v>
      </c>
      <c r="H15" s="282"/>
    </row>
    <row r="16" spans="2:8" ht="15" thickBot="1" x14ac:dyDescent="0.4">
      <c r="B16" s="139" t="s">
        <v>193</v>
      </c>
      <c r="C16" s="293">
        <f>1000000/C10</f>
        <v>7.9727650346416636</v>
      </c>
      <c r="D16" s="294"/>
      <c r="E16" s="293">
        <f>1000000/E10</f>
        <v>8.331805835596807</v>
      </c>
      <c r="F16" s="294"/>
      <c r="G16" s="293">
        <f>1000000/G10</f>
        <v>7.0646414694454256</v>
      </c>
      <c r="H16" s="295"/>
    </row>
    <row r="17" spans="2:8" x14ac:dyDescent="0.35">
      <c r="B17" s="327" t="s">
        <v>131</v>
      </c>
      <c r="C17" s="328"/>
      <c r="D17" s="328"/>
      <c r="E17" s="328"/>
      <c r="F17" s="328"/>
      <c r="G17" s="328"/>
      <c r="H17" s="329"/>
    </row>
    <row r="18" spans="2:8" x14ac:dyDescent="0.35">
      <c r="B18" s="68" t="s">
        <v>132</v>
      </c>
      <c r="C18" s="263">
        <v>4.2000000000000003E-2</v>
      </c>
      <c r="D18" s="263"/>
      <c r="E18" s="263">
        <v>4.4999999999999998E-2</v>
      </c>
      <c r="F18" s="263"/>
      <c r="G18" s="263">
        <v>4.4999999999999998E-2</v>
      </c>
      <c r="H18" s="265"/>
    </row>
    <row r="19" spans="2:8" ht="43.5" x14ac:dyDescent="0.35">
      <c r="B19" s="66" t="s">
        <v>133</v>
      </c>
      <c r="C19" s="67">
        <v>1.6E-2</v>
      </c>
      <c r="D19" s="67">
        <v>4.2000000000000003E-2</v>
      </c>
      <c r="E19" s="67">
        <v>1.4999999999999999E-2</v>
      </c>
      <c r="F19" s="67">
        <v>4.1000000000000002E-2</v>
      </c>
      <c r="G19" s="67">
        <v>1.4999999999999999E-2</v>
      </c>
      <c r="H19" s="209">
        <v>4.1000000000000002E-2</v>
      </c>
    </row>
    <row r="20" spans="2:8" x14ac:dyDescent="0.35">
      <c r="B20" s="68" t="s">
        <v>77</v>
      </c>
      <c r="C20" s="72" t="s">
        <v>25</v>
      </c>
      <c r="D20" s="69" t="s">
        <v>81</v>
      </c>
      <c r="E20" s="72" t="s">
        <v>25</v>
      </c>
      <c r="F20" s="69" t="s">
        <v>134</v>
      </c>
      <c r="G20" s="72" t="s">
        <v>25</v>
      </c>
      <c r="H20" s="70" t="s">
        <v>82</v>
      </c>
    </row>
    <row r="21" spans="2:8" ht="29.5" thickBot="1" x14ac:dyDescent="0.4">
      <c r="B21" s="71" t="s">
        <v>76</v>
      </c>
      <c r="C21" s="264">
        <v>78</v>
      </c>
      <c r="D21" s="264"/>
      <c r="E21" s="266">
        <v>76</v>
      </c>
      <c r="F21" s="266"/>
      <c r="G21" s="264">
        <v>74</v>
      </c>
      <c r="H21" s="267"/>
    </row>
    <row r="22" spans="2:8" x14ac:dyDescent="0.35">
      <c r="B22" s="87" t="s">
        <v>88</v>
      </c>
      <c r="C22" s="255"/>
      <c r="D22" s="255"/>
      <c r="E22" s="255"/>
      <c r="F22" s="255"/>
      <c r="G22" s="255"/>
      <c r="H22" s="256"/>
    </row>
    <row r="23" spans="2:8" x14ac:dyDescent="0.35">
      <c r="B23" s="81" t="s">
        <v>90</v>
      </c>
      <c r="C23" s="53">
        <v>116347</v>
      </c>
      <c r="D23" s="53">
        <v>129458</v>
      </c>
      <c r="E23" s="53">
        <v>105397</v>
      </c>
      <c r="F23" s="53">
        <v>114184</v>
      </c>
      <c r="G23" s="53">
        <v>127874</v>
      </c>
      <c r="H23" s="88">
        <v>138451</v>
      </c>
    </row>
    <row r="24" spans="2:8" x14ac:dyDescent="0.35">
      <c r="B24" s="81" t="s">
        <v>91</v>
      </c>
      <c r="C24" s="53">
        <v>104006</v>
      </c>
      <c r="D24" s="53">
        <v>117117</v>
      </c>
      <c r="E24" s="53">
        <v>91577</v>
      </c>
      <c r="F24" s="53">
        <v>100364</v>
      </c>
      <c r="G24" s="53">
        <v>114054</v>
      </c>
      <c r="H24" s="88">
        <v>124631</v>
      </c>
    </row>
    <row r="25" spans="2:8" ht="15" thickBot="1" x14ac:dyDescent="0.4">
      <c r="B25" s="89" t="s">
        <v>92</v>
      </c>
      <c r="C25" s="54">
        <f>C23-C24</f>
        <v>12341</v>
      </c>
      <c r="D25" s="54">
        <f>D23-D24</f>
        <v>12341</v>
      </c>
      <c r="E25" s="54">
        <f>E23-E24</f>
        <v>13820</v>
      </c>
      <c r="F25" s="54">
        <f>F23-F24</f>
        <v>13820</v>
      </c>
      <c r="G25" s="54">
        <f t="shared" ref="G25:H25" si="0">G23-G24</f>
        <v>13820</v>
      </c>
      <c r="H25" s="90">
        <f t="shared" si="0"/>
        <v>13820</v>
      </c>
    </row>
    <row r="26" spans="2:8" ht="15" thickBot="1" x14ac:dyDescent="0.4">
      <c r="B26" s="37" t="s">
        <v>100</v>
      </c>
      <c r="C26" s="80">
        <f>C24/C10</f>
        <v>0.82921540019294093</v>
      </c>
      <c r="D26" s="47">
        <f>D24/C10</f>
        <v>0.93374632256212775</v>
      </c>
      <c r="E26" s="47">
        <f>E24/E10</f>
        <v>0.76300178300644883</v>
      </c>
      <c r="F26" s="47">
        <f>F24/E10</f>
        <v>0.83621336088383791</v>
      </c>
      <c r="G26" s="47">
        <f>G24/G10</f>
        <v>0.80575061815612858</v>
      </c>
      <c r="H26" s="107">
        <f>H24/G10</f>
        <v>0.88047333097845282</v>
      </c>
    </row>
    <row r="27" spans="2:8" x14ac:dyDescent="0.35">
      <c r="B27" s="87" t="s">
        <v>89</v>
      </c>
      <c r="C27" s="257"/>
      <c r="D27" s="257"/>
      <c r="E27" s="257"/>
      <c r="F27" s="257"/>
      <c r="G27" s="257"/>
      <c r="H27" s="258"/>
    </row>
    <row r="28" spans="2:8" x14ac:dyDescent="0.35">
      <c r="B28" s="81" t="s">
        <v>90</v>
      </c>
      <c r="C28" s="53">
        <v>112038</v>
      </c>
      <c r="D28" s="53">
        <v>144535</v>
      </c>
      <c r="E28" s="53">
        <v>93242</v>
      </c>
      <c r="F28" s="53">
        <v>118267</v>
      </c>
      <c r="G28" s="53">
        <v>116555</v>
      </c>
      <c r="H28" s="88">
        <v>146997</v>
      </c>
    </row>
    <row r="29" spans="2:8" x14ac:dyDescent="0.35">
      <c r="B29" s="81" t="s">
        <v>91</v>
      </c>
      <c r="C29" s="53">
        <v>101321</v>
      </c>
      <c r="D29" s="53">
        <v>133818</v>
      </c>
      <c r="E29" s="53">
        <v>86332</v>
      </c>
      <c r="F29" s="53">
        <v>111357</v>
      </c>
      <c r="G29" s="53">
        <v>109645</v>
      </c>
      <c r="H29" s="88">
        <v>140087</v>
      </c>
    </row>
    <row r="30" spans="2:8" ht="15" thickBot="1" x14ac:dyDescent="0.4">
      <c r="B30" s="89" t="s">
        <v>92</v>
      </c>
      <c r="C30" s="54">
        <f>C28-C29</f>
        <v>10717</v>
      </c>
      <c r="D30" s="54">
        <f>D28-D29</f>
        <v>10717</v>
      </c>
      <c r="E30" s="54">
        <f t="shared" ref="E30:H30" si="1">E28-E29</f>
        <v>6910</v>
      </c>
      <c r="F30" s="54">
        <f t="shared" si="1"/>
        <v>6910</v>
      </c>
      <c r="G30" s="54">
        <f t="shared" si="1"/>
        <v>6910</v>
      </c>
      <c r="H30" s="90">
        <f t="shared" si="1"/>
        <v>6910</v>
      </c>
    </row>
    <row r="31" spans="2:8" ht="15" thickBot="1" x14ac:dyDescent="0.4">
      <c r="B31" s="37" t="s">
        <v>101</v>
      </c>
      <c r="C31" s="47">
        <f>C29/C10</f>
        <v>0.80780852607492803</v>
      </c>
      <c r="D31" s="47">
        <f>D29/C10</f>
        <v>1.0668994714056783</v>
      </c>
      <c r="E31" s="47">
        <f>E29/E10</f>
        <v>0.71930146139874351</v>
      </c>
      <c r="F31" s="47">
        <f>F29/E10</f>
        <v>0.92780490243455371</v>
      </c>
      <c r="G31" s="47">
        <f>G29/G10</f>
        <v>0.77460261391734364</v>
      </c>
      <c r="H31" s="107">
        <f>H29/G10</f>
        <v>0.98966442953020139</v>
      </c>
    </row>
    <row r="32" spans="2:8" x14ac:dyDescent="0.35">
      <c r="B32" s="87" t="s">
        <v>113</v>
      </c>
      <c r="C32" s="255"/>
      <c r="D32" s="255"/>
      <c r="E32" s="255"/>
      <c r="F32" s="255"/>
      <c r="G32" s="255"/>
      <c r="H32" s="256"/>
    </row>
    <row r="33" spans="2:8 16377:16377" x14ac:dyDescent="0.35">
      <c r="B33" s="81" t="s">
        <v>90</v>
      </c>
      <c r="C33" s="55">
        <v>106918</v>
      </c>
      <c r="D33" s="55">
        <v>169186</v>
      </c>
      <c r="E33" s="55">
        <v>98392</v>
      </c>
      <c r="F33" s="55">
        <v>147439</v>
      </c>
      <c r="G33" s="55">
        <v>122096</v>
      </c>
      <c r="H33" s="91">
        <v>182195</v>
      </c>
      <c r="XEW33" s="59">
        <v>186074</v>
      </c>
    </row>
    <row r="34" spans="2:8 16377:16377" x14ac:dyDescent="0.35">
      <c r="B34" s="81" t="s">
        <v>91</v>
      </c>
      <c r="C34" s="55">
        <v>104970</v>
      </c>
      <c r="D34" s="55">
        <v>167237</v>
      </c>
      <c r="E34" s="55">
        <v>98392</v>
      </c>
      <c r="F34" s="55">
        <v>147439</v>
      </c>
      <c r="G34" s="55">
        <v>122096</v>
      </c>
      <c r="H34" s="91">
        <v>182195</v>
      </c>
    </row>
    <row r="35" spans="2:8 16377:16377" ht="15" thickBot="1" x14ac:dyDescent="0.4">
      <c r="B35" s="89" t="s">
        <v>92</v>
      </c>
      <c r="C35" s="64">
        <f>C33-C34</f>
        <v>1948</v>
      </c>
      <c r="D35" s="64">
        <f>D33-D34</f>
        <v>1949</v>
      </c>
      <c r="E35" s="64">
        <f t="shared" ref="E35:H35" si="2">E33-E34</f>
        <v>0</v>
      </c>
      <c r="F35" s="64">
        <f t="shared" si="2"/>
        <v>0</v>
      </c>
      <c r="G35" s="64">
        <f t="shared" si="2"/>
        <v>0</v>
      </c>
      <c r="H35" s="92">
        <f t="shared" si="2"/>
        <v>0</v>
      </c>
    </row>
    <row r="36" spans="2:8 16377:16377" ht="15" thickBot="1" x14ac:dyDescent="0.4">
      <c r="B36" s="37" t="s">
        <v>114</v>
      </c>
      <c r="C36" s="47">
        <f>C34/C10</f>
        <v>0.83690114568633545</v>
      </c>
      <c r="D36" s="47">
        <f>D34/C10</f>
        <v>1.3333413060983679</v>
      </c>
      <c r="E36" s="47">
        <f>E34/E10</f>
        <v>0.81978303977604106</v>
      </c>
      <c r="F36" s="47">
        <f>F34/E10</f>
        <v>1.2284331205945576</v>
      </c>
      <c r="G36" s="47">
        <f>G34/G10</f>
        <v>0.86256446485340865</v>
      </c>
      <c r="H36" s="107">
        <f>H34/G10</f>
        <v>1.2871423525256094</v>
      </c>
    </row>
    <row r="37" spans="2:8 16377:16377" x14ac:dyDescent="0.35">
      <c r="B37" s="87" t="s">
        <v>115</v>
      </c>
      <c r="C37" s="255"/>
      <c r="D37" s="255"/>
      <c r="E37" s="255"/>
      <c r="F37" s="255"/>
      <c r="G37" s="255"/>
      <c r="H37" s="256"/>
    </row>
    <row r="38" spans="2:8 16377:16377" x14ac:dyDescent="0.35">
      <c r="B38" s="81" t="s">
        <v>90</v>
      </c>
      <c r="C38" s="55">
        <v>105762</v>
      </c>
      <c r="D38" s="55">
        <v>173776</v>
      </c>
      <c r="E38" s="55">
        <v>99087</v>
      </c>
      <c r="F38" s="55">
        <v>152867</v>
      </c>
      <c r="G38" s="55">
        <v>122759</v>
      </c>
      <c r="H38" s="91">
        <v>188691</v>
      </c>
    </row>
    <row r="39" spans="2:8 16377:16377" x14ac:dyDescent="0.35">
      <c r="B39" s="81" t="s">
        <v>91</v>
      </c>
      <c r="C39" s="55">
        <v>105113</v>
      </c>
      <c r="D39" s="55">
        <v>173127</v>
      </c>
      <c r="E39" s="55">
        <v>99087</v>
      </c>
      <c r="F39" s="55">
        <v>152867</v>
      </c>
      <c r="G39" s="55">
        <v>122759</v>
      </c>
      <c r="H39" s="91">
        <v>188691</v>
      </c>
    </row>
    <row r="40" spans="2:8 16377:16377" ht="15" thickBot="1" x14ac:dyDescent="0.4">
      <c r="B40" s="89" t="s">
        <v>92</v>
      </c>
      <c r="C40" s="64">
        <f>C38-C39</f>
        <v>649</v>
      </c>
      <c r="D40" s="64">
        <f t="shared" ref="D40" si="3">D38-D39</f>
        <v>649</v>
      </c>
      <c r="E40" s="64">
        <f t="shared" ref="E40:H40" si="4">E38-E39</f>
        <v>0</v>
      </c>
      <c r="F40" s="64">
        <f t="shared" si="4"/>
        <v>0</v>
      </c>
      <c r="G40" s="64">
        <f t="shared" si="4"/>
        <v>0</v>
      </c>
      <c r="H40" s="92">
        <f t="shared" si="4"/>
        <v>0</v>
      </c>
    </row>
    <row r="41" spans="2:8 16377:16377" ht="15" thickBot="1" x14ac:dyDescent="0.4">
      <c r="B41" s="37" t="s">
        <v>116</v>
      </c>
      <c r="C41" s="47">
        <f>C39/C10</f>
        <v>0.83804125108628924</v>
      </c>
      <c r="D41" s="47">
        <f>D39/C10</f>
        <v>1.3803008921524074</v>
      </c>
      <c r="E41" s="47">
        <f>E39/E10</f>
        <v>0.82557364483178086</v>
      </c>
      <c r="F41" s="47">
        <f>F39/E10</f>
        <v>1.2736581626701771</v>
      </c>
      <c r="G41" s="47">
        <f>G39/G10</f>
        <v>0.86724832214765102</v>
      </c>
      <c r="H41" s="107">
        <f>H39/G10</f>
        <v>1.3330342635111267</v>
      </c>
    </row>
    <row r="42" spans="2:8 16377:16377" x14ac:dyDescent="0.35">
      <c r="B42" s="87" t="s">
        <v>117</v>
      </c>
      <c r="C42" s="255"/>
      <c r="D42" s="255"/>
      <c r="E42" s="255"/>
      <c r="F42" s="255"/>
      <c r="G42" s="255"/>
      <c r="H42" s="256"/>
    </row>
    <row r="43" spans="2:8 16377:16377" x14ac:dyDescent="0.35">
      <c r="B43" s="81" t="s">
        <v>90</v>
      </c>
      <c r="C43" s="55">
        <v>104485</v>
      </c>
      <c r="D43" s="55">
        <v>178498</v>
      </c>
      <c r="E43" s="55">
        <v>99720</v>
      </c>
      <c r="F43" s="55">
        <v>158462</v>
      </c>
      <c r="G43" s="55">
        <v>123319</v>
      </c>
      <c r="H43" s="91">
        <v>195361</v>
      </c>
    </row>
    <row r="44" spans="2:8 16377:16377" x14ac:dyDescent="0.35">
      <c r="B44" s="81" t="s">
        <v>91</v>
      </c>
      <c r="C44" s="55">
        <v>104485</v>
      </c>
      <c r="D44" s="55">
        <v>178498</v>
      </c>
      <c r="E44" s="55">
        <v>99720</v>
      </c>
      <c r="F44" s="55">
        <v>158462</v>
      </c>
      <c r="G44" s="55">
        <v>123319</v>
      </c>
      <c r="H44" s="91">
        <v>195361</v>
      </c>
    </row>
    <row r="45" spans="2:8 16377:16377" ht="15" thickBot="1" x14ac:dyDescent="0.4">
      <c r="B45" s="89" t="s">
        <v>92</v>
      </c>
      <c r="C45" s="64">
        <f>C43-C44</f>
        <v>0</v>
      </c>
      <c r="D45" s="64">
        <f>D43-D44</f>
        <v>0</v>
      </c>
      <c r="E45" s="64">
        <f t="shared" ref="E45:H45" si="5">E43-E44</f>
        <v>0</v>
      </c>
      <c r="F45" s="64">
        <f t="shared" si="5"/>
        <v>0</v>
      </c>
      <c r="G45" s="64">
        <f t="shared" si="5"/>
        <v>0</v>
      </c>
      <c r="H45" s="92">
        <f t="shared" si="5"/>
        <v>0</v>
      </c>
    </row>
    <row r="46" spans="2:8 16377:16377" ht="15" thickBot="1" x14ac:dyDescent="0.4">
      <c r="B46" s="37" t="s">
        <v>118</v>
      </c>
      <c r="C46" s="47">
        <f>C44/C10</f>
        <v>0.83303435464453424</v>
      </c>
      <c r="D46" s="47">
        <f>D44/C10</f>
        <v>1.4231226131534678</v>
      </c>
      <c r="E46" s="47">
        <f>E44/E10</f>
        <v>0.83084767792571357</v>
      </c>
      <c r="F46" s="47">
        <f>F44/E10</f>
        <v>1.3202746163203414</v>
      </c>
      <c r="G46" s="47">
        <f>G44/G10</f>
        <v>0.8712045213705405</v>
      </c>
      <c r="H46" s="107">
        <f>H44/G10</f>
        <v>1.3801554221123278</v>
      </c>
    </row>
    <row r="47" spans="2:8 16377:16377" x14ac:dyDescent="0.35">
      <c r="B47" s="87" t="s">
        <v>85</v>
      </c>
      <c r="C47" s="253"/>
      <c r="D47" s="253"/>
      <c r="E47" s="253"/>
      <c r="F47" s="253"/>
      <c r="G47" s="253"/>
      <c r="H47" s="254"/>
    </row>
    <row r="48" spans="2:8 16377:16377" x14ac:dyDescent="0.35">
      <c r="B48" s="81" t="s">
        <v>90</v>
      </c>
      <c r="C48" s="33">
        <v>105932</v>
      </c>
      <c r="D48" s="33">
        <v>192845</v>
      </c>
      <c r="E48" s="33">
        <v>100770</v>
      </c>
      <c r="F48" s="33">
        <v>170154</v>
      </c>
      <c r="G48" s="33">
        <v>124092</v>
      </c>
      <c r="H48" s="100">
        <v>209240</v>
      </c>
    </row>
    <row r="49" spans="2:9" x14ac:dyDescent="0.35">
      <c r="B49" s="81" t="s">
        <v>91</v>
      </c>
      <c r="C49" s="33">
        <v>105932</v>
      </c>
      <c r="D49" s="33">
        <v>192845</v>
      </c>
      <c r="E49" s="33">
        <v>100770</v>
      </c>
      <c r="F49" s="33">
        <v>170154</v>
      </c>
      <c r="G49" s="33">
        <v>124092</v>
      </c>
      <c r="H49" s="100">
        <v>209240</v>
      </c>
    </row>
    <row r="50" spans="2:9" ht="15" thickBot="1" x14ac:dyDescent="0.4">
      <c r="B50" s="89" t="s">
        <v>92</v>
      </c>
      <c r="C50" s="51">
        <f>C48-C49</f>
        <v>0</v>
      </c>
      <c r="D50" s="51">
        <f>D48-D49</f>
        <v>0</v>
      </c>
      <c r="E50" s="51">
        <f t="shared" ref="E50:H50" si="6">E48-E49</f>
        <v>0</v>
      </c>
      <c r="F50" s="51">
        <f t="shared" si="6"/>
        <v>0</v>
      </c>
      <c r="G50" s="51">
        <f t="shared" si="6"/>
        <v>0</v>
      </c>
      <c r="H50" s="93">
        <f t="shared" si="6"/>
        <v>0</v>
      </c>
    </row>
    <row r="51" spans="2:9" ht="15" thickBot="1" x14ac:dyDescent="0.4">
      <c r="B51" s="37" t="s">
        <v>102</v>
      </c>
      <c r="C51" s="47">
        <f>C49/C10</f>
        <v>0.84457094564966073</v>
      </c>
      <c r="D51" s="47">
        <f>D49/C10</f>
        <v>1.5375078731054717</v>
      </c>
      <c r="E51" s="47">
        <f>E49/E10</f>
        <v>0.83959607405309022</v>
      </c>
      <c r="F51" s="47">
        <f>F49/E10</f>
        <v>1.4176900901501392</v>
      </c>
      <c r="G51" s="47">
        <f>G49/G10</f>
        <v>0.87666548922642173</v>
      </c>
      <c r="H51" s="107">
        <f>H49/G10</f>
        <v>1.4782055810667609</v>
      </c>
    </row>
    <row r="52" spans="2:9" x14ac:dyDescent="0.35">
      <c r="B52" s="87" t="s">
        <v>86</v>
      </c>
      <c r="C52" s="253"/>
      <c r="D52" s="253"/>
      <c r="E52" s="253"/>
      <c r="F52" s="253"/>
      <c r="G52" s="253"/>
      <c r="H52" s="254"/>
    </row>
    <row r="53" spans="2:9" x14ac:dyDescent="0.35">
      <c r="B53" s="81" t="s">
        <v>90</v>
      </c>
      <c r="C53" s="53">
        <v>104352</v>
      </c>
      <c r="D53" s="53">
        <v>279826</v>
      </c>
      <c r="E53" s="53">
        <v>102860</v>
      </c>
      <c r="F53" s="53">
        <v>250345</v>
      </c>
      <c r="G53" s="53">
        <v>121188</v>
      </c>
      <c r="H53" s="88">
        <v>302516</v>
      </c>
    </row>
    <row r="54" spans="2:9" x14ac:dyDescent="0.35">
      <c r="B54" s="81" t="s">
        <v>91</v>
      </c>
      <c r="C54" s="53">
        <v>104352</v>
      </c>
      <c r="D54" s="53">
        <v>279826</v>
      </c>
      <c r="E54" s="53">
        <v>102860</v>
      </c>
      <c r="F54" s="53">
        <v>250345</v>
      </c>
      <c r="G54" s="53">
        <v>121188</v>
      </c>
      <c r="H54" s="88">
        <v>302516</v>
      </c>
    </row>
    <row r="55" spans="2:9" ht="15" thickBot="1" x14ac:dyDescent="0.4">
      <c r="B55" s="89" t="s">
        <v>92</v>
      </c>
      <c r="C55" s="52">
        <f>C53-C54</f>
        <v>0</v>
      </c>
      <c r="D55" s="52">
        <f>D53-D54</f>
        <v>0</v>
      </c>
      <c r="E55" s="52">
        <f t="shared" ref="E55:H55" si="7">E53-E54</f>
        <v>0</v>
      </c>
      <c r="F55" s="52">
        <f t="shared" si="7"/>
        <v>0</v>
      </c>
      <c r="G55" s="52">
        <f t="shared" si="7"/>
        <v>0</v>
      </c>
      <c r="H55" s="94">
        <f t="shared" si="7"/>
        <v>0</v>
      </c>
    </row>
    <row r="56" spans="2:9" ht="15" thickBot="1" x14ac:dyDescent="0.4">
      <c r="B56" s="38" t="s">
        <v>103</v>
      </c>
      <c r="C56" s="47">
        <f>C54/C10</f>
        <v>0.83197397689492691</v>
      </c>
      <c r="D56" s="47">
        <f>D54/C10</f>
        <v>2.2309869485836384</v>
      </c>
      <c r="E56" s="183">
        <f>E54/E10</f>
        <v>0.85700954824948761</v>
      </c>
      <c r="F56" s="47">
        <f>F54/E10</f>
        <v>2.0858259319124826</v>
      </c>
      <c r="G56" s="183">
        <f>G54/G10</f>
        <v>0.85614977039915219</v>
      </c>
      <c r="H56" s="107">
        <f>H54/G10</f>
        <v>2.1371670787707524</v>
      </c>
      <c r="I56" s="40"/>
    </row>
    <row r="57" spans="2:9" x14ac:dyDescent="0.35">
      <c r="B57" s="87" t="s">
        <v>87</v>
      </c>
      <c r="C57" s="268"/>
      <c r="D57" s="268"/>
      <c r="E57" s="268"/>
      <c r="F57" s="268"/>
      <c r="G57" s="268"/>
      <c r="H57" s="269"/>
      <c r="I57" s="40"/>
    </row>
    <row r="58" spans="2:9" x14ac:dyDescent="0.35">
      <c r="B58" s="95" t="s">
        <v>90</v>
      </c>
      <c r="C58" s="58">
        <v>79632</v>
      </c>
      <c r="D58" s="58">
        <v>401279</v>
      </c>
      <c r="E58" s="58">
        <v>75084</v>
      </c>
      <c r="F58" s="58">
        <v>371666</v>
      </c>
      <c r="G58" s="58">
        <v>68614</v>
      </c>
      <c r="H58" s="96">
        <v>437182</v>
      </c>
      <c r="I58" s="40"/>
    </row>
    <row r="59" spans="2:9" x14ac:dyDescent="0.35">
      <c r="B59" s="81" t="s">
        <v>91</v>
      </c>
      <c r="C59" s="58">
        <v>79632</v>
      </c>
      <c r="D59" s="58">
        <v>401279</v>
      </c>
      <c r="E59" s="58">
        <v>75084</v>
      </c>
      <c r="F59" s="58">
        <v>371666</v>
      </c>
      <c r="G59" s="58">
        <v>68614</v>
      </c>
      <c r="H59" s="96">
        <v>437182</v>
      </c>
      <c r="I59" s="40"/>
    </row>
    <row r="60" spans="2:9" ht="15" thickBot="1" x14ac:dyDescent="0.4">
      <c r="B60" s="89" t="s">
        <v>92</v>
      </c>
      <c r="C60" s="41">
        <f>C58-C59</f>
        <v>0</v>
      </c>
      <c r="D60" s="41">
        <f>D58-D59</f>
        <v>0</v>
      </c>
      <c r="E60" s="41">
        <f t="shared" ref="E60:H60" si="8">E58-E59</f>
        <v>0</v>
      </c>
      <c r="F60" s="41">
        <f t="shared" si="8"/>
        <v>0</v>
      </c>
      <c r="G60" s="41">
        <f t="shared" si="8"/>
        <v>0</v>
      </c>
      <c r="H60" s="97">
        <f t="shared" si="8"/>
        <v>0</v>
      </c>
      <c r="I60" s="40"/>
    </row>
    <row r="61" spans="2:9" ht="15" thickBot="1" x14ac:dyDescent="0.4">
      <c r="B61" s="38" t="s">
        <v>104</v>
      </c>
      <c r="C61" s="183">
        <f>C59/C10</f>
        <v>0.63488722523858498</v>
      </c>
      <c r="D61" s="47">
        <f>D59/C10</f>
        <v>3.1993031803359724</v>
      </c>
      <c r="E61" s="183">
        <f>E59/E10</f>
        <v>0.62558530935995071</v>
      </c>
      <c r="F61" s="47">
        <f>F59/E10</f>
        <v>3.0966489476929229</v>
      </c>
      <c r="G61" s="47">
        <f>G59/G10</f>
        <v>0.48473330978452844</v>
      </c>
      <c r="H61" s="107">
        <f>H59/G10</f>
        <v>3.0885340868950899</v>
      </c>
      <c r="I61" s="40"/>
    </row>
    <row r="62" spans="2:9" x14ac:dyDescent="0.35">
      <c r="B62" s="87" t="s">
        <v>98</v>
      </c>
      <c r="C62" s="270"/>
      <c r="D62" s="270"/>
      <c r="E62" s="270"/>
      <c r="F62" s="270"/>
      <c r="G62" s="270"/>
      <c r="H62" s="271"/>
      <c r="I62" s="40"/>
    </row>
    <row r="63" spans="2:9" x14ac:dyDescent="0.35">
      <c r="B63" s="95" t="s">
        <v>90</v>
      </c>
      <c r="C63" s="58">
        <v>0</v>
      </c>
      <c r="D63" s="58">
        <v>557083</v>
      </c>
      <c r="E63" s="58">
        <v>0</v>
      </c>
      <c r="F63" s="58">
        <v>526282</v>
      </c>
      <c r="G63" s="58">
        <v>0</v>
      </c>
      <c r="H63" s="96">
        <v>596497</v>
      </c>
      <c r="I63" s="40"/>
    </row>
    <row r="64" spans="2:9" x14ac:dyDescent="0.35">
      <c r="B64" s="81" t="s">
        <v>91</v>
      </c>
      <c r="C64" s="58">
        <v>0</v>
      </c>
      <c r="D64" s="58">
        <v>557083</v>
      </c>
      <c r="E64" s="55">
        <v>0</v>
      </c>
      <c r="F64" s="58">
        <v>526282</v>
      </c>
      <c r="G64" s="55">
        <v>0</v>
      </c>
      <c r="H64" s="96">
        <v>596497</v>
      </c>
      <c r="I64" s="40"/>
    </row>
    <row r="65" spans="2:9" ht="15" thickBot="1" x14ac:dyDescent="0.4">
      <c r="B65" s="89" t="s">
        <v>92</v>
      </c>
      <c r="C65" s="41">
        <f t="shared" ref="C65:D65" si="9">C63-C64</f>
        <v>0</v>
      </c>
      <c r="D65" s="41">
        <f t="shared" si="9"/>
        <v>0</v>
      </c>
      <c r="E65" s="41">
        <v>0</v>
      </c>
      <c r="F65" s="41">
        <v>0</v>
      </c>
      <c r="G65" s="41">
        <v>0</v>
      </c>
      <c r="H65" s="97">
        <v>0</v>
      </c>
      <c r="I65" s="40"/>
    </row>
    <row r="66" spans="2:9" ht="15" thickBot="1" x14ac:dyDescent="0.4">
      <c r="B66" s="38" t="s">
        <v>105</v>
      </c>
      <c r="C66" s="47">
        <f>C64/C10</f>
        <v>0</v>
      </c>
      <c r="D66" s="47">
        <f>D64/C10</f>
        <v>4.4414918637932823</v>
      </c>
      <c r="E66" s="47">
        <v>0</v>
      </c>
      <c r="F66" s="47">
        <f>F64/E10</f>
        <v>4.3848794387695591</v>
      </c>
      <c r="G66" s="47">
        <v>0</v>
      </c>
      <c r="H66" s="107">
        <f>H64/G10</f>
        <v>4.2140374425997882</v>
      </c>
      <c r="I66" s="40"/>
    </row>
    <row r="67" spans="2:9" x14ac:dyDescent="0.35">
      <c r="B67" s="87" t="s">
        <v>99</v>
      </c>
      <c r="C67" s="268"/>
      <c r="D67" s="268"/>
      <c r="E67" s="268"/>
      <c r="F67" s="268"/>
      <c r="G67" s="268"/>
      <c r="H67" s="269"/>
      <c r="I67" s="40"/>
    </row>
    <row r="68" spans="2:9" x14ac:dyDescent="0.35">
      <c r="B68" s="95" t="s">
        <v>90</v>
      </c>
      <c r="C68" s="58">
        <v>0</v>
      </c>
      <c r="D68" s="58">
        <v>959234</v>
      </c>
      <c r="E68" s="58">
        <v>0</v>
      </c>
      <c r="F68" s="58">
        <v>954033</v>
      </c>
      <c r="G68" s="58">
        <v>0</v>
      </c>
      <c r="H68" s="96">
        <v>955643</v>
      </c>
      <c r="I68" s="40"/>
    </row>
    <row r="69" spans="2:9" x14ac:dyDescent="0.35">
      <c r="B69" s="81" t="s">
        <v>91</v>
      </c>
      <c r="C69" s="55">
        <v>0</v>
      </c>
      <c r="D69" s="58">
        <v>959234</v>
      </c>
      <c r="E69" s="55">
        <v>0</v>
      </c>
      <c r="F69" s="58">
        <v>954033</v>
      </c>
      <c r="G69" s="55">
        <v>0</v>
      </c>
      <c r="H69" s="96">
        <v>955643</v>
      </c>
      <c r="I69" s="40"/>
    </row>
    <row r="70" spans="2:9" ht="15" thickBot="1" x14ac:dyDescent="0.4">
      <c r="B70" s="89" t="s">
        <v>92</v>
      </c>
      <c r="C70" s="41">
        <v>0</v>
      </c>
      <c r="D70" s="41">
        <f>D68-D69</f>
        <v>0</v>
      </c>
      <c r="E70" s="41">
        <v>0</v>
      </c>
      <c r="F70" s="41">
        <v>0</v>
      </c>
      <c r="G70" s="41">
        <v>0</v>
      </c>
      <c r="H70" s="97">
        <v>0</v>
      </c>
    </row>
    <row r="71" spans="2:9" ht="15" thickBot="1" x14ac:dyDescent="0.4">
      <c r="B71" s="38" t="s">
        <v>106</v>
      </c>
      <c r="C71" s="47">
        <v>0</v>
      </c>
      <c r="D71" s="47">
        <f>D69/C10</f>
        <v>7.6477472952394621</v>
      </c>
      <c r="E71" s="47">
        <v>0</v>
      </c>
      <c r="F71" s="47">
        <f>F69/E10</f>
        <v>7.9488177167519289</v>
      </c>
      <c r="G71" s="47">
        <v>0</v>
      </c>
      <c r="H71" s="107">
        <f>H69/G10</f>
        <v>6.7512751677852352</v>
      </c>
    </row>
    <row r="72" spans="2:9" ht="83.5" customHeight="1" thickBot="1" x14ac:dyDescent="0.4">
      <c r="B72" s="251" t="s">
        <v>96</v>
      </c>
      <c r="C72" s="259" t="s">
        <v>184</v>
      </c>
      <c r="D72" s="259"/>
      <c r="E72" s="192"/>
      <c r="F72" s="189" t="s">
        <v>150</v>
      </c>
      <c r="G72" s="190"/>
      <c r="H72" s="191"/>
    </row>
    <row r="73" spans="2:9" ht="90" customHeight="1" thickBot="1" x14ac:dyDescent="0.4">
      <c r="B73" s="252"/>
      <c r="C73" s="260"/>
      <c r="D73" s="260"/>
      <c r="E73" s="193"/>
      <c r="F73" s="194" t="s">
        <v>151</v>
      </c>
      <c r="G73" s="195"/>
      <c r="H73" s="196"/>
    </row>
    <row r="74" spans="2:9" x14ac:dyDescent="0.35">
      <c r="B74" s="249" t="s">
        <v>9</v>
      </c>
      <c r="C74" s="261" t="s">
        <v>7</v>
      </c>
      <c r="D74" s="262"/>
      <c r="E74" s="261" t="s">
        <v>8</v>
      </c>
      <c r="F74" s="262"/>
      <c r="G74" s="261" t="s">
        <v>8</v>
      </c>
      <c r="H74" s="286"/>
    </row>
    <row r="75" spans="2:9" ht="26.5" customHeight="1" x14ac:dyDescent="0.35">
      <c r="B75" s="250"/>
      <c r="C75" s="272" t="s">
        <v>156</v>
      </c>
      <c r="D75" s="273"/>
      <c r="E75" s="287" t="s">
        <v>161</v>
      </c>
      <c r="F75" s="288"/>
      <c r="G75" s="287" t="s">
        <v>162</v>
      </c>
      <c r="H75" s="289"/>
    </row>
    <row r="76" spans="2:9" x14ac:dyDescent="0.35">
      <c r="B76" s="81" t="s">
        <v>11</v>
      </c>
      <c r="C76" s="290" t="s">
        <v>37</v>
      </c>
      <c r="D76" s="291"/>
      <c r="E76" s="290" t="s">
        <v>37</v>
      </c>
      <c r="F76" s="291"/>
      <c r="G76" s="290" t="s">
        <v>37</v>
      </c>
      <c r="H76" s="292"/>
    </row>
    <row r="77" spans="2:9" x14ac:dyDescent="0.35">
      <c r="B77" s="81" t="s">
        <v>36</v>
      </c>
      <c r="C77" s="274">
        <v>184240</v>
      </c>
      <c r="D77" s="275"/>
      <c r="E77" s="274">
        <v>176857</v>
      </c>
      <c r="F77" s="275"/>
      <c r="G77" s="274">
        <v>209208</v>
      </c>
      <c r="H77" s="298"/>
    </row>
    <row r="78" spans="2:9" ht="29" x14ac:dyDescent="0.35">
      <c r="B78" s="82" t="s">
        <v>129</v>
      </c>
      <c r="C78" s="276" t="s">
        <v>185</v>
      </c>
      <c r="D78" s="277"/>
      <c r="E78" s="296" t="s">
        <v>183</v>
      </c>
      <c r="F78" s="277"/>
      <c r="G78" s="296" t="s">
        <v>183</v>
      </c>
      <c r="H78" s="297"/>
    </row>
    <row r="79" spans="2:9" x14ac:dyDescent="0.35">
      <c r="B79" s="83" t="s">
        <v>130</v>
      </c>
      <c r="C79" s="276">
        <v>4.2000000000000003E-2</v>
      </c>
      <c r="D79" s="277"/>
      <c r="E79" s="296">
        <v>4.1000000000000002E-2</v>
      </c>
      <c r="F79" s="277"/>
      <c r="G79" s="296">
        <v>4.1000000000000002E-2</v>
      </c>
      <c r="H79" s="297"/>
    </row>
    <row r="80" spans="2:9" x14ac:dyDescent="0.35">
      <c r="B80" s="84" t="s">
        <v>109</v>
      </c>
      <c r="C80" s="280">
        <v>1.6E-2</v>
      </c>
      <c r="D80" s="281"/>
      <c r="E80" s="296">
        <v>1.4999999999999999E-2</v>
      </c>
      <c r="F80" s="277"/>
      <c r="G80" s="296">
        <v>1.4999999999999999E-2</v>
      </c>
      <c r="H80" s="297"/>
    </row>
    <row r="81" spans="2:8" x14ac:dyDescent="0.35">
      <c r="B81" s="81" t="s">
        <v>50</v>
      </c>
      <c r="C81" s="274">
        <v>148194</v>
      </c>
      <c r="D81" s="275"/>
      <c r="E81" s="274">
        <v>139194</v>
      </c>
      <c r="F81" s="275"/>
      <c r="G81" s="274">
        <v>169587</v>
      </c>
      <c r="H81" s="298"/>
    </row>
    <row r="82" spans="2:8" x14ac:dyDescent="0.35">
      <c r="B82" s="85" t="s">
        <v>74</v>
      </c>
      <c r="C82" s="278">
        <f>C81/C77</f>
        <v>0.80435301780286583</v>
      </c>
      <c r="D82" s="279"/>
      <c r="E82" s="278">
        <f>E81/E77</f>
        <v>0.78704263896820592</v>
      </c>
      <c r="F82" s="279"/>
      <c r="G82" s="278">
        <f>G81/G77</f>
        <v>0.81061431685212804</v>
      </c>
      <c r="H82" s="282"/>
    </row>
    <row r="83" spans="2:8" ht="15" thickBot="1" x14ac:dyDescent="0.4">
      <c r="B83" s="86" t="s">
        <v>193</v>
      </c>
      <c r="C83" s="283">
        <f>1000000/C77</f>
        <v>5.4277029960920542</v>
      </c>
      <c r="D83" s="284"/>
      <c r="E83" s="283">
        <f>1000000/E77</f>
        <v>5.6542856658204084</v>
      </c>
      <c r="F83" s="284"/>
      <c r="G83" s="283">
        <f>1000000/G77</f>
        <v>4.7799319337692632</v>
      </c>
      <c r="H83" s="285"/>
    </row>
    <row r="84" spans="2:8" x14ac:dyDescent="0.35">
      <c r="B84" s="317" t="s">
        <v>131</v>
      </c>
      <c r="C84" s="318"/>
      <c r="D84" s="318"/>
      <c r="E84" s="319"/>
      <c r="F84" s="319"/>
      <c r="G84" s="318"/>
      <c r="H84" s="320"/>
    </row>
    <row r="85" spans="2:8" x14ac:dyDescent="0.35">
      <c r="B85" s="68" t="s">
        <v>132</v>
      </c>
      <c r="C85" s="263">
        <v>4.2000000000000003E-2</v>
      </c>
      <c r="D85" s="263"/>
      <c r="E85" s="263">
        <v>4.4999999999999998E-2</v>
      </c>
      <c r="F85" s="263"/>
      <c r="G85" s="263">
        <v>4.4999999999999998E-2</v>
      </c>
      <c r="H85" s="265"/>
    </row>
    <row r="86" spans="2:8" ht="43.5" x14ac:dyDescent="0.35">
      <c r="B86" s="66" t="s">
        <v>133</v>
      </c>
      <c r="C86" s="67">
        <v>1.6E-2</v>
      </c>
      <c r="D86" s="67">
        <v>4.2000000000000003E-2</v>
      </c>
      <c r="E86" s="67">
        <v>1.4999999999999999E-2</v>
      </c>
      <c r="F86" s="67">
        <v>4.1000000000000002E-2</v>
      </c>
      <c r="G86" s="67">
        <v>1.4999999999999999E-2</v>
      </c>
      <c r="H86" s="209">
        <v>4.1000000000000002E-2</v>
      </c>
    </row>
    <row r="87" spans="2:8" x14ac:dyDescent="0.35">
      <c r="B87" s="68" t="s">
        <v>77</v>
      </c>
      <c r="C87" s="72" t="s">
        <v>25</v>
      </c>
      <c r="D87" s="69" t="s">
        <v>79</v>
      </c>
      <c r="E87" s="72" t="s">
        <v>25</v>
      </c>
      <c r="F87" s="69" t="s">
        <v>82</v>
      </c>
      <c r="G87" s="72" t="s">
        <v>25</v>
      </c>
      <c r="H87" s="70" t="s">
        <v>80</v>
      </c>
    </row>
    <row r="88" spans="2:8" ht="29.5" thickBot="1" x14ac:dyDescent="0.4">
      <c r="B88" s="71" t="s">
        <v>76</v>
      </c>
      <c r="C88" s="321">
        <v>82</v>
      </c>
      <c r="D88" s="321"/>
      <c r="E88" s="266">
        <v>80</v>
      </c>
      <c r="F88" s="266"/>
      <c r="G88" s="266">
        <v>78</v>
      </c>
      <c r="H88" s="267"/>
    </row>
    <row r="89" spans="2:8" x14ac:dyDescent="0.35">
      <c r="B89" s="87" t="s">
        <v>93</v>
      </c>
      <c r="C89" s="313"/>
      <c r="D89" s="313"/>
      <c r="E89" s="313"/>
      <c r="F89" s="313"/>
      <c r="G89" s="313"/>
      <c r="H89" s="314"/>
    </row>
    <row r="90" spans="2:8" x14ac:dyDescent="0.35">
      <c r="B90" s="81" t="s">
        <v>90</v>
      </c>
      <c r="C90" s="53">
        <v>169069</v>
      </c>
      <c r="D90" s="55">
        <v>188299</v>
      </c>
      <c r="E90" s="53">
        <v>160180</v>
      </c>
      <c r="F90" s="53">
        <v>173421</v>
      </c>
      <c r="G90" s="53">
        <v>193621</v>
      </c>
      <c r="H90" s="88">
        <v>209542</v>
      </c>
    </row>
    <row r="91" spans="2:8" x14ac:dyDescent="0.35">
      <c r="B91" s="81" t="s">
        <v>91</v>
      </c>
      <c r="C91" s="53">
        <v>147386</v>
      </c>
      <c r="D91" s="53">
        <v>166616</v>
      </c>
      <c r="E91" s="53">
        <v>140820</v>
      </c>
      <c r="F91" s="53">
        <v>154061</v>
      </c>
      <c r="G91" s="53">
        <v>174261</v>
      </c>
      <c r="H91" s="88">
        <v>190182</v>
      </c>
    </row>
    <row r="92" spans="2:8" ht="15" thickBot="1" x14ac:dyDescent="0.4">
      <c r="B92" s="89" t="s">
        <v>92</v>
      </c>
      <c r="C92" s="54">
        <f>C90-C91</f>
        <v>21683</v>
      </c>
      <c r="D92" s="54">
        <f>D90-D91</f>
        <v>21683</v>
      </c>
      <c r="E92" s="54">
        <f t="shared" ref="E92:H92" si="10">E90-E91</f>
        <v>19360</v>
      </c>
      <c r="F92" s="54">
        <f t="shared" si="10"/>
        <v>19360</v>
      </c>
      <c r="G92" s="54">
        <f t="shared" si="10"/>
        <v>19360</v>
      </c>
      <c r="H92" s="90">
        <f t="shared" si="10"/>
        <v>19360</v>
      </c>
    </row>
    <row r="93" spans="2:8" ht="15" thickBot="1" x14ac:dyDescent="0.4">
      <c r="B93" s="56" t="s">
        <v>107</v>
      </c>
      <c r="C93" s="47">
        <f>C91/C77</f>
        <v>0.7999674337820234</v>
      </c>
      <c r="D93" s="47">
        <f>D91/C77</f>
        <v>0.90434216239687359</v>
      </c>
      <c r="E93" s="47">
        <f>E91/E77</f>
        <v>0.79623650746082997</v>
      </c>
      <c r="F93" s="47">
        <f>F91/E77</f>
        <v>0.87110490396195794</v>
      </c>
      <c r="G93" s="47">
        <f>G91/G77</f>
        <v>0.83295571871056551</v>
      </c>
      <c r="H93" s="107">
        <f>H91/G77</f>
        <v>0.90905701502810599</v>
      </c>
    </row>
    <row r="94" spans="2:8" x14ac:dyDescent="0.35">
      <c r="B94" s="87" t="s">
        <v>85</v>
      </c>
      <c r="C94" s="315"/>
      <c r="D94" s="315"/>
      <c r="E94" s="315"/>
      <c r="F94" s="315"/>
      <c r="G94" s="315"/>
      <c r="H94" s="316"/>
    </row>
    <row r="95" spans="2:8" x14ac:dyDescent="0.35">
      <c r="B95" s="81" t="s">
        <v>90</v>
      </c>
      <c r="C95" s="33">
        <v>160066</v>
      </c>
      <c r="D95" s="33">
        <v>207582</v>
      </c>
      <c r="E95" s="53">
        <v>147245</v>
      </c>
      <c r="F95" s="53">
        <v>185845</v>
      </c>
      <c r="G95" s="53">
        <v>181282</v>
      </c>
      <c r="H95" s="88">
        <v>227972</v>
      </c>
    </row>
    <row r="96" spans="2:8" x14ac:dyDescent="0.35">
      <c r="B96" s="81" t="s">
        <v>91</v>
      </c>
      <c r="C96" s="33">
        <v>141236</v>
      </c>
      <c r="D96" s="33">
        <v>188752</v>
      </c>
      <c r="E96" s="53">
        <v>137565</v>
      </c>
      <c r="F96" s="53">
        <v>176165</v>
      </c>
      <c r="G96" s="53">
        <v>171602</v>
      </c>
      <c r="H96" s="88">
        <v>218292</v>
      </c>
    </row>
    <row r="97" spans="2:8" ht="15" thickBot="1" x14ac:dyDescent="0.4">
      <c r="B97" s="89" t="s">
        <v>92</v>
      </c>
      <c r="C97" s="54">
        <f>C95-C96</f>
        <v>18830</v>
      </c>
      <c r="D97" s="54">
        <f>D95-D96</f>
        <v>18830</v>
      </c>
      <c r="E97" s="54">
        <f t="shared" ref="E97:H97" si="11">E95-E96</f>
        <v>9680</v>
      </c>
      <c r="F97" s="54">
        <f t="shared" si="11"/>
        <v>9680</v>
      </c>
      <c r="G97" s="54">
        <f t="shared" si="11"/>
        <v>9680</v>
      </c>
      <c r="H97" s="90">
        <f t="shared" si="11"/>
        <v>9680</v>
      </c>
    </row>
    <row r="98" spans="2:8" ht="15" thickBot="1" x14ac:dyDescent="0.4">
      <c r="B98" s="37" t="s">
        <v>102</v>
      </c>
      <c r="C98" s="47">
        <f>C96/C77</f>
        <v>0.76658706035605728</v>
      </c>
      <c r="D98" s="47">
        <f>D96/C77</f>
        <v>1.0244897959183674</v>
      </c>
      <c r="E98" s="47">
        <f>E96/E77</f>
        <v>0.7778318076185845</v>
      </c>
      <c r="F98" s="47">
        <f>F96/E77</f>
        <v>0.99608723431925228</v>
      </c>
      <c r="G98" s="47">
        <f>G96/G77</f>
        <v>0.82024587969867313</v>
      </c>
      <c r="H98" s="107">
        <f>H96/G77</f>
        <v>1.04342090168636</v>
      </c>
    </row>
    <row r="99" spans="2:8" x14ac:dyDescent="0.35">
      <c r="B99" s="98" t="s">
        <v>94</v>
      </c>
      <c r="C99" s="255"/>
      <c r="D99" s="255"/>
      <c r="E99" s="255"/>
      <c r="F99" s="255"/>
      <c r="G99" s="255"/>
      <c r="H99" s="256"/>
    </row>
    <row r="100" spans="2:8" x14ac:dyDescent="0.35">
      <c r="B100" s="81" t="s">
        <v>90</v>
      </c>
      <c r="C100" s="53">
        <v>150195</v>
      </c>
      <c r="D100" s="53">
        <v>232981</v>
      </c>
      <c r="E100" s="53">
        <v>151978</v>
      </c>
      <c r="F100" s="53">
        <v>221678</v>
      </c>
      <c r="G100" s="53">
        <v>185444</v>
      </c>
      <c r="H100" s="88">
        <v>270105</v>
      </c>
    </row>
    <row r="101" spans="2:8" x14ac:dyDescent="0.35">
      <c r="B101" s="81" t="s">
        <v>91</v>
      </c>
      <c r="C101" s="53">
        <v>144489</v>
      </c>
      <c r="D101" s="53">
        <v>227275</v>
      </c>
      <c r="E101" s="53">
        <v>151978</v>
      </c>
      <c r="F101" s="53">
        <v>221678</v>
      </c>
      <c r="G101" s="53">
        <v>185444</v>
      </c>
      <c r="H101" s="88">
        <v>270105</v>
      </c>
    </row>
    <row r="102" spans="2:8" ht="15" thickBot="1" x14ac:dyDescent="0.4">
      <c r="B102" s="89" t="s">
        <v>92</v>
      </c>
      <c r="C102" s="45">
        <f>C100-C101</f>
        <v>5706</v>
      </c>
      <c r="D102" s="45">
        <f>D100-D101</f>
        <v>5706</v>
      </c>
      <c r="E102" s="45">
        <f t="shared" ref="E102:H102" si="12">E100-E101</f>
        <v>0</v>
      </c>
      <c r="F102" s="45">
        <f t="shared" si="12"/>
        <v>0</v>
      </c>
      <c r="G102" s="45">
        <f t="shared" si="12"/>
        <v>0</v>
      </c>
      <c r="H102" s="99">
        <f t="shared" si="12"/>
        <v>0</v>
      </c>
    </row>
    <row r="103" spans="2:8" ht="15" thickBot="1" x14ac:dyDescent="0.4">
      <c r="B103" s="37" t="s">
        <v>108</v>
      </c>
      <c r="C103" s="47">
        <f>C101/C77</f>
        <v>0.7842433782023448</v>
      </c>
      <c r="D103" s="47">
        <f>D101/C77</f>
        <v>1.2335811984368215</v>
      </c>
      <c r="E103" s="47">
        <f>E101/E77</f>
        <v>0.85932702692005403</v>
      </c>
      <c r="F103" s="47">
        <f>F101/E77</f>
        <v>1.2534307378277365</v>
      </c>
      <c r="G103" s="47">
        <f>G101/G77</f>
        <v>0.88640969752590726</v>
      </c>
      <c r="H103" s="107">
        <f>H101/G77</f>
        <v>1.2910835149707469</v>
      </c>
    </row>
    <row r="104" spans="2:8" x14ac:dyDescent="0.35">
      <c r="B104" s="98" t="s">
        <v>119</v>
      </c>
      <c r="C104" s="255"/>
      <c r="D104" s="255"/>
      <c r="E104" s="255"/>
      <c r="F104" s="255"/>
      <c r="G104" s="255"/>
      <c r="H104" s="256"/>
    </row>
    <row r="105" spans="2:8" x14ac:dyDescent="0.35">
      <c r="B105" s="81" t="s">
        <v>90</v>
      </c>
      <c r="C105" s="53">
        <v>150889</v>
      </c>
      <c r="D105" s="53">
        <v>241731</v>
      </c>
      <c r="E105" s="53">
        <v>152522</v>
      </c>
      <c r="F105" s="53">
        <v>229428</v>
      </c>
      <c r="G105" s="53">
        <v>185656</v>
      </c>
      <c r="H105" s="88">
        <v>279110</v>
      </c>
    </row>
    <row r="106" spans="2:8" x14ac:dyDescent="0.35">
      <c r="B106" s="81" t="s">
        <v>91</v>
      </c>
      <c r="C106" s="53">
        <v>147465</v>
      </c>
      <c r="D106" s="53">
        <v>238307</v>
      </c>
      <c r="E106" s="53">
        <v>152522</v>
      </c>
      <c r="F106" s="53">
        <v>229428</v>
      </c>
      <c r="G106" s="53">
        <v>185656</v>
      </c>
      <c r="H106" s="88">
        <v>279110</v>
      </c>
    </row>
    <row r="107" spans="2:8" ht="15" thickBot="1" x14ac:dyDescent="0.4">
      <c r="B107" s="89" t="s">
        <v>92</v>
      </c>
      <c r="C107" s="45">
        <f>C105-C106</f>
        <v>3424</v>
      </c>
      <c r="D107" s="45">
        <f>D105-D106</f>
        <v>3424</v>
      </c>
      <c r="E107" s="45">
        <f t="shared" ref="E107:H107" si="13">E105-E106</f>
        <v>0</v>
      </c>
      <c r="F107" s="45">
        <f t="shared" si="13"/>
        <v>0</v>
      </c>
      <c r="G107" s="45">
        <f t="shared" si="13"/>
        <v>0</v>
      </c>
      <c r="H107" s="99">
        <f t="shared" si="13"/>
        <v>0</v>
      </c>
    </row>
    <row r="108" spans="2:8" ht="15" thickBot="1" x14ac:dyDescent="0.4">
      <c r="B108" s="56" t="s">
        <v>120</v>
      </c>
      <c r="C108" s="47">
        <f>C106/C77</f>
        <v>0.80039622231871477</v>
      </c>
      <c r="D108" s="47">
        <f>D106/C77</f>
        <v>1.2934596178897091</v>
      </c>
      <c r="E108" s="47">
        <f>E106/E77</f>
        <v>0.86240295832226033</v>
      </c>
      <c r="F108" s="47">
        <f>F106/E77</f>
        <v>1.2972514517378446</v>
      </c>
      <c r="G108" s="47">
        <f>G106/G77</f>
        <v>0.88742304309586628</v>
      </c>
      <c r="H108" s="107">
        <f>H106/G77</f>
        <v>1.3341268020343391</v>
      </c>
    </row>
    <row r="109" spans="2:8" x14ac:dyDescent="0.35">
      <c r="B109" s="98" t="s">
        <v>121</v>
      </c>
      <c r="C109" s="255"/>
      <c r="D109" s="255"/>
      <c r="E109" s="255"/>
      <c r="F109" s="255"/>
      <c r="G109" s="255"/>
      <c r="H109" s="256"/>
    </row>
    <row r="110" spans="2:8" x14ac:dyDescent="0.35">
      <c r="B110" s="81" t="s">
        <v>90</v>
      </c>
      <c r="C110" s="53">
        <v>151453</v>
      </c>
      <c r="D110" s="53">
        <v>250783</v>
      </c>
      <c r="E110" s="53">
        <v>152888</v>
      </c>
      <c r="F110" s="53">
        <v>237361</v>
      </c>
      <c r="G110" s="53">
        <v>185592</v>
      </c>
      <c r="H110" s="88">
        <v>288283</v>
      </c>
    </row>
    <row r="111" spans="2:8" x14ac:dyDescent="0.35">
      <c r="B111" s="81" t="s">
        <v>91</v>
      </c>
      <c r="C111" s="53">
        <v>150312</v>
      </c>
      <c r="D111" s="53">
        <v>249641</v>
      </c>
      <c r="E111" s="53">
        <v>152888</v>
      </c>
      <c r="F111" s="53">
        <v>237361</v>
      </c>
      <c r="G111" s="53">
        <v>185592</v>
      </c>
      <c r="H111" s="88">
        <v>288283</v>
      </c>
    </row>
    <row r="112" spans="2:8" ht="15" thickBot="1" x14ac:dyDescent="0.4">
      <c r="B112" s="89" t="s">
        <v>92</v>
      </c>
      <c r="C112" s="45">
        <f>C110-C111</f>
        <v>1141</v>
      </c>
      <c r="D112" s="45">
        <f>D110-D111</f>
        <v>1142</v>
      </c>
      <c r="E112" s="45">
        <f t="shared" ref="E112:H112" si="14">E110-E111</f>
        <v>0</v>
      </c>
      <c r="F112" s="45">
        <f t="shared" si="14"/>
        <v>0</v>
      </c>
      <c r="G112" s="45">
        <f t="shared" si="14"/>
        <v>0</v>
      </c>
      <c r="H112" s="99">
        <f t="shared" si="14"/>
        <v>0</v>
      </c>
    </row>
    <row r="113" spans="2:8" ht="15" thickBot="1" x14ac:dyDescent="0.4">
      <c r="B113" s="37" t="s">
        <v>122</v>
      </c>
      <c r="C113" s="47">
        <f>C111/C77</f>
        <v>0.81584889274858885</v>
      </c>
      <c r="D113" s="47">
        <f>D111/C77</f>
        <v>1.3549772036474164</v>
      </c>
      <c r="E113" s="47">
        <f>E111/E77</f>
        <v>0.86447242687595061</v>
      </c>
      <c r="F113" s="47">
        <f>F111/E77</f>
        <v>1.342106899924798</v>
      </c>
      <c r="G113" s="47">
        <f>G111/G77</f>
        <v>0.88711712745210514</v>
      </c>
      <c r="H113" s="107">
        <f>H111/G77</f>
        <v>1.3779731176628045</v>
      </c>
    </row>
    <row r="114" spans="2:8" x14ac:dyDescent="0.35">
      <c r="B114" s="87" t="s">
        <v>86</v>
      </c>
      <c r="C114" s="257"/>
      <c r="D114" s="257"/>
      <c r="E114" s="257"/>
      <c r="F114" s="257"/>
      <c r="G114" s="257"/>
      <c r="H114" s="258"/>
    </row>
    <row r="115" spans="2:8" x14ac:dyDescent="0.35">
      <c r="B115" s="81" t="s">
        <v>90</v>
      </c>
      <c r="C115" s="53">
        <v>152214</v>
      </c>
      <c r="D115" s="53">
        <v>279824</v>
      </c>
      <c r="E115" s="33">
        <v>152642</v>
      </c>
      <c r="F115" s="33">
        <v>262226</v>
      </c>
      <c r="G115" s="53">
        <v>183343</v>
      </c>
      <c r="H115" s="88">
        <v>316713</v>
      </c>
    </row>
    <row r="116" spans="2:8" x14ac:dyDescent="0.35">
      <c r="B116" s="81" t="s">
        <v>91</v>
      </c>
      <c r="C116" s="53">
        <v>152214</v>
      </c>
      <c r="D116" s="53">
        <v>279824</v>
      </c>
      <c r="E116" s="33">
        <v>152642</v>
      </c>
      <c r="F116" s="33">
        <v>262226</v>
      </c>
      <c r="G116" s="53">
        <v>183343</v>
      </c>
      <c r="H116" s="88">
        <v>316713</v>
      </c>
    </row>
    <row r="117" spans="2:8" ht="15" thickBot="1" x14ac:dyDescent="0.4">
      <c r="B117" s="89" t="s">
        <v>92</v>
      </c>
      <c r="C117" s="45">
        <f t="shared" ref="C117:H117" si="15">C115-C116</f>
        <v>0</v>
      </c>
      <c r="D117" s="45">
        <f>D115-D116</f>
        <v>0</v>
      </c>
      <c r="E117" s="45">
        <f t="shared" si="15"/>
        <v>0</v>
      </c>
      <c r="F117" s="45">
        <f t="shared" si="15"/>
        <v>0</v>
      </c>
      <c r="G117" s="45">
        <f t="shared" si="15"/>
        <v>0</v>
      </c>
      <c r="H117" s="99">
        <f t="shared" si="15"/>
        <v>0</v>
      </c>
    </row>
    <row r="118" spans="2:8" ht="15" thickBot="1" x14ac:dyDescent="0.4">
      <c r="B118" s="38" t="s">
        <v>103</v>
      </c>
      <c r="C118" s="47">
        <f>C116/C77</f>
        <v>0.82617238384715586</v>
      </c>
      <c r="D118" s="47">
        <f>D116/C77</f>
        <v>1.5188015631784628</v>
      </c>
      <c r="E118" s="47">
        <f>E116/E77</f>
        <v>0.86308147260215884</v>
      </c>
      <c r="F118" s="47">
        <f>F116/E77</f>
        <v>1.4827007130054224</v>
      </c>
      <c r="G118" s="47">
        <f>G116/G77</f>
        <v>0.87636706053305802</v>
      </c>
      <c r="H118" s="107">
        <f>H116/G77</f>
        <v>1.5138665825398647</v>
      </c>
    </row>
    <row r="119" spans="2:8" x14ac:dyDescent="0.35">
      <c r="B119" s="87" t="s">
        <v>87</v>
      </c>
      <c r="C119" s="255"/>
      <c r="D119" s="255"/>
      <c r="E119" s="255"/>
      <c r="F119" s="255"/>
      <c r="G119" s="255"/>
      <c r="H119" s="256"/>
    </row>
    <row r="120" spans="2:8" x14ac:dyDescent="0.35">
      <c r="B120" s="81" t="s">
        <v>90</v>
      </c>
      <c r="C120" s="33">
        <v>140504</v>
      </c>
      <c r="D120" s="33">
        <v>401276</v>
      </c>
      <c r="E120" s="33">
        <v>133210</v>
      </c>
      <c r="F120" s="33">
        <v>371660</v>
      </c>
      <c r="G120" s="33">
        <v>144088</v>
      </c>
      <c r="H120" s="100">
        <v>437179</v>
      </c>
    </row>
    <row r="121" spans="2:8" x14ac:dyDescent="0.35">
      <c r="B121" s="81" t="s">
        <v>91</v>
      </c>
      <c r="C121" s="33">
        <v>140504</v>
      </c>
      <c r="D121" s="33">
        <v>401276</v>
      </c>
      <c r="E121" s="33">
        <v>133210</v>
      </c>
      <c r="F121" s="33">
        <v>371660</v>
      </c>
      <c r="G121" s="33">
        <v>144088</v>
      </c>
      <c r="H121" s="100">
        <v>437179</v>
      </c>
    </row>
    <row r="122" spans="2:8" ht="15" thickBot="1" x14ac:dyDescent="0.4">
      <c r="B122" s="89" t="s">
        <v>92</v>
      </c>
      <c r="C122" s="48">
        <f t="shared" ref="C122:D122" si="16">C120-C121</f>
        <v>0</v>
      </c>
      <c r="D122" s="48">
        <f t="shared" si="16"/>
        <v>0</v>
      </c>
      <c r="E122" s="48">
        <f t="shared" ref="E122:H122" si="17">E120-E121</f>
        <v>0</v>
      </c>
      <c r="F122" s="48">
        <f t="shared" si="17"/>
        <v>0</v>
      </c>
      <c r="G122" s="48">
        <f t="shared" si="17"/>
        <v>0</v>
      </c>
      <c r="H122" s="101">
        <f t="shared" si="17"/>
        <v>0</v>
      </c>
    </row>
    <row r="123" spans="2:8" ht="15" thickBot="1" x14ac:dyDescent="0.4">
      <c r="B123" s="38" t="s">
        <v>104</v>
      </c>
      <c r="C123" s="47">
        <f>C121/C77</f>
        <v>0.76261398176291795</v>
      </c>
      <c r="D123" s="47">
        <f>D121/C77</f>
        <v>2.1780069474598349</v>
      </c>
      <c r="E123" s="47">
        <f>E121/E77</f>
        <v>0.75320739354393662</v>
      </c>
      <c r="F123" s="47">
        <f>F121/E77</f>
        <v>2.101471810558813</v>
      </c>
      <c r="G123" s="47">
        <f>G121/G77</f>
        <v>0.68873083247294553</v>
      </c>
      <c r="H123" s="107">
        <f>H121/G77</f>
        <v>2.0896858628733126</v>
      </c>
    </row>
    <row r="124" spans="2:8" x14ac:dyDescent="0.35">
      <c r="B124" s="87" t="s">
        <v>98</v>
      </c>
      <c r="C124" s="311"/>
      <c r="D124" s="311"/>
      <c r="E124" s="311"/>
      <c r="F124" s="311"/>
      <c r="G124" s="311"/>
      <c r="H124" s="312"/>
    </row>
    <row r="125" spans="2:8" x14ac:dyDescent="0.35">
      <c r="B125" s="81" t="s">
        <v>90</v>
      </c>
      <c r="C125" s="33">
        <v>51354</v>
      </c>
      <c r="D125" s="33">
        <v>557078</v>
      </c>
      <c r="E125" s="33">
        <v>18632</v>
      </c>
      <c r="F125" s="33">
        <v>526272</v>
      </c>
      <c r="G125" s="33">
        <v>0</v>
      </c>
      <c r="H125" s="100">
        <v>596490</v>
      </c>
    </row>
    <row r="126" spans="2:8" x14ac:dyDescent="0.35">
      <c r="B126" s="81" t="s">
        <v>91</v>
      </c>
      <c r="C126" s="33">
        <v>51354</v>
      </c>
      <c r="D126" s="33">
        <v>557078</v>
      </c>
      <c r="E126" s="33">
        <v>18632</v>
      </c>
      <c r="F126" s="33">
        <v>526272</v>
      </c>
      <c r="G126" s="33">
        <v>0</v>
      </c>
      <c r="H126" s="100">
        <v>596490</v>
      </c>
    </row>
    <row r="127" spans="2:8" ht="15" thickBot="1" x14ac:dyDescent="0.4">
      <c r="B127" s="89" t="s">
        <v>92</v>
      </c>
      <c r="C127" s="48">
        <f t="shared" ref="C127:D127" si="18">C125-C126</f>
        <v>0</v>
      </c>
      <c r="D127" s="48">
        <f t="shared" si="18"/>
        <v>0</v>
      </c>
      <c r="E127" s="48">
        <f t="shared" ref="E127:H127" si="19">E125-E126</f>
        <v>0</v>
      </c>
      <c r="F127" s="48">
        <f t="shared" si="19"/>
        <v>0</v>
      </c>
      <c r="G127" s="48">
        <f t="shared" si="19"/>
        <v>0</v>
      </c>
      <c r="H127" s="101">
        <f t="shared" si="19"/>
        <v>0</v>
      </c>
    </row>
    <row r="128" spans="2:8" ht="15" thickBot="1" x14ac:dyDescent="0.4">
      <c r="B128" s="38" t="s">
        <v>105</v>
      </c>
      <c r="C128" s="47">
        <f>C126/C77</f>
        <v>0.27873425966131132</v>
      </c>
      <c r="D128" s="47">
        <f>D126/C77</f>
        <v>3.0236539296569691</v>
      </c>
      <c r="E128" s="47">
        <f>E126/E77</f>
        <v>0.10535065052556586</v>
      </c>
      <c r="F128" s="47">
        <f>F126/E77</f>
        <v>2.9756922259226379</v>
      </c>
      <c r="G128" s="47">
        <f>G126/G77</f>
        <v>0</v>
      </c>
      <c r="H128" s="107">
        <f>H126/G77</f>
        <v>2.8511815991740277</v>
      </c>
    </row>
    <row r="129" spans="2:8" x14ac:dyDescent="0.35">
      <c r="B129" s="87" t="s">
        <v>99</v>
      </c>
      <c r="C129" s="311"/>
      <c r="D129" s="311"/>
      <c r="E129" s="311"/>
      <c r="F129" s="311"/>
      <c r="G129" s="311"/>
      <c r="H129" s="312"/>
    </row>
    <row r="130" spans="2:8" x14ac:dyDescent="0.35">
      <c r="B130" s="81" t="s">
        <v>90</v>
      </c>
      <c r="C130" s="33">
        <v>0</v>
      </c>
      <c r="D130" s="33">
        <v>959197</v>
      </c>
      <c r="E130" s="33">
        <v>0</v>
      </c>
      <c r="F130" s="33">
        <v>953953</v>
      </c>
      <c r="G130" s="33">
        <v>0</v>
      </c>
      <c r="H130" s="100">
        <v>955537</v>
      </c>
    </row>
    <row r="131" spans="2:8" x14ac:dyDescent="0.35">
      <c r="B131" s="81" t="s">
        <v>91</v>
      </c>
      <c r="C131" s="33">
        <v>0</v>
      </c>
      <c r="D131" s="33">
        <v>959197</v>
      </c>
      <c r="E131" s="33">
        <v>0</v>
      </c>
      <c r="F131" s="33">
        <v>953953</v>
      </c>
      <c r="G131" s="33">
        <v>0</v>
      </c>
      <c r="H131" s="100">
        <v>955537</v>
      </c>
    </row>
    <row r="132" spans="2:8" ht="15" thickBot="1" x14ac:dyDescent="0.4">
      <c r="B132" s="89" t="s">
        <v>92</v>
      </c>
      <c r="C132" s="48">
        <v>0</v>
      </c>
      <c r="D132" s="48">
        <v>0</v>
      </c>
      <c r="E132" s="48">
        <v>0</v>
      </c>
      <c r="F132" s="48">
        <v>0</v>
      </c>
      <c r="G132" s="48">
        <v>0</v>
      </c>
      <c r="H132" s="101">
        <v>0</v>
      </c>
    </row>
    <row r="133" spans="2:8" ht="15" thickBot="1" x14ac:dyDescent="0.4">
      <c r="B133" s="38" t="s">
        <v>106</v>
      </c>
      <c r="C133" s="47">
        <f>C131/C77</f>
        <v>0</v>
      </c>
      <c r="D133" s="47">
        <f>D131/C77</f>
        <v>5.2062364307425097</v>
      </c>
      <c r="E133" s="47">
        <v>0</v>
      </c>
      <c r="F133" s="47">
        <f>F131/E77</f>
        <v>5.3939227737663762</v>
      </c>
      <c r="G133" s="47">
        <v>0</v>
      </c>
      <c r="H133" s="107">
        <f>H131/G77</f>
        <v>4.5674018201980804</v>
      </c>
    </row>
    <row r="134" spans="2:8" ht="79.5" customHeight="1" thickBot="1" x14ac:dyDescent="0.4">
      <c r="B134" s="251" t="s">
        <v>97</v>
      </c>
      <c r="C134" s="259" t="s">
        <v>184</v>
      </c>
      <c r="D134" s="259"/>
      <c r="E134" s="192"/>
      <c r="F134" s="189" t="s">
        <v>150</v>
      </c>
      <c r="G134" s="190"/>
      <c r="H134" s="191"/>
    </row>
    <row r="135" spans="2:8" ht="91.5" customHeight="1" thickBot="1" x14ac:dyDescent="0.4">
      <c r="B135" s="252"/>
      <c r="C135" s="260"/>
      <c r="D135" s="260"/>
      <c r="E135" s="193"/>
      <c r="F135" s="194" t="s">
        <v>151</v>
      </c>
      <c r="G135" s="195"/>
      <c r="H135" s="196"/>
    </row>
    <row r="136" spans="2:8" ht="14.5" customHeight="1" x14ac:dyDescent="0.35">
      <c r="B136" s="249" t="s">
        <v>9</v>
      </c>
      <c r="C136" s="261" t="s">
        <v>7</v>
      </c>
      <c r="D136" s="262"/>
      <c r="E136" s="261" t="s">
        <v>8</v>
      </c>
      <c r="F136" s="262"/>
      <c r="G136" s="261" t="s">
        <v>8</v>
      </c>
      <c r="H136" s="286"/>
    </row>
    <row r="137" spans="2:8" ht="35.5" customHeight="1" x14ac:dyDescent="0.35">
      <c r="B137" s="250"/>
      <c r="C137" s="287" t="s">
        <v>156</v>
      </c>
      <c r="D137" s="288"/>
      <c r="E137" s="287" t="s">
        <v>161</v>
      </c>
      <c r="F137" s="288"/>
      <c r="G137" s="287" t="s">
        <v>162</v>
      </c>
      <c r="H137" s="289"/>
    </row>
    <row r="138" spans="2:8" x14ac:dyDescent="0.35">
      <c r="B138" s="81" t="s">
        <v>11</v>
      </c>
      <c r="C138" s="290" t="s">
        <v>37</v>
      </c>
      <c r="D138" s="291"/>
      <c r="E138" s="290" t="s">
        <v>37</v>
      </c>
      <c r="F138" s="291"/>
      <c r="G138" s="290" t="s">
        <v>37</v>
      </c>
      <c r="H138" s="292"/>
    </row>
    <row r="139" spans="2:8" x14ac:dyDescent="0.35">
      <c r="B139" s="81" t="s">
        <v>36</v>
      </c>
      <c r="C139" s="274">
        <v>267179</v>
      </c>
      <c r="D139" s="275"/>
      <c r="E139" s="274">
        <v>268190</v>
      </c>
      <c r="F139" s="275"/>
      <c r="G139" s="274">
        <v>314443</v>
      </c>
      <c r="H139" s="298"/>
    </row>
    <row r="140" spans="2:8" ht="29" x14ac:dyDescent="0.35">
      <c r="B140" s="82" t="s">
        <v>129</v>
      </c>
      <c r="C140" s="276" t="s">
        <v>185</v>
      </c>
      <c r="D140" s="277"/>
      <c r="E140" s="296" t="s">
        <v>183</v>
      </c>
      <c r="F140" s="277"/>
      <c r="G140" s="296" t="s">
        <v>183</v>
      </c>
      <c r="H140" s="297"/>
    </row>
    <row r="141" spans="2:8" x14ac:dyDescent="0.35">
      <c r="B141" s="83" t="s">
        <v>130</v>
      </c>
      <c r="C141" s="276">
        <v>4.2000000000000003E-2</v>
      </c>
      <c r="D141" s="277"/>
      <c r="E141" s="296">
        <v>4.1000000000000002E-2</v>
      </c>
      <c r="F141" s="277"/>
      <c r="G141" s="296">
        <v>4.1000000000000002E-2</v>
      </c>
      <c r="H141" s="297"/>
    </row>
    <row r="142" spans="2:8" x14ac:dyDescent="0.35">
      <c r="B142" s="84" t="s">
        <v>109</v>
      </c>
      <c r="C142" s="280">
        <v>1.6E-2</v>
      </c>
      <c r="D142" s="281"/>
      <c r="E142" s="296">
        <v>1.4999999999999999E-2</v>
      </c>
      <c r="F142" s="277"/>
      <c r="G142" s="296">
        <v>1.4999999999999999E-2</v>
      </c>
      <c r="H142" s="297"/>
    </row>
    <row r="143" spans="2:8" x14ac:dyDescent="0.35">
      <c r="B143" s="81" t="s">
        <v>50</v>
      </c>
      <c r="C143" s="274">
        <v>209862</v>
      </c>
      <c r="D143" s="275"/>
      <c r="E143" s="274">
        <v>212829</v>
      </c>
      <c r="F143" s="275"/>
      <c r="G143" s="274">
        <v>256271</v>
      </c>
      <c r="H143" s="298"/>
    </row>
    <row r="144" spans="2:8" x14ac:dyDescent="0.35">
      <c r="B144" s="85" t="s">
        <v>74</v>
      </c>
      <c r="C144" s="278">
        <f>C143/C139</f>
        <v>0.78547340921255038</v>
      </c>
      <c r="D144" s="279"/>
      <c r="E144" s="278">
        <f>E143/E139</f>
        <v>0.79357545024050113</v>
      </c>
      <c r="F144" s="279"/>
      <c r="G144" s="278">
        <f>G143/G139</f>
        <v>0.81499985688980192</v>
      </c>
      <c r="H144" s="282"/>
    </row>
    <row r="145" spans="2:8" ht="15" thickBot="1" x14ac:dyDescent="0.4">
      <c r="B145" s="86" t="s">
        <v>51</v>
      </c>
      <c r="C145" s="283">
        <f>1000000/C139</f>
        <v>3.7428091279629014</v>
      </c>
      <c r="D145" s="284"/>
      <c r="E145" s="283">
        <f>1000000/E139</f>
        <v>3.7286998023789106</v>
      </c>
      <c r="F145" s="284"/>
      <c r="G145" s="283">
        <f>1000000/G139</f>
        <v>3.1802266229491511</v>
      </c>
      <c r="H145" s="285"/>
    </row>
    <row r="146" spans="2:8" x14ac:dyDescent="0.35">
      <c r="B146" s="317" t="s">
        <v>131</v>
      </c>
      <c r="C146" s="318"/>
      <c r="D146" s="318"/>
      <c r="E146" s="318"/>
      <c r="F146" s="318"/>
      <c r="G146" s="318"/>
      <c r="H146" s="320"/>
    </row>
    <row r="147" spans="2:8" x14ac:dyDescent="0.35">
      <c r="B147" s="68" t="s">
        <v>132</v>
      </c>
      <c r="C147" s="263">
        <v>4.2000000000000003E-2</v>
      </c>
      <c r="D147" s="263"/>
      <c r="E147" s="263">
        <v>4.4999999999999998E-2</v>
      </c>
      <c r="F147" s="263"/>
      <c r="G147" s="263">
        <v>4.4999999999999998E-2</v>
      </c>
      <c r="H147" s="265"/>
    </row>
    <row r="148" spans="2:8" ht="43.5" x14ac:dyDescent="0.35">
      <c r="B148" s="66" t="s">
        <v>133</v>
      </c>
      <c r="C148" s="67">
        <v>1.6E-2</v>
      </c>
      <c r="D148" s="67">
        <v>4.2000000000000003E-2</v>
      </c>
      <c r="E148" s="67">
        <v>1.4999999999999999E-2</v>
      </c>
      <c r="F148" s="67">
        <v>4.1000000000000002E-2</v>
      </c>
      <c r="G148" s="67">
        <v>1.4999999999999999E-2</v>
      </c>
      <c r="H148" s="209">
        <v>4.1000000000000002E-2</v>
      </c>
    </row>
    <row r="149" spans="2:8" x14ac:dyDescent="0.35">
      <c r="B149" s="68" t="s">
        <v>77</v>
      </c>
      <c r="C149" s="72" t="s">
        <v>25</v>
      </c>
      <c r="D149" s="69" t="s">
        <v>79</v>
      </c>
      <c r="E149" s="72" t="s">
        <v>25</v>
      </c>
      <c r="F149" s="69" t="s">
        <v>79</v>
      </c>
      <c r="G149" s="140" t="s">
        <v>25</v>
      </c>
      <c r="H149" s="70" t="s">
        <v>80</v>
      </c>
    </row>
    <row r="150" spans="2:8" ht="29.5" thickBot="1" x14ac:dyDescent="0.4">
      <c r="B150" s="71" t="s">
        <v>76</v>
      </c>
      <c r="C150" s="322">
        <v>85</v>
      </c>
      <c r="D150" s="323"/>
      <c r="E150" s="266">
        <v>84</v>
      </c>
      <c r="F150" s="266"/>
      <c r="G150" s="266">
        <v>82</v>
      </c>
      <c r="H150" s="267"/>
    </row>
    <row r="151" spans="2:8" x14ac:dyDescent="0.35">
      <c r="B151" s="87" t="s">
        <v>94</v>
      </c>
      <c r="C151" s="141"/>
      <c r="D151" s="141"/>
      <c r="E151" s="141"/>
      <c r="F151" s="141"/>
      <c r="G151" s="141"/>
      <c r="H151" s="142"/>
    </row>
    <row r="152" spans="2:8" x14ac:dyDescent="0.35">
      <c r="B152" s="81" t="s">
        <v>90</v>
      </c>
      <c r="C152" s="33">
        <v>244868</v>
      </c>
      <c r="D152" s="33">
        <v>272963</v>
      </c>
      <c r="E152" s="53">
        <v>244611</v>
      </c>
      <c r="F152" s="53">
        <v>264814</v>
      </c>
      <c r="G152" s="53">
        <v>291546</v>
      </c>
      <c r="H152" s="88">
        <v>315561</v>
      </c>
    </row>
    <row r="153" spans="2:8" x14ac:dyDescent="0.35">
      <c r="B153" s="81" t="s">
        <v>91</v>
      </c>
      <c r="C153" s="185">
        <v>208628</v>
      </c>
      <c r="D153" s="33">
        <v>236723</v>
      </c>
      <c r="E153" s="53">
        <v>216431</v>
      </c>
      <c r="F153" s="53">
        <v>236634</v>
      </c>
      <c r="G153" s="53">
        <v>263366</v>
      </c>
      <c r="H153" s="88">
        <v>287381</v>
      </c>
    </row>
    <row r="154" spans="2:8" ht="15" thickBot="1" x14ac:dyDescent="0.4">
      <c r="B154" s="89" t="s">
        <v>92</v>
      </c>
      <c r="C154" s="54">
        <f>C152-C153</f>
        <v>36240</v>
      </c>
      <c r="D154" s="54">
        <f>D152-D153</f>
        <v>36240</v>
      </c>
      <c r="E154" s="54">
        <f t="shared" ref="E154:H154" si="20">E152-E153</f>
        <v>28180</v>
      </c>
      <c r="F154" s="54">
        <f t="shared" si="20"/>
        <v>28180</v>
      </c>
      <c r="G154" s="54">
        <f t="shared" si="20"/>
        <v>28180</v>
      </c>
      <c r="H154" s="90">
        <f t="shared" si="20"/>
        <v>28180</v>
      </c>
    </row>
    <row r="155" spans="2:8" ht="15" thickBot="1" x14ac:dyDescent="0.4">
      <c r="B155" s="37" t="s">
        <v>108</v>
      </c>
      <c r="C155" s="47">
        <f>C153/C139</f>
        <v>0.78085478274864417</v>
      </c>
      <c r="D155" s="47">
        <f>D153/C139</f>
        <v>0.88600900519876191</v>
      </c>
      <c r="E155" s="47">
        <f>E153/E139</f>
        <v>0.80700622692866997</v>
      </c>
      <c r="F155" s="47">
        <f>F153/E139</f>
        <v>0.88233714903613114</v>
      </c>
      <c r="G155" s="47">
        <f>G153/G139</f>
        <v>0.83756356477962624</v>
      </c>
      <c r="H155" s="107">
        <f>H153/G139</f>
        <v>0.91393670712975006</v>
      </c>
    </row>
    <row r="156" spans="2:8" x14ac:dyDescent="0.35">
      <c r="B156" s="87" t="s">
        <v>86</v>
      </c>
      <c r="C156" s="257"/>
      <c r="D156" s="257"/>
      <c r="E156" s="257"/>
      <c r="F156" s="257"/>
      <c r="G156" s="257"/>
      <c r="H156" s="258"/>
    </row>
    <row r="157" spans="2:8" x14ac:dyDescent="0.35">
      <c r="B157" s="81" t="s">
        <v>90</v>
      </c>
      <c r="C157" s="53">
        <v>230015</v>
      </c>
      <c r="D157" s="53">
        <v>299751</v>
      </c>
      <c r="E157" s="53">
        <v>224898</v>
      </c>
      <c r="F157" s="53">
        <v>284788</v>
      </c>
      <c r="G157" s="53">
        <v>270981</v>
      </c>
      <c r="H157" s="88">
        <v>342411</v>
      </c>
    </row>
    <row r="158" spans="2:8" x14ac:dyDescent="0.35">
      <c r="B158" s="81" t="s">
        <v>91</v>
      </c>
      <c r="C158" s="53">
        <v>198543</v>
      </c>
      <c r="D158" s="53">
        <v>268279</v>
      </c>
      <c r="E158" s="53">
        <v>210808</v>
      </c>
      <c r="F158" s="53">
        <v>270698</v>
      </c>
      <c r="G158" s="53">
        <v>256891</v>
      </c>
      <c r="H158" s="88">
        <v>328321</v>
      </c>
    </row>
    <row r="159" spans="2:8" ht="15" thickBot="1" x14ac:dyDescent="0.4">
      <c r="B159" s="89" t="s">
        <v>92</v>
      </c>
      <c r="C159" s="54">
        <f>C157-C158</f>
        <v>31472</v>
      </c>
      <c r="D159" s="54">
        <f>D157-D158</f>
        <v>31472</v>
      </c>
      <c r="E159" s="54">
        <f t="shared" ref="E159:H159" si="21">E157-E158</f>
        <v>14090</v>
      </c>
      <c r="F159" s="54">
        <f t="shared" si="21"/>
        <v>14090</v>
      </c>
      <c r="G159" s="54">
        <f t="shared" si="21"/>
        <v>14090</v>
      </c>
      <c r="H159" s="90">
        <f t="shared" si="21"/>
        <v>14090</v>
      </c>
    </row>
    <row r="160" spans="2:8" ht="15" thickBot="1" x14ac:dyDescent="0.4">
      <c r="B160" s="38" t="s">
        <v>103</v>
      </c>
      <c r="C160" s="47">
        <f>C158/C139</f>
        <v>0.74310855269313836</v>
      </c>
      <c r="D160" s="47">
        <f>D158/C139</f>
        <v>1.0041170900407592</v>
      </c>
      <c r="E160" s="47">
        <f>E158/E139</f>
        <v>0.7860397479398934</v>
      </c>
      <c r="F160" s="47">
        <f>F158/E139</f>
        <v>1.0093515791043663</v>
      </c>
      <c r="G160" s="47">
        <f>G158/G139</f>
        <v>0.81697159739603042</v>
      </c>
      <c r="H160" s="107">
        <f>H158/G139</f>
        <v>1.0441351850732883</v>
      </c>
    </row>
    <row r="161" spans="2:8" x14ac:dyDescent="0.35">
      <c r="B161" s="87" t="s">
        <v>123</v>
      </c>
      <c r="C161" s="255"/>
      <c r="D161" s="255"/>
      <c r="E161" s="255"/>
      <c r="F161" s="255"/>
      <c r="G161" s="255"/>
      <c r="H161" s="256"/>
    </row>
    <row r="162" spans="2:8" x14ac:dyDescent="0.35">
      <c r="B162" s="81" t="s">
        <v>90</v>
      </c>
      <c r="C162" s="53">
        <v>213060</v>
      </c>
      <c r="D162" s="53">
        <v>347046</v>
      </c>
      <c r="E162" s="55">
        <v>224202</v>
      </c>
      <c r="F162" s="55">
        <v>345258</v>
      </c>
      <c r="G162" s="55">
        <v>264718</v>
      </c>
      <c r="H162" s="91">
        <v>409974</v>
      </c>
    </row>
    <row r="163" spans="2:8" x14ac:dyDescent="0.35">
      <c r="B163" s="81" t="s">
        <v>91</v>
      </c>
      <c r="C163" s="53">
        <v>207338</v>
      </c>
      <c r="D163" s="53">
        <v>341324</v>
      </c>
      <c r="E163" s="55">
        <v>224202</v>
      </c>
      <c r="F163" s="55">
        <v>345258</v>
      </c>
      <c r="G163" s="55">
        <v>264718</v>
      </c>
      <c r="H163" s="91">
        <v>409974</v>
      </c>
    </row>
    <row r="164" spans="2:8" ht="15" thickBot="1" x14ac:dyDescent="0.4">
      <c r="B164" s="89" t="s">
        <v>92</v>
      </c>
      <c r="C164" s="54">
        <f>C162-C163</f>
        <v>5722</v>
      </c>
      <c r="D164" s="54">
        <f>D162-D163</f>
        <v>5722</v>
      </c>
      <c r="E164" s="54">
        <f t="shared" ref="E164:H164" si="22">E162-E163</f>
        <v>0</v>
      </c>
      <c r="F164" s="54">
        <f t="shared" si="22"/>
        <v>0</v>
      </c>
      <c r="G164" s="54">
        <f t="shared" si="22"/>
        <v>0</v>
      </c>
      <c r="H164" s="90">
        <f t="shared" si="22"/>
        <v>0</v>
      </c>
    </row>
    <row r="165" spans="2:8" ht="15" thickBot="1" x14ac:dyDescent="0.4">
      <c r="B165" s="38" t="s">
        <v>126</v>
      </c>
      <c r="C165" s="47">
        <f>C163/C139</f>
        <v>0.77602655897357198</v>
      </c>
      <c r="D165" s="47">
        <f>D163/C139</f>
        <v>1.2775105827928093</v>
      </c>
      <c r="E165" s="183">
        <f>E163/E139</f>
        <v>0.83598195309295653</v>
      </c>
      <c r="F165" s="47">
        <f>F163/E139</f>
        <v>1.2873634363697379</v>
      </c>
      <c r="G165" s="183">
        <f>G163/G139</f>
        <v>0.84186323117385342</v>
      </c>
      <c r="H165" s="107">
        <f>H163/G139</f>
        <v>1.3038102295169554</v>
      </c>
    </row>
    <row r="166" spans="2:8" x14ac:dyDescent="0.35">
      <c r="B166" s="87" t="s">
        <v>124</v>
      </c>
      <c r="C166" s="255"/>
      <c r="D166" s="255"/>
      <c r="E166" s="255"/>
      <c r="F166" s="255"/>
      <c r="G166" s="255"/>
      <c r="H166" s="256"/>
    </row>
    <row r="167" spans="2:8" x14ac:dyDescent="0.35">
      <c r="B167" s="81" t="s">
        <v>90</v>
      </c>
      <c r="C167" s="53">
        <v>213533</v>
      </c>
      <c r="D167" s="53">
        <v>360047</v>
      </c>
      <c r="E167" s="53">
        <v>222665</v>
      </c>
      <c r="F167" s="53">
        <v>355953</v>
      </c>
      <c r="G167" s="53">
        <v>261522</v>
      </c>
      <c r="H167" s="88">
        <v>421643</v>
      </c>
    </row>
    <row r="168" spans="2:8" x14ac:dyDescent="0.35">
      <c r="B168" s="81" t="s">
        <v>91</v>
      </c>
      <c r="C168" s="53">
        <v>211625</v>
      </c>
      <c r="D168" s="53">
        <v>358140</v>
      </c>
      <c r="E168" s="53">
        <v>222665</v>
      </c>
      <c r="F168" s="53">
        <v>355953</v>
      </c>
      <c r="G168" s="53">
        <v>261522</v>
      </c>
      <c r="H168" s="88">
        <v>421643</v>
      </c>
    </row>
    <row r="169" spans="2:8" ht="15" thickBot="1" x14ac:dyDescent="0.4">
      <c r="B169" s="89" t="s">
        <v>92</v>
      </c>
      <c r="C169" s="54">
        <f>C167-C168</f>
        <v>1908</v>
      </c>
      <c r="D169" s="54">
        <f>D167-D168</f>
        <v>1907</v>
      </c>
      <c r="E169" s="54">
        <f t="shared" ref="E169:H169" si="23">E167-E168</f>
        <v>0</v>
      </c>
      <c r="F169" s="54">
        <f t="shared" si="23"/>
        <v>0</v>
      </c>
      <c r="G169" s="54">
        <f t="shared" si="23"/>
        <v>0</v>
      </c>
      <c r="H169" s="90">
        <f t="shared" si="23"/>
        <v>0</v>
      </c>
    </row>
    <row r="170" spans="2:8" ht="15" thickBot="1" x14ac:dyDescent="0.4">
      <c r="B170" s="38" t="s">
        <v>127</v>
      </c>
      <c r="C170" s="47">
        <f>C168/C139</f>
        <v>0.79207198170514903</v>
      </c>
      <c r="D170" s="47">
        <f>D168/C139</f>
        <v>1.3404496610886334</v>
      </c>
      <c r="E170" s="183">
        <f>E168/E139</f>
        <v>0.83025094149670009</v>
      </c>
      <c r="F170" s="47">
        <f>F168/E139</f>
        <v>1.3272418807561803</v>
      </c>
      <c r="G170" s="183">
        <f>G168/G139</f>
        <v>0.83169922688690801</v>
      </c>
      <c r="H170" s="107">
        <f>H168/G139</f>
        <v>1.340920293980149</v>
      </c>
    </row>
    <row r="171" spans="2:8" x14ac:dyDescent="0.35">
      <c r="B171" s="87" t="s">
        <v>125</v>
      </c>
      <c r="C171" s="255"/>
      <c r="D171" s="255"/>
      <c r="E171" s="255"/>
      <c r="F171" s="255"/>
      <c r="G171" s="255"/>
      <c r="H171" s="256"/>
    </row>
    <row r="172" spans="2:8" x14ac:dyDescent="0.35">
      <c r="B172" s="81" t="s">
        <v>90</v>
      </c>
      <c r="C172" s="53">
        <v>213641</v>
      </c>
      <c r="D172" s="53">
        <v>373417</v>
      </c>
      <c r="E172" s="53">
        <v>220607</v>
      </c>
      <c r="F172" s="53">
        <v>366803</v>
      </c>
      <c r="G172" s="53">
        <v>257534</v>
      </c>
      <c r="H172" s="88">
        <v>421643</v>
      </c>
    </row>
    <row r="173" spans="2:8" x14ac:dyDescent="0.35">
      <c r="B173" s="81" t="s">
        <v>91</v>
      </c>
      <c r="C173" s="53">
        <v>213641</v>
      </c>
      <c r="D173" s="53">
        <v>373417</v>
      </c>
      <c r="E173" s="53">
        <v>220607</v>
      </c>
      <c r="F173" s="53">
        <v>366803</v>
      </c>
      <c r="G173" s="53">
        <v>257534</v>
      </c>
      <c r="H173" s="88">
        <v>421643</v>
      </c>
    </row>
    <row r="174" spans="2:8" ht="15" thickBot="1" x14ac:dyDescent="0.4">
      <c r="B174" s="89" t="s">
        <v>92</v>
      </c>
      <c r="C174" s="54">
        <f t="shared" ref="C174:H174" si="24">C172-C173</f>
        <v>0</v>
      </c>
      <c r="D174" s="65">
        <f t="shared" si="24"/>
        <v>0</v>
      </c>
      <c r="E174" s="65">
        <f t="shared" si="24"/>
        <v>0</v>
      </c>
      <c r="F174" s="65">
        <f t="shared" si="24"/>
        <v>0</v>
      </c>
      <c r="G174" s="65">
        <f t="shared" si="24"/>
        <v>0</v>
      </c>
      <c r="H174" s="157">
        <f t="shared" si="24"/>
        <v>0</v>
      </c>
    </row>
    <row r="175" spans="2:8" ht="15" thickBot="1" x14ac:dyDescent="0.4">
      <c r="B175" s="38" t="s">
        <v>128</v>
      </c>
      <c r="C175" s="47">
        <f>C173/C139</f>
        <v>0.79961748490712214</v>
      </c>
      <c r="D175" s="47">
        <f>D173/C139</f>
        <v>1.3976285561365227</v>
      </c>
      <c r="E175" s="183">
        <f>E173/E139</f>
        <v>0.82257727730340435</v>
      </c>
      <c r="F175" s="47">
        <f>F173/E139</f>
        <v>1.3676982736119916</v>
      </c>
      <c r="G175" s="183">
        <f>G173/G139</f>
        <v>0.81901648311458675</v>
      </c>
      <c r="H175" s="107">
        <f>H173/G139</f>
        <v>1.340920293980149</v>
      </c>
    </row>
    <row r="176" spans="2:8" x14ac:dyDescent="0.35">
      <c r="B176" s="87" t="s">
        <v>87</v>
      </c>
      <c r="C176" s="253"/>
      <c r="D176" s="253"/>
      <c r="E176" s="253"/>
      <c r="F176" s="253"/>
      <c r="G176" s="253"/>
      <c r="H176" s="254"/>
    </row>
    <row r="177" spans="2:8" x14ac:dyDescent="0.35">
      <c r="B177" s="81" t="s">
        <v>90</v>
      </c>
      <c r="C177" s="53">
        <v>212567</v>
      </c>
      <c r="D177" s="53">
        <v>401276</v>
      </c>
      <c r="E177" s="53">
        <v>214601</v>
      </c>
      <c r="F177" s="53">
        <v>388864</v>
      </c>
      <c r="G177" s="53">
        <v>246640</v>
      </c>
      <c r="H177" s="88">
        <v>456958</v>
      </c>
    </row>
    <row r="178" spans="2:8" x14ac:dyDescent="0.35">
      <c r="B178" s="81" t="s">
        <v>91</v>
      </c>
      <c r="C178" s="53">
        <v>212567</v>
      </c>
      <c r="D178" s="53">
        <v>401276</v>
      </c>
      <c r="E178" s="53">
        <v>214601</v>
      </c>
      <c r="F178" s="53">
        <v>388864</v>
      </c>
      <c r="G178" s="53">
        <v>246640</v>
      </c>
      <c r="H178" s="88">
        <v>456958</v>
      </c>
    </row>
    <row r="179" spans="2:8" ht="15" thickBot="1" x14ac:dyDescent="0.4">
      <c r="B179" s="89" t="s">
        <v>92</v>
      </c>
      <c r="C179" s="45">
        <f t="shared" ref="C179" si="25">C177-C178</f>
        <v>0</v>
      </c>
      <c r="D179" s="45">
        <f>D177-D178</f>
        <v>0</v>
      </c>
      <c r="E179" s="45">
        <f t="shared" ref="E179:H179" si="26">E177-E178</f>
        <v>0</v>
      </c>
      <c r="F179" s="45">
        <f t="shared" si="26"/>
        <v>0</v>
      </c>
      <c r="G179" s="45">
        <f t="shared" si="26"/>
        <v>0</v>
      </c>
      <c r="H179" s="99">
        <f t="shared" si="26"/>
        <v>0</v>
      </c>
    </row>
    <row r="180" spans="2:8" ht="15" thickBot="1" x14ac:dyDescent="0.4">
      <c r="B180" s="38" t="s">
        <v>104</v>
      </c>
      <c r="C180" s="183">
        <f>C178/C139</f>
        <v>0.79559770790369</v>
      </c>
      <c r="D180" s="47">
        <f>D178/C139</f>
        <v>1.5018994756324411</v>
      </c>
      <c r="E180" s="183">
        <f>E178/E139</f>
        <v>0.80018270629031651</v>
      </c>
      <c r="F180" s="47">
        <f>F178/E139</f>
        <v>1.4499571199522727</v>
      </c>
      <c r="G180" s="47">
        <f>G178/G139</f>
        <v>0.78437109428417873</v>
      </c>
      <c r="H180" s="107">
        <f>H178/G139</f>
        <v>1.4532299971695983</v>
      </c>
    </row>
    <row r="181" spans="2:8" x14ac:dyDescent="0.35">
      <c r="B181" s="87" t="s">
        <v>98</v>
      </c>
      <c r="C181" s="257"/>
      <c r="D181" s="257"/>
      <c r="E181" s="257"/>
      <c r="F181" s="257"/>
      <c r="G181" s="257"/>
      <c r="H181" s="258"/>
    </row>
    <row r="182" spans="2:8" x14ac:dyDescent="0.35">
      <c r="B182" s="81" t="s">
        <v>90</v>
      </c>
      <c r="C182" s="53">
        <v>150155</v>
      </c>
      <c r="D182" s="53">
        <v>557078</v>
      </c>
      <c r="E182" s="53">
        <v>126098</v>
      </c>
      <c r="F182" s="53">
        <v>526273</v>
      </c>
      <c r="G182" s="53">
        <v>92674</v>
      </c>
      <c r="H182" s="88">
        <v>596488</v>
      </c>
    </row>
    <row r="183" spans="2:8" x14ac:dyDescent="0.35">
      <c r="B183" s="81" t="s">
        <v>91</v>
      </c>
      <c r="C183" s="53">
        <v>150155</v>
      </c>
      <c r="D183" s="53">
        <v>557078</v>
      </c>
      <c r="E183" s="53">
        <v>126098</v>
      </c>
      <c r="F183" s="53">
        <v>526273</v>
      </c>
      <c r="G183" s="53">
        <v>92674</v>
      </c>
      <c r="H183" s="88">
        <v>596488</v>
      </c>
    </row>
    <row r="184" spans="2:8" ht="15" thickBot="1" x14ac:dyDescent="0.4">
      <c r="B184" s="89" t="s">
        <v>92</v>
      </c>
      <c r="C184" s="45">
        <f t="shared" ref="C184:H184" si="27">C182-C183</f>
        <v>0</v>
      </c>
      <c r="D184" s="45">
        <f t="shared" si="27"/>
        <v>0</v>
      </c>
      <c r="E184" s="45">
        <f t="shared" si="27"/>
        <v>0</v>
      </c>
      <c r="F184" s="45">
        <f t="shared" si="27"/>
        <v>0</v>
      </c>
      <c r="G184" s="45">
        <f t="shared" si="27"/>
        <v>0</v>
      </c>
      <c r="H184" s="99">
        <f t="shared" si="27"/>
        <v>0</v>
      </c>
    </row>
    <row r="185" spans="2:8" ht="15" thickBot="1" x14ac:dyDescent="0.4">
      <c r="B185" s="38" t="s">
        <v>105</v>
      </c>
      <c r="C185" s="47">
        <f>C183/C139</f>
        <v>0.56200150460926945</v>
      </c>
      <c r="D185" s="47">
        <f>D183/C139</f>
        <v>2.085036623387317</v>
      </c>
      <c r="E185" s="47">
        <f>E183/E139</f>
        <v>0.47018158768037588</v>
      </c>
      <c r="F185" s="47">
        <f>F183/E139</f>
        <v>1.9623140310973564</v>
      </c>
      <c r="G185" s="47">
        <f>G183/G139</f>
        <v>0.29472432205518967</v>
      </c>
      <c r="H185" s="107">
        <f>H183/G139</f>
        <v>1.8969670178696934</v>
      </c>
    </row>
    <row r="186" spans="2:8" x14ac:dyDescent="0.35">
      <c r="B186" s="87" t="s">
        <v>99</v>
      </c>
      <c r="C186" s="257"/>
      <c r="D186" s="257"/>
      <c r="E186" s="257"/>
      <c r="F186" s="257"/>
      <c r="G186" s="257"/>
      <c r="H186" s="258"/>
    </row>
    <row r="187" spans="2:8" x14ac:dyDescent="0.35">
      <c r="B187" s="81" t="s">
        <v>90</v>
      </c>
      <c r="C187" s="53">
        <v>0</v>
      </c>
      <c r="D187" s="53">
        <v>959195</v>
      </c>
      <c r="E187" s="53">
        <v>0</v>
      </c>
      <c r="F187" s="53">
        <v>953958</v>
      </c>
      <c r="G187" s="53">
        <v>0</v>
      </c>
      <c r="H187" s="88">
        <v>955495</v>
      </c>
    </row>
    <row r="188" spans="2:8" x14ac:dyDescent="0.35">
      <c r="B188" s="81" t="s">
        <v>91</v>
      </c>
      <c r="C188" s="53">
        <v>0</v>
      </c>
      <c r="D188" s="53">
        <v>959195</v>
      </c>
      <c r="E188" s="53">
        <v>0</v>
      </c>
      <c r="F188" s="53">
        <v>953958</v>
      </c>
      <c r="G188" s="53">
        <v>0</v>
      </c>
      <c r="H188" s="88">
        <v>955495</v>
      </c>
    </row>
    <row r="189" spans="2:8" ht="15" thickBot="1" x14ac:dyDescent="0.4">
      <c r="B189" s="89" t="s">
        <v>92</v>
      </c>
      <c r="C189" s="45">
        <v>0</v>
      </c>
      <c r="D189" s="45">
        <f>D187-D188</f>
        <v>0</v>
      </c>
      <c r="E189" s="45">
        <v>0</v>
      </c>
      <c r="F189" s="45">
        <v>0</v>
      </c>
      <c r="G189" s="45">
        <v>0</v>
      </c>
      <c r="H189" s="99">
        <v>0</v>
      </c>
    </row>
    <row r="190" spans="2:8" ht="15" thickBot="1" x14ac:dyDescent="0.4">
      <c r="B190" s="38" t="s">
        <v>106</v>
      </c>
      <c r="C190" s="47">
        <v>0</v>
      </c>
      <c r="D190" s="47">
        <f>D188/C139</f>
        <v>3.590083801496375</v>
      </c>
      <c r="E190" s="47">
        <v>0</v>
      </c>
      <c r="F190" s="47">
        <f>F188/E139</f>
        <v>3.5570230060777805</v>
      </c>
      <c r="G190" s="47">
        <v>0</v>
      </c>
      <c r="H190" s="107">
        <f>H188/G139</f>
        <v>3.0386906370947995</v>
      </c>
    </row>
  </sheetData>
  <sheetProtection algorithmName="SHA-512" hashValue="j2Htngk0gpV38lHAeixpkhLLaPtnu46TXpKwBpZh776RxnRFQUGyJDm7DDQouLBUM76jdV+yauMKlPxcKPiWQA==" saltValue="ztVBOMLOk4UtmmE0eb6zkw==" spinCount="100000" sheet="1" selectLockedCells="1" selectUnlockedCells="1"/>
  <mergeCells count="149">
    <mergeCell ref="F6:H6"/>
    <mergeCell ref="E141:F141"/>
    <mergeCell ref="G141:H141"/>
    <mergeCell ref="E142:F142"/>
    <mergeCell ref="G142:H142"/>
    <mergeCell ref="E143:F143"/>
    <mergeCell ref="G143:H143"/>
    <mergeCell ref="E144:F144"/>
    <mergeCell ref="G144:H144"/>
    <mergeCell ref="E77:F77"/>
    <mergeCell ref="G77:H77"/>
    <mergeCell ref="E78:F78"/>
    <mergeCell ref="G78:H78"/>
    <mergeCell ref="E79:F79"/>
    <mergeCell ref="G79:H79"/>
    <mergeCell ref="E80:F80"/>
    <mergeCell ref="G80:H80"/>
    <mergeCell ref="E81:F81"/>
    <mergeCell ref="G81:H81"/>
    <mergeCell ref="C37:H37"/>
    <mergeCell ref="C42:H42"/>
    <mergeCell ref="B17:H17"/>
    <mergeCell ref="C124:H124"/>
    <mergeCell ref="C85:D85"/>
    <mergeCell ref="C186:H186"/>
    <mergeCell ref="C156:H156"/>
    <mergeCell ref="C139:D139"/>
    <mergeCell ref="C176:H176"/>
    <mergeCell ref="C181:H181"/>
    <mergeCell ref="C166:H166"/>
    <mergeCell ref="C145:D145"/>
    <mergeCell ref="C171:H171"/>
    <mergeCell ref="C161:H161"/>
    <mergeCell ref="C142:D142"/>
    <mergeCell ref="C150:D150"/>
    <mergeCell ref="E145:F145"/>
    <mergeCell ref="G145:H145"/>
    <mergeCell ref="E147:F147"/>
    <mergeCell ref="E150:F150"/>
    <mergeCell ref="G147:H147"/>
    <mergeCell ref="G150:H150"/>
    <mergeCell ref="E140:F140"/>
    <mergeCell ref="G140:H140"/>
    <mergeCell ref="C140:D140"/>
    <mergeCell ref="B146:H146"/>
    <mergeCell ref="C147:D147"/>
    <mergeCell ref="C143:D143"/>
    <mergeCell ref="C144:D144"/>
    <mergeCell ref="C141:D141"/>
    <mergeCell ref="E137:F137"/>
    <mergeCell ref="G137:H137"/>
    <mergeCell ref="E138:F138"/>
    <mergeCell ref="G138:H138"/>
    <mergeCell ref="E139:F139"/>
    <mergeCell ref="C134:D135"/>
    <mergeCell ref="E85:F85"/>
    <mergeCell ref="G85:H85"/>
    <mergeCell ref="E88:F88"/>
    <mergeCell ref="G88:H88"/>
    <mergeCell ref="E136:F136"/>
    <mergeCell ref="G136:H136"/>
    <mergeCell ref="C99:H99"/>
    <mergeCell ref="C136:D136"/>
    <mergeCell ref="C137:D137"/>
    <mergeCell ref="C138:D138"/>
    <mergeCell ref="G139:H139"/>
    <mergeCell ref="B134:B135"/>
    <mergeCell ref="C114:H114"/>
    <mergeCell ref="C129:H129"/>
    <mergeCell ref="C79:D79"/>
    <mergeCell ref="C81:D81"/>
    <mergeCell ref="C82:D82"/>
    <mergeCell ref="B136:B137"/>
    <mergeCell ref="C119:H119"/>
    <mergeCell ref="C78:D78"/>
    <mergeCell ref="C104:H104"/>
    <mergeCell ref="C109:H109"/>
    <mergeCell ref="C89:H89"/>
    <mergeCell ref="C94:H94"/>
    <mergeCell ref="B84:H84"/>
    <mergeCell ref="C88:D88"/>
    <mergeCell ref="B2:H3"/>
    <mergeCell ref="B5:B6"/>
    <mergeCell ref="B7:B8"/>
    <mergeCell ref="C13:D13"/>
    <mergeCell ref="E7:F7"/>
    <mergeCell ref="E8:F8"/>
    <mergeCell ref="E9:F9"/>
    <mergeCell ref="E10:F10"/>
    <mergeCell ref="E11:F11"/>
    <mergeCell ref="E12:F12"/>
    <mergeCell ref="E13:F13"/>
    <mergeCell ref="C9:D9"/>
    <mergeCell ref="C10:D10"/>
    <mergeCell ref="C12:D12"/>
    <mergeCell ref="C5:D6"/>
    <mergeCell ref="B4:H4"/>
    <mergeCell ref="G7:H7"/>
    <mergeCell ref="G8:H8"/>
    <mergeCell ref="G9:H9"/>
    <mergeCell ref="G10:H10"/>
    <mergeCell ref="G11:H11"/>
    <mergeCell ref="G12:H12"/>
    <mergeCell ref="C8:D8"/>
    <mergeCell ref="C7:D7"/>
    <mergeCell ref="C14:D14"/>
    <mergeCell ref="C11:D11"/>
    <mergeCell ref="C15:D15"/>
    <mergeCell ref="C80:D80"/>
    <mergeCell ref="E82:F82"/>
    <mergeCell ref="G82:H82"/>
    <mergeCell ref="E83:F83"/>
    <mergeCell ref="G83:H83"/>
    <mergeCell ref="G74:H74"/>
    <mergeCell ref="E75:F75"/>
    <mergeCell ref="G75:H75"/>
    <mergeCell ref="E76:F76"/>
    <mergeCell ref="G76:H76"/>
    <mergeCell ref="E16:F16"/>
    <mergeCell ref="G16:H16"/>
    <mergeCell ref="C16:D16"/>
    <mergeCell ref="C83:D83"/>
    <mergeCell ref="E14:F14"/>
    <mergeCell ref="G13:H13"/>
    <mergeCell ref="G14:H14"/>
    <mergeCell ref="G15:H15"/>
    <mergeCell ref="C76:D76"/>
    <mergeCell ref="C77:D77"/>
    <mergeCell ref="E15:F15"/>
    <mergeCell ref="B74:B75"/>
    <mergeCell ref="B72:B73"/>
    <mergeCell ref="C47:H47"/>
    <mergeCell ref="C52:H52"/>
    <mergeCell ref="C22:H22"/>
    <mergeCell ref="C27:H27"/>
    <mergeCell ref="C72:D73"/>
    <mergeCell ref="E74:F74"/>
    <mergeCell ref="C18:D18"/>
    <mergeCell ref="C21:D21"/>
    <mergeCell ref="C32:H32"/>
    <mergeCell ref="E18:F18"/>
    <mergeCell ref="G18:H18"/>
    <mergeCell ref="E21:F21"/>
    <mergeCell ref="G21:H21"/>
    <mergeCell ref="C57:H57"/>
    <mergeCell ref="C62:H62"/>
    <mergeCell ref="C67:H67"/>
    <mergeCell ref="C74:D74"/>
    <mergeCell ref="C75:D75"/>
  </mergeCells>
  <conditionalFormatting sqref="B26">
    <cfRule type="top10" dxfId="349" priority="2381" rank="1"/>
  </conditionalFormatting>
  <conditionalFormatting sqref="B31">
    <cfRule type="top10" dxfId="348" priority="2383" rank="1"/>
  </conditionalFormatting>
  <conditionalFormatting sqref="B36">
    <cfRule type="top10" dxfId="347" priority="132" rank="1"/>
  </conditionalFormatting>
  <conditionalFormatting sqref="B41">
    <cfRule type="top10" dxfId="346" priority="2385" rank="1"/>
  </conditionalFormatting>
  <conditionalFormatting sqref="C26 E26 G26">
    <cfRule type="top10" dxfId="345" priority="56" rank="1"/>
  </conditionalFormatting>
  <conditionalFormatting sqref="C31 E31 G31">
    <cfRule type="top10" dxfId="344" priority="54" rank="1"/>
  </conditionalFormatting>
  <conditionalFormatting sqref="C36 E36 G36">
    <cfRule type="top10" dxfId="343" priority="52" rank="1"/>
  </conditionalFormatting>
  <conditionalFormatting sqref="C41 E41 G41">
    <cfRule type="top10" dxfId="342" priority="50" rank="1"/>
  </conditionalFormatting>
  <conditionalFormatting sqref="C46 E46 G46">
    <cfRule type="top10" dxfId="341" priority="48" rank="1"/>
  </conditionalFormatting>
  <conditionalFormatting sqref="C51 E51 G51">
    <cfRule type="top10" dxfId="340" priority="46" rank="1"/>
  </conditionalFormatting>
  <conditionalFormatting sqref="C56 E56 G56">
    <cfRule type="top10" dxfId="339" priority="44" rank="1"/>
  </conditionalFormatting>
  <conditionalFormatting sqref="C61 E61 G61">
    <cfRule type="top10" dxfId="338" priority="42" rank="1"/>
  </conditionalFormatting>
  <conditionalFormatting sqref="C93 E93 G93">
    <cfRule type="top10" dxfId="337" priority="36" rank="1"/>
  </conditionalFormatting>
  <conditionalFormatting sqref="C98 E98 G98">
    <cfRule type="top10" dxfId="336" priority="34" rank="1"/>
  </conditionalFormatting>
  <conditionalFormatting sqref="C103 E103 G103">
    <cfRule type="top10" dxfId="335" priority="32" rank="1"/>
  </conditionalFormatting>
  <conditionalFormatting sqref="C108 E108 G108">
    <cfRule type="top10" dxfId="334" priority="30" rank="1"/>
  </conditionalFormatting>
  <conditionalFormatting sqref="C113 E113 G113">
    <cfRule type="top10" dxfId="333" priority="28" rank="1"/>
  </conditionalFormatting>
  <conditionalFormatting sqref="C118 E118 G118">
    <cfRule type="top10" dxfId="332" priority="26" rank="1"/>
  </conditionalFormatting>
  <conditionalFormatting sqref="C123 E123 G123">
    <cfRule type="top10" dxfId="331" priority="24" rank="1"/>
  </conditionalFormatting>
  <conditionalFormatting sqref="C128 E128 G128">
    <cfRule type="top10" dxfId="330" priority="22" rank="1"/>
  </conditionalFormatting>
  <conditionalFormatting sqref="C155 E155 G155">
    <cfRule type="top10" dxfId="329" priority="18" rank="1"/>
  </conditionalFormatting>
  <conditionalFormatting sqref="C160 E160 G160">
    <cfRule type="top10" dxfId="328" priority="16" rank="1"/>
  </conditionalFormatting>
  <conditionalFormatting sqref="C165 E165 G165">
    <cfRule type="top10" dxfId="327" priority="14" rank="1"/>
  </conditionalFormatting>
  <conditionalFormatting sqref="C170 E170 G170">
    <cfRule type="top10" dxfId="326" priority="12" rank="1"/>
  </conditionalFormatting>
  <conditionalFormatting sqref="C175 E175 G175">
    <cfRule type="top10" dxfId="325" priority="10" rank="1"/>
  </conditionalFormatting>
  <conditionalFormatting sqref="C180 E180 G180">
    <cfRule type="top10" dxfId="324" priority="8" rank="1"/>
  </conditionalFormatting>
  <conditionalFormatting sqref="C185 E185 G185">
    <cfRule type="top10" dxfId="323" priority="6" rank="1"/>
  </conditionalFormatting>
  <conditionalFormatting sqref="C20:H20 C23:H23 C87:D87 C149:D149">
    <cfRule type="expression" dxfId="322" priority="2345">
      <formula>C20=MAX($C$16:$H$16)</formula>
    </cfRule>
  </conditionalFormatting>
  <conditionalFormatting sqref="C26:H26">
    <cfRule type="top10" dxfId="321" priority="2436" rank="1"/>
  </conditionalFormatting>
  <conditionalFormatting sqref="C31:H31">
    <cfRule type="top10" dxfId="320" priority="2439" rank="1"/>
  </conditionalFormatting>
  <conditionalFormatting sqref="C36:H36">
    <cfRule type="top10" dxfId="319" priority="2442" rank="1"/>
  </conditionalFormatting>
  <conditionalFormatting sqref="C41:H41">
    <cfRule type="top10" dxfId="318" priority="2445" rank="1"/>
  </conditionalFormatting>
  <conditionalFormatting sqref="C46:H46">
    <cfRule type="top10" dxfId="317" priority="2448" rank="1"/>
  </conditionalFormatting>
  <conditionalFormatting sqref="C51:H51">
    <cfRule type="top10" dxfId="316" priority="2451" rank="1"/>
  </conditionalFormatting>
  <conditionalFormatting sqref="C56:H56">
    <cfRule type="top10" dxfId="315" priority="2454" rank="1"/>
  </conditionalFormatting>
  <conditionalFormatting sqref="C61:H61">
    <cfRule type="top10" dxfId="314" priority="2457" rank="1"/>
  </conditionalFormatting>
  <conditionalFormatting sqref="C66:H66">
    <cfRule type="top10" dxfId="313" priority="2508" rank="1"/>
  </conditionalFormatting>
  <conditionalFormatting sqref="C71:H71">
    <cfRule type="top10" dxfId="312" priority="2507" rank="1"/>
  </conditionalFormatting>
  <conditionalFormatting sqref="C82:H82">
    <cfRule type="top10" dxfId="311" priority="2432" rank="1"/>
  </conditionalFormatting>
  <conditionalFormatting sqref="C83:H83">
    <cfRule type="top10" dxfId="310" priority="2433" rank="1"/>
  </conditionalFormatting>
  <conditionalFormatting sqref="C93:H93">
    <cfRule type="top10" dxfId="309" priority="2460" rank="1"/>
  </conditionalFormatting>
  <conditionalFormatting sqref="C98:H98">
    <cfRule type="top10" dxfId="308" priority="2463" rank="1"/>
  </conditionalFormatting>
  <conditionalFormatting sqref="C103:H103">
    <cfRule type="top10" dxfId="307" priority="2466" rank="1"/>
  </conditionalFormatting>
  <conditionalFormatting sqref="C108:H108">
    <cfRule type="top10" dxfId="306" priority="2469" rank="1"/>
  </conditionalFormatting>
  <conditionalFormatting sqref="C113:H113">
    <cfRule type="top10" dxfId="305" priority="2472" rank="1"/>
  </conditionalFormatting>
  <conditionalFormatting sqref="C118:H118">
    <cfRule type="top10" dxfId="304" priority="2475" rank="1"/>
  </conditionalFormatting>
  <conditionalFormatting sqref="C123:H123">
    <cfRule type="top10" dxfId="303" priority="2478" rank="1"/>
  </conditionalFormatting>
  <conditionalFormatting sqref="C128:H128">
    <cfRule type="top10" dxfId="302" priority="2481" rank="1"/>
  </conditionalFormatting>
  <conditionalFormatting sqref="C129:H129">
    <cfRule type="top10" dxfId="301" priority="2431" rank="1"/>
  </conditionalFormatting>
  <conditionalFormatting sqref="C133:H133">
    <cfRule type="top10" dxfId="300" priority="2506" rank="1"/>
  </conditionalFormatting>
  <conditionalFormatting sqref="C144:H144">
    <cfRule type="top10" dxfId="299" priority="2435" rank="1"/>
  </conditionalFormatting>
  <conditionalFormatting sqref="C144:H145">
    <cfRule type="top10" dxfId="298" priority="2434" rank="1"/>
  </conditionalFormatting>
  <conditionalFormatting sqref="C155:H155">
    <cfRule type="top10" dxfId="297" priority="2484" rank="1"/>
  </conditionalFormatting>
  <conditionalFormatting sqref="C160:H160">
    <cfRule type="top10" dxfId="296" priority="2487" rank="1"/>
  </conditionalFormatting>
  <conditionalFormatting sqref="C165:H165">
    <cfRule type="top10" dxfId="295" priority="2490" rank="1"/>
  </conditionalFormatting>
  <conditionalFormatting sqref="C170:H170">
    <cfRule type="top10" dxfId="294" priority="2493" rank="1"/>
  </conditionalFormatting>
  <conditionalFormatting sqref="C175:H175">
    <cfRule type="top10" dxfId="293" priority="2496" rank="1"/>
  </conditionalFormatting>
  <conditionalFormatting sqref="C180:H180">
    <cfRule type="top10" dxfId="292" priority="2499" rank="1"/>
  </conditionalFormatting>
  <conditionalFormatting sqref="C185:H185">
    <cfRule type="top10" dxfId="291" priority="2502" rank="1"/>
  </conditionalFormatting>
  <conditionalFormatting sqref="C190:H190">
    <cfRule type="top10" dxfId="290" priority="2505" rank="1"/>
  </conditionalFormatting>
  <conditionalFormatting sqref="G15 C15:E15">
    <cfRule type="top10" dxfId="289" priority="1203" rank="1"/>
  </conditionalFormatting>
  <conditionalFormatting sqref="G16 C16:E16">
    <cfRule type="top10" dxfId="288" priority="1205" rank="1"/>
  </conditionalFormatting>
  <printOptions horizontalCentered="1" verticalCentered="1"/>
  <pageMargins left="0" right="0" top="0" bottom="0" header="0" footer="0"/>
  <pageSetup paperSize="9" scale="41" fitToHeight="0" orientation="landscape" r:id="rId1"/>
  <headerFooter>
    <oddFooter>&amp;L_x000D_&amp;1#&amp;"Calibri"&amp;8&amp;K0000FF Internal</oddFooter>
  </headerFooter>
  <rowBreaks count="2" manualBreakCount="2">
    <brk id="71" min="1" max="13" man="1"/>
    <brk id="133" min="1" max="13" man="1"/>
  </rowBreaks>
  <ignoredErrors>
    <ignoredError sqref="C27:H27 D26:H26 C93:H94 D61 C155:H156 C31:H32 C35:H37 C40:H41 C45:H47 C50:H52 C55:H57 C60:H60 C97:H99 C102:H104 C107:H109 C112:H114 C117:H119 C122:H124 C127:H129 C132:H133 C130 G130 C131 G131 C159:H161 C164:H166 C169:H171 C174:H176 C179:H181 C184:H186 C189:H190 C187 G187 C188 G188 C30 E30:H30 E130 E131 E187 E188"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3:I4"/>
  <sheetViews>
    <sheetView workbookViewId="0">
      <selection activeCell="C5" sqref="C5:F6"/>
    </sheetView>
  </sheetViews>
  <sheetFormatPr defaultColWidth="9.1796875" defaultRowHeight="12.5" x14ac:dyDescent="0.25"/>
  <cols>
    <col min="1" max="1" width="10.81640625" style="1" customWidth="1"/>
    <col min="2" max="8" width="9.1796875" style="1"/>
    <col min="9" max="9" width="13.1796875" style="1" customWidth="1"/>
    <col min="10" max="16384" width="9.1796875" style="1"/>
  </cols>
  <sheetData>
    <row r="3" spans="1:9" ht="18" customHeight="1" x14ac:dyDescent="0.35">
      <c r="A3" s="211" t="s">
        <v>0</v>
      </c>
      <c r="B3" s="211"/>
      <c r="C3" s="211"/>
      <c r="D3" s="211"/>
      <c r="E3" s="211"/>
      <c r="F3" s="211"/>
      <c r="G3" s="211"/>
      <c r="H3" s="211"/>
      <c r="I3" s="211"/>
    </row>
    <row r="4" spans="1:9" ht="17.5" x14ac:dyDescent="0.35">
      <c r="A4" s="211" t="s">
        <v>1</v>
      </c>
      <c r="B4" s="211"/>
      <c r="C4" s="211"/>
      <c r="D4" s="211"/>
      <c r="E4" s="211"/>
      <c r="F4" s="211"/>
      <c r="G4" s="211"/>
      <c r="H4" s="211"/>
      <c r="I4" s="211"/>
    </row>
  </sheetData>
  <sheetProtection password="C13C" sheet="1" objects="1" scenarios="1" selectLockedCells="1" selectUnlockedCells="1"/>
  <mergeCells count="2">
    <mergeCell ref="A3:I3"/>
    <mergeCell ref="A4:I4"/>
  </mergeCells>
  <printOptions horizontalCentered="1" verticalCentered="1"/>
  <pageMargins left="0" right="0" top="0" bottom="0" header="0" footer="0"/>
  <pageSetup paperSize="9" fitToHeight="0" orientation="landscape"/>
  <headerFooter>
    <oddFooter>&amp;L_x000D_&amp;1#&amp;"Calibri"&amp;8&amp;K0000FF Internal</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tint="0.79998168889431442"/>
    <pageSetUpPr fitToPage="1"/>
  </sheetPr>
  <dimension ref="A1:AP190"/>
  <sheetViews>
    <sheetView showGridLines="0" topLeftCell="A3" zoomScale="75" zoomScaleNormal="75" workbookViewId="0">
      <pane xSplit="2" ySplit="6" topLeftCell="C9" activePane="bottomRight" state="frozen"/>
      <selection activeCell="A3" sqref="A3"/>
      <selection pane="topRight" activeCell="C3" sqref="C3"/>
      <selection pane="bottomLeft" activeCell="A9" sqref="A9"/>
      <selection pane="bottomRight" activeCell="C9" sqref="C9:D9"/>
    </sheetView>
  </sheetViews>
  <sheetFormatPr defaultRowHeight="14.5" x14ac:dyDescent="0.35"/>
  <cols>
    <col min="2" max="2" width="40.81640625" bestFit="1" customWidth="1"/>
    <col min="3" max="3" width="48" customWidth="1"/>
    <col min="4" max="5" width="45.1796875" customWidth="1"/>
    <col min="6" max="6" width="43.26953125" customWidth="1"/>
    <col min="7" max="7" width="41.1796875" customWidth="1"/>
    <col min="8" max="8" width="38.08984375" customWidth="1"/>
  </cols>
  <sheetData>
    <row r="1" spans="2:8" ht="15" thickBot="1" x14ac:dyDescent="0.4"/>
    <row r="2" spans="2:8" x14ac:dyDescent="0.35">
      <c r="B2" s="232" t="s">
        <v>35</v>
      </c>
      <c r="C2" s="233"/>
      <c r="D2" s="233"/>
      <c r="E2" s="233"/>
      <c r="F2" s="233"/>
      <c r="G2" s="233"/>
      <c r="H2" s="234"/>
    </row>
    <row r="3" spans="2:8" ht="51" customHeight="1" thickBot="1" x14ac:dyDescent="0.4">
      <c r="B3" s="347"/>
      <c r="C3" s="348"/>
      <c r="D3" s="348"/>
      <c r="E3" s="348"/>
      <c r="F3" s="348"/>
      <c r="G3" s="348"/>
      <c r="H3" s="349"/>
    </row>
    <row r="4" spans="2:8" ht="28.5" customHeight="1" thickBot="1" x14ac:dyDescent="0.4">
      <c r="B4" s="245" t="s">
        <v>38</v>
      </c>
      <c r="C4" s="246"/>
      <c r="D4" s="246"/>
      <c r="E4" s="246"/>
      <c r="F4" s="246"/>
      <c r="G4" s="246"/>
      <c r="H4" s="247"/>
    </row>
    <row r="5" spans="2:8" ht="100.5" customHeight="1" thickBot="1" x14ac:dyDescent="0.4">
      <c r="B5" s="251" t="s">
        <v>110</v>
      </c>
      <c r="C5" s="259" t="s">
        <v>203</v>
      </c>
      <c r="D5" s="259"/>
      <c r="E5" s="75"/>
      <c r="F5" s="189" t="s">
        <v>150</v>
      </c>
      <c r="G5" s="190"/>
      <c r="H5" s="191"/>
    </row>
    <row r="6" spans="2:8" ht="120.5" customHeight="1" thickBot="1" x14ac:dyDescent="0.4">
      <c r="B6" s="305"/>
      <c r="C6" s="260"/>
      <c r="D6" s="260"/>
      <c r="E6" s="79"/>
      <c r="F6" s="189" t="s">
        <v>151</v>
      </c>
      <c r="G6" s="190"/>
      <c r="H6" s="191"/>
    </row>
    <row r="7" spans="2:8" x14ac:dyDescent="0.35">
      <c r="B7" s="249" t="s">
        <v>9</v>
      </c>
      <c r="C7" s="261" t="s">
        <v>7</v>
      </c>
      <c r="D7" s="262"/>
      <c r="E7" s="261" t="s">
        <v>8</v>
      </c>
      <c r="F7" s="262"/>
      <c r="G7" s="261" t="s">
        <v>8</v>
      </c>
      <c r="H7" s="286"/>
    </row>
    <row r="8" spans="2:8" ht="37" customHeight="1" thickBot="1" x14ac:dyDescent="0.4">
      <c r="B8" s="339"/>
      <c r="C8" s="350" t="s">
        <v>156</v>
      </c>
      <c r="D8" s="351"/>
      <c r="E8" s="287" t="s">
        <v>161</v>
      </c>
      <c r="F8" s="288"/>
      <c r="G8" s="287" t="s">
        <v>162</v>
      </c>
      <c r="H8" s="289"/>
    </row>
    <row r="9" spans="2:8" x14ac:dyDescent="0.35">
      <c r="B9" s="81" t="s">
        <v>11</v>
      </c>
      <c r="C9" s="332" t="s">
        <v>37</v>
      </c>
      <c r="D9" s="333"/>
      <c r="E9" s="332" t="s">
        <v>37</v>
      </c>
      <c r="F9" s="333"/>
      <c r="G9" s="332" t="s">
        <v>37</v>
      </c>
      <c r="H9" s="334"/>
    </row>
    <row r="10" spans="2:8" x14ac:dyDescent="0.35">
      <c r="B10" s="81" t="s">
        <v>36</v>
      </c>
      <c r="C10" s="274">
        <v>110757</v>
      </c>
      <c r="D10" s="275"/>
      <c r="E10" s="274">
        <v>107623</v>
      </c>
      <c r="F10" s="275"/>
      <c r="G10" s="274">
        <v>125189</v>
      </c>
      <c r="H10" s="298"/>
    </row>
    <row r="11" spans="2:8" ht="29" x14ac:dyDescent="0.35">
      <c r="B11" s="82" t="s">
        <v>129</v>
      </c>
      <c r="C11" s="276" t="s">
        <v>185</v>
      </c>
      <c r="D11" s="277"/>
      <c r="E11" s="296" t="s">
        <v>183</v>
      </c>
      <c r="F11" s="277"/>
      <c r="G11" s="296" t="s">
        <v>183</v>
      </c>
      <c r="H11" s="297"/>
    </row>
    <row r="12" spans="2:8" x14ac:dyDescent="0.35">
      <c r="B12" s="83" t="s">
        <v>130</v>
      </c>
      <c r="C12" s="276">
        <v>4.2000000000000003E-2</v>
      </c>
      <c r="D12" s="277"/>
      <c r="E12" s="296">
        <v>4.1000000000000002E-2</v>
      </c>
      <c r="F12" s="277"/>
      <c r="G12" s="296">
        <v>4.1000000000000002E-2</v>
      </c>
      <c r="H12" s="297"/>
    </row>
    <row r="13" spans="2:8" x14ac:dyDescent="0.35">
      <c r="B13" s="84" t="s">
        <v>109</v>
      </c>
      <c r="C13" s="280">
        <v>1.6E-2</v>
      </c>
      <c r="D13" s="281"/>
      <c r="E13" s="296">
        <v>1.4999999999999999E-2</v>
      </c>
      <c r="F13" s="277"/>
      <c r="G13" s="296">
        <v>1.4999999999999999E-2</v>
      </c>
      <c r="H13" s="297"/>
    </row>
    <row r="14" spans="2:8" x14ac:dyDescent="0.35">
      <c r="B14" s="81" t="s">
        <v>50</v>
      </c>
      <c r="C14" s="344">
        <v>92094</v>
      </c>
      <c r="D14" s="344"/>
      <c r="E14" s="344">
        <v>83690</v>
      </c>
      <c r="F14" s="344"/>
      <c r="G14" s="344">
        <v>100193</v>
      </c>
      <c r="H14" s="358"/>
    </row>
    <row r="15" spans="2:8" x14ac:dyDescent="0.35">
      <c r="B15" s="85" t="s">
        <v>74</v>
      </c>
      <c r="C15" s="352">
        <f>C14/C10</f>
        <v>0.83149597768086891</v>
      </c>
      <c r="D15" s="352"/>
      <c r="E15" s="352">
        <f>E14/E10</f>
        <v>0.77762188379807295</v>
      </c>
      <c r="F15" s="352"/>
      <c r="G15" s="352">
        <f>G14/G10</f>
        <v>0.80033389515053244</v>
      </c>
      <c r="H15" s="359"/>
    </row>
    <row r="16" spans="2:8" ht="15" thickBot="1" x14ac:dyDescent="0.4">
      <c r="B16" s="86" t="s">
        <v>51</v>
      </c>
      <c r="C16" s="353">
        <f>1000000/C10</f>
        <v>9.0287747049847873</v>
      </c>
      <c r="D16" s="353"/>
      <c r="E16" s="353">
        <f>1000000/E10</f>
        <v>9.2916941545952074</v>
      </c>
      <c r="F16" s="353"/>
      <c r="G16" s="353">
        <f>1000000/G10</f>
        <v>7.9879222615405503</v>
      </c>
      <c r="H16" s="361"/>
    </row>
    <row r="17" spans="2:8" x14ac:dyDescent="0.35">
      <c r="B17" s="327" t="s">
        <v>131</v>
      </c>
      <c r="C17" s="328"/>
      <c r="D17" s="328"/>
      <c r="E17" s="328"/>
      <c r="F17" s="328"/>
      <c r="G17" s="328"/>
      <c r="H17" s="329"/>
    </row>
    <row r="18" spans="2:8" x14ac:dyDescent="0.35">
      <c r="B18" s="68" t="s">
        <v>132</v>
      </c>
      <c r="C18" s="263">
        <v>4.2000000000000003E-2</v>
      </c>
      <c r="D18" s="263"/>
      <c r="E18" s="263">
        <v>4.4999999999999998E-2</v>
      </c>
      <c r="F18" s="263"/>
      <c r="G18" s="263">
        <v>4.4999999999999998E-2</v>
      </c>
      <c r="H18" s="265"/>
    </row>
    <row r="19" spans="2:8" ht="43.5" x14ac:dyDescent="0.35">
      <c r="B19" s="66" t="s">
        <v>133</v>
      </c>
      <c r="C19" s="67">
        <v>1.6E-2</v>
      </c>
      <c r="D19" s="67">
        <v>4.2000000000000003E-2</v>
      </c>
      <c r="E19" s="67">
        <v>1.4999999999999999E-2</v>
      </c>
      <c r="F19" s="67">
        <v>4.1000000000000002E-2</v>
      </c>
      <c r="G19" s="67">
        <v>1.4999999999999999E-2</v>
      </c>
      <c r="H19" s="209">
        <v>4.1000000000000002E-2</v>
      </c>
    </row>
    <row r="20" spans="2:8" x14ac:dyDescent="0.35">
      <c r="B20" s="68" t="s">
        <v>77</v>
      </c>
      <c r="C20" s="72" t="s">
        <v>25</v>
      </c>
      <c r="D20" s="69" t="s">
        <v>81</v>
      </c>
      <c r="E20" s="72" t="s">
        <v>25</v>
      </c>
      <c r="F20" s="69" t="s">
        <v>134</v>
      </c>
      <c r="G20" s="72" t="s">
        <v>25</v>
      </c>
      <c r="H20" s="70" t="s">
        <v>82</v>
      </c>
    </row>
    <row r="21" spans="2:8" ht="29.5" thickBot="1" x14ac:dyDescent="0.4">
      <c r="B21" s="71" t="s">
        <v>76</v>
      </c>
      <c r="C21" s="322">
        <v>81</v>
      </c>
      <c r="D21" s="323"/>
      <c r="E21" s="340">
        <v>79</v>
      </c>
      <c r="F21" s="341"/>
      <c r="G21" s="322">
        <v>77</v>
      </c>
      <c r="H21" s="360"/>
    </row>
    <row r="22" spans="2:8" x14ac:dyDescent="0.35">
      <c r="B22" s="87" t="s">
        <v>88</v>
      </c>
      <c r="C22" s="255"/>
      <c r="D22" s="255"/>
      <c r="E22" s="255"/>
      <c r="F22" s="255"/>
      <c r="G22" s="255"/>
      <c r="H22" s="256"/>
    </row>
    <row r="23" spans="2:8" x14ac:dyDescent="0.35">
      <c r="B23" s="81" t="s">
        <v>90</v>
      </c>
      <c r="C23" s="53">
        <v>102679</v>
      </c>
      <c r="D23" s="53">
        <v>114229</v>
      </c>
      <c r="E23" s="53">
        <v>93425</v>
      </c>
      <c r="F23" s="53">
        <v>101244</v>
      </c>
      <c r="G23" s="53">
        <v>111625</v>
      </c>
      <c r="H23" s="88">
        <v>120897</v>
      </c>
    </row>
    <row r="24" spans="2:8" x14ac:dyDescent="0.35">
      <c r="B24" s="81" t="s">
        <v>91</v>
      </c>
      <c r="C24" s="53">
        <v>92488</v>
      </c>
      <c r="D24" s="53">
        <v>104038</v>
      </c>
      <c r="E24" s="53">
        <v>81155</v>
      </c>
      <c r="F24" s="53">
        <v>88974</v>
      </c>
      <c r="G24" s="53">
        <v>99355</v>
      </c>
      <c r="H24" s="88">
        <v>108627</v>
      </c>
    </row>
    <row r="25" spans="2:8" ht="15" thickBot="1" x14ac:dyDescent="0.4">
      <c r="B25" s="89" t="s">
        <v>92</v>
      </c>
      <c r="C25" s="54">
        <f>C23-C24</f>
        <v>10191</v>
      </c>
      <c r="D25" s="54">
        <f>D23-D24</f>
        <v>10191</v>
      </c>
      <c r="E25" s="54">
        <f t="shared" ref="E25:H25" si="0">E23-E24</f>
        <v>12270</v>
      </c>
      <c r="F25" s="54">
        <f t="shared" si="0"/>
        <v>12270</v>
      </c>
      <c r="G25" s="54">
        <f t="shared" si="0"/>
        <v>12270</v>
      </c>
      <c r="H25" s="90">
        <f t="shared" si="0"/>
        <v>12270</v>
      </c>
    </row>
    <row r="26" spans="2:8" ht="15" thickBot="1" x14ac:dyDescent="0.4">
      <c r="B26" s="37" t="s">
        <v>100</v>
      </c>
      <c r="C26" s="184">
        <f>C24/C10</f>
        <v>0.83505331491463297</v>
      </c>
      <c r="D26" s="47">
        <f>D24/C10</f>
        <v>0.93933566275720726</v>
      </c>
      <c r="E26" s="47">
        <f>E24/E10</f>
        <v>0.75406743911617402</v>
      </c>
      <c r="F26" s="47">
        <f t="shared" ref="F26" si="1">F24/E10</f>
        <v>0.82671919571095398</v>
      </c>
      <c r="G26" s="47">
        <f>G24/G10</f>
        <v>0.79364001629536141</v>
      </c>
      <c r="H26" s="107">
        <f t="shared" ref="H26" si="2">H24/G10</f>
        <v>0.86770403150436537</v>
      </c>
    </row>
    <row r="27" spans="2:8" x14ac:dyDescent="0.35">
      <c r="B27" s="87" t="s">
        <v>89</v>
      </c>
      <c r="C27" s="257"/>
      <c r="D27" s="257"/>
      <c r="E27" s="257"/>
      <c r="F27" s="257"/>
      <c r="G27" s="257"/>
      <c r="H27" s="258"/>
    </row>
    <row r="28" spans="2:8" x14ac:dyDescent="0.35">
      <c r="B28" s="81" t="s">
        <v>90</v>
      </c>
      <c r="C28" s="53">
        <v>98942</v>
      </c>
      <c r="D28" s="53">
        <v>127540</v>
      </c>
      <c r="E28" s="53">
        <v>81484</v>
      </c>
      <c r="F28" s="53">
        <v>103641</v>
      </c>
      <c r="G28" s="53">
        <v>100216</v>
      </c>
      <c r="H28" s="88">
        <v>126754</v>
      </c>
    </row>
    <row r="29" spans="2:8" x14ac:dyDescent="0.35">
      <c r="B29" s="81" t="s">
        <v>91</v>
      </c>
      <c r="C29" s="53">
        <v>90092</v>
      </c>
      <c r="D29" s="53">
        <v>118690</v>
      </c>
      <c r="E29" s="53">
        <v>75344</v>
      </c>
      <c r="F29" s="53">
        <v>97501</v>
      </c>
      <c r="G29" s="53">
        <v>94076</v>
      </c>
      <c r="H29" s="88">
        <v>120614</v>
      </c>
    </row>
    <row r="30" spans="2:8" ht="15" thickBot="1" x14ac:dyDescent="0.4">
      <c r="B30" s="89" t="s">
        <v>92</v>
      </c>
      <c r="C30" s="54">
        <f>C28-C29</f>
        <v>8850</v>
      </c>
      <c r="D30" s="54">
        <f>D28-D29</f>
        <v>8850</v>
      </c>
      <c r="E30" s="54">
        <f t="shared" ref="E30:H30" si="3">E28-E29</f>
        <v>6140</v>
      </c>
      <c r="F30" s="54">
        <f t="shared" si="3"/>
        <v>6140</v>
      </c>
      <c r="G30" s="54">
        <f t="shared" si="3"/>
        <v>6140</v>
      </c>
      <c r="H30" s="90">
        <f t="shared" si="3"/>
        <v>6140</v>
      </c>
    </row>
    <row r="31" spans="2:8" ht="15" thickBot="1" x14ac:dyDescent="0.4">
      <c r="B31" s="37" t="s">
        <v>101</v>
      </c>
      <c r="C31" s="47">
        <f>C29/C10</f>
        <v>0.81342037072148943</v>
      </c>
      <c r="D31" s="47">
        <f>D29/C10</f>
        <v>1.0716252697346442</v>
      </c>
      <c r="E31" s="47">
        <f>E29/E10</f>
        <v>0.70007340438382126</v>
      </c>
      <c r="F31" s="47">
        <f t="shared" ref="F31" si="4">F29/E10</f>
        <v>0.90594947176718732</v>
      </c>
      <c r="G31" s="47">
        <f>G29/G10</f>
        <v>0.7514717746766888</v>
      </c>
      <c r="H31" s="107">
        <f t="shared" ref="H31" si="5">H29/G10</f>
        <v>0.96345525565345203</v>
      </c>
    </row>
    <row r="32" spans="2:8" x14ac:dyDescent="0.35">
      <c r="B32" s="87" t="s">
        <v>113</v>
      </c>
      <c r="C32" s="255"/>
      <c r="D32" s="255"/>
      <c r="E32" s="255"/>
      <c r="F32" s="255"/>
      <c r="G32" s="255"/>
      <c r="H32" s="256"/>
    </row>
    <row r="33" spans="2:8" x14ac:dyDescent="0.35">
      <c r="B33" s="81" t="s">
        <v>90</v>
      </c>
      <c r="C33" s="53">
        <v>94799</v>
      </c>
      <c r="D33" s="53">
        <v>149533</v>
      </c>
      <c r="E33" s="53">
        <v>86191</v>
      </c>
      <c r="F33" s="53">
        <v>129383</v>
      </c>
      <c r="G33" s="53">
        <v>105188</v>
      </c>
      <c r="H33" s="88">
        <v>157277</v>
      </c>
    </row>
    <row r="34" spans="2:8" x14ac:dyDescent="0.35">
      <c r="B34" s="81" t="s">
        <v>91</v>
      </c>
      <c r="C34" s="53">
        <v>93190</v>
      </c>
      <c r="D34" s="53">
        <v>147924</v>
      </c>
      <c r="E34" s="53">
        <v>86191</v>
      </c>
      <c r="F34" s="53">
        <v>129383</v>
      </c>
      <c r="G34" s="53">
        <v>105188</v>
      </c>
      <c r="H34" s="88">
        <v>157277</v>
      </c>
    </row>
    <row r="35" spans="2:8" ht="15" thickBot="1" x14ac:dyDescent="0.4">
      <c r="B35" s="89" t="s">
        <v>92</v>
      </c>
      <c r="C35" s="45">
        <f t="shared" ref="C35" si="6">C33-C34</f>
        <v>1609</v>
      </c>
      <c r="D35" s="45">
        <f>D33-D34</f>
        <v>1609</v>
      </c>
      <c r="E35" s="45">
        <f t="shared" ref="E35:H35" si="7">E33-E34</f>
        <v>0</v>
      </c>
      <c r="F35" s="45">
        <f t="shared" si="7"/>
        <v>0</v>
      </c>
      <c r="G35" s="45">
        <f t="shared" si="7"/>
        <v>0</v>
      </c>
      <c r="H35" s="99">
        <f t="shared" si="7"/>
        <v>0</v>
      </c>
    </row>
    <row r="36" spans="2:8" ht="15" thickBot="1" x14ac:dyDescent="0.4">
      <c r="B36" s="37" t="s">
        <v>114</v>
      </c>
      <c r="C36" s="183">
        <f>C34/C10</f>
        <v>0.84139151475753227</v>
      </c>
      <c r="D36" s="47">
        <f>D34/C10</f>
        <v>1.3355724694601696</v>
      </c>
      <c r="E36" s="47">
        <f>E34/E10</f>
        <v>0.80086041087871551</v>
      </c>
      <c r="F36" s="47">
        <f t="shared" ref="F36" si="8">F34/E10</f>
        <v>1.2021872648039917</v>
      </c>
      <c r="G36" s="183">
        <f>G34/G10</f>
        <v>0.8402335668469274</v>
      </c>
      <c r="H36" s="107">
        <f>H34/G10</f>
        <v>1.2563164495283132</v>
      </c>
    </row>
    <row r="37" spans="2:8" x14ac:dyDescent="0.35">
      <c r="B37" s="87" t="s">
        <v>115</v>
      </c>
      <c r="C37" s="354"/>
      <c r="D37" s="354"/>
      <c r="E37" s="354"/>
      <c r="F37" s="354"/>
      <c r="G37" s="354"/>
      <c r="H37" s="355"/>
    </row>
    <row r="38" spans="2:8" x14ac:dyDescent="0.35">
      <c r="B38" s="81" t="s">
        <v>90</v>
      </c>
      <c r="C38" s="53">
        <v>93875</v>
      </c>
      <c r="D38" s="53">
        <v>153651</v>
      </c>
      <c r="E38" s="53">
        <v>86913</v>
      </c>
      <c r="F38" s="53">
        <v>134226</v>
      </c>
      <c r="G38" s="53">
        <v>105901</v>
      </c>
      <c r="H38" s="88">
        <v>162987</v>
      </c>
    </row>
    <row r="39" spans="2:8" x14ac:dyDescent="0.35">
      <c r="B39" s="81" t="s">
        <v>91</v>
      </c>
      <c r="C39" s="53">
        <v>93338</v>
      </c>
      <c r="D39" s="53">
        <v>153115</v>
      </c>
      <c r="E39" s="53">
        <v>86913</v>
      </c>
      <c r="F39" s="53">
        <v>134226</v>
      </c>
      <c r="G39" s="53">
        <v>105901</v>
      </c>
      <c r="H39" s="88">
        <v>162987</v>
      </c>
    </row>
    <row r="40" spans="2:8" ht="15" thickBot="1" x14ac:dyDescent="0.4">
      <c r="B40" s="89" t="s">
        <v>92</v>
      </c>
      <c r="C40" s="45">
        <f t="shared" ref="C40" si="9">C38-C39</f>
        <v>537</v>
      </c>
      <c r="D40" s="45">
        <f>D38-D39</f>
        <v>536</v>
      </c>
      <c r="E40" s="45">
        <f t="shared" ref="E40:H40" si="10">E38-E39</f>
        <v>0</v>
      </c>
      <c r="F40" s="45">
        <f t="shared" si="10"/>
        <v>0</v>
      </c>
      <c r="G40" s="45">
        <f t="shared" si="10"/>
        <v>0</v>
      </c>
      <c r="H40" s="99">
        <f t="shared" si="10"/>
        <v>0</v>
      </c>
    </row>
    <row r="41" spans="2:8" ht="15" thickBot="1" x14ac:dyDescent="0.4">
      <c r="B41" s="37" t="s">
        <v>116</v>
      </c>
      <c r="C41" s="47">
        <f>C39/C10</f>
        <v>0.84272777341386995</v>
      </c>
      <c r="D41" s="47">
        <f>D39/C10</f>
        <v>1.3824408389537455</v>
      </c>
      <c r="E41" s="47">
        <f>E39/E10</f>
        <v>0.80756901405833326</v>
      </c>
      <c r="F41" s="47">
        <f t="shared" ref="F41" si="11">F39/E10</f>
        <v>1.2471869395946964</v>
      </c>
      <c r="G41" s="47">
        <f>G39/G10</f>
        <v>0.84592895541940583</v>
      </c>
      <c r="H41" s="107">
        <f t="shared" ref="H41" si="12">H39/G10</f>
        <v>1.3019274856417098</v>
      </c>
    </row>
    <row r="42" spans="2:8" x14ac:dyDescent="0.35">
      <c r="B42" s="87" t="s">
        <v>117</v>
      </c>
      <c r="C42" s="354"/>
      <c r="D42" s="354"/>
      <c r="E42" s="354"/>
      <c r="F42" s="354"/>
      <c r="G42" s="354"/>
      <c r="H42" s="355"/>
    </row>
    <row r="43" spans="2:8" x14ac:dyDescent="0.35">
      <c r="B43" s="81" t="s">
        <v>90</v>
      </c>
      <c r="C43" s="53">
        <v>92861</v>
      </c>
      <c r="D43" s="53">
        <v>157900</v>
      </c>
      <c r="E43" s="53">
        <v>87591</v>
      </c>
      <c r="F43" s="53">
        <v>139226</v>
      </c>
      <c r="G43" s="53">
        <v>106543</v>
      </c>
      <c r="H43" s="88">
        <v>168868</v>
      </c>
    </row>
    <row r="44" spans="2:8" x14ac:dyDescent="0.35">
      <c r="B44" s="81" t="s">
        <v>91</v>
      </c>
      <c r="C44" s="53">
        <v>92861</v>
      </c>
      <c r="D44" s="53">
        <v>157900</v>
      </c>
      <c r="E44" s="53">
        <v>87591</v>
      </c>
      <c r="F44" s="53">
        <v>139226</v>
      </c>
      <c r="G44" s="53">
        <v>106543</v>
      </c>
      <c r="H44" s="88">
        <v>168868</v>
      </c>
    </row>
    <row r="45" spans="2:8" ht="15" thickBot="1" x14ac:dyDescent="0.4">
      <c r="B45" s="89" t="s">
        <v>92</v>
      </c>
      <c r="C45" s="45">
        <f t="shared" ref="C45:D45" si="13">C43-C44</f>
        <v>0</v>
      </c>
      <c r="D45" s="45">
        <f t="shared" si="13"/>
        <v>0</v>
      </c>
      <c r="E45" s="45">
        <f t="shared" ref="E45:H45" si="14">E43-E44</f>
        <v>0</v>
      </c>
      <c r="F45" s="45">
        <f t="shared" si="14"/>
        <v>0</v>
      </c>
      <c r="G45" s="45">
        <f t="shared" si="14"/>
        <v>0</v>
      </c>
      <c r="H45" s="99">
        <f t="shared" si="14"/>
        <v>0</v>
      </c>
    </row>
    <row r="46" spans="2:8" ht="15" thickBot="1" x14ac:dyDescent="0.4">
      <c r="B46" s="37" t="s">
        <v>118</v>
      </c>
      <c r="C46" s="47">
        <f>C44/C10</f>
        <v>0.83842104787959226</v>
      </c>
      <c r="D46" s="47">
        <f>D44/C10</f>
        <v>1.4256435259170979</v>
      </c>
      <c r="E46" s="47">
        <f>E44/E10</f>
        <v>0.81386878269514884</v>
      </c>
      <c r="F46" s="47">
        <f t="shared" ref="F46" si="15">F44/E10</f>
        <v>1.2936454103676724</v>
      </c>
      <c r="G46" s="47">
        <f>G44/G10</f>
        <v>0.85105720151131492</v>
      </c>
      <c r="H46" s="107">
        <f t="shared" ref="H46" si="16">H44/G10</f>
        <v>1.3489044564618298</v>
      </c>
    </row>
    <row r="47" spans="2:8" x14ac:dyDescent="0.35">
      <c r="B47" s="87" t="s">
        <v>85</v>
      </c>
      <c r="C47" s="253"/>
      <c r="D47" s="253"/>
      <c r="E47" s="253"/>
      <c r="F47" s="253"/>
      <c r="G47" s="253"/>
      <c r="H47" s="254"/>
    </row>
    <row r="48" spans="2:8" x14ac:dyDescent="0.35">
      <c r="B48" s="81" t="s">
        <v>90</v>
      </c>
      <c r="C48" s="33">
        <v>94520</v>
      </c>
      <c r="D48" s="33">
        <v>170875</v>
      </c>
      <c r="E48" s="33">
        <v>88822</v>
      </c>
      <c r="F48" s="33">
        <v>149744</v>
      </c>
      <c r="G48" s="33">
        <v>107624</v>
      </c>
      <c r="H48" s="100">
        <v>181193</v>
      </c>
    </row>
    <row r="49" spans="2:8" x14ac:dyDescent="0.35">
      <c r="B49" s="81" t="s">
        <v>91</v>
      </c>
      <c r="C49" s="33">
        <v>94520</v>
      </c>
      <c r="D49" s="33">
        <v>170875</v>
      </c>
      <c r="E49" s="33">
        <v>88822</v>
      </c>
      <c r="F49" s="33">
        <v>149744</v>
      </c>
      <c r="G49" s="33">
        <v>107624</v>
      </c>
      <c r="H49" s="100">
        <v>181193</v>
      </c>
    </row>
    <row r="50" spans="2:8" ht="15" thickBot="1" x14ac:dyDescent="0.4">
      <c r="B50" s="89" t="s">
        <v>92</v>
      </c>
      <c r="C50" s="51">
        <f>C48-C49</f>
        <v>0</v>
      </c>
      <c r="D50" s="51">
        <f>D48-D49</f>
        <v>0</v>
      </c>
      <c r="E50" s="51">
        <f t="shared" ref="E50:H50" si="17">E48-E49</f>
        <v>0</v>
      </c>
      <c r="F50" s="51">
        <f t="shared" si="17"/>
        <v>0</v>
      </c>
      <c r="G50" s="51">
        <f t="shared" si="17"/>
        <v>0</v>
      </c>
      <c r="H50" s="93">
        <f t="shared" si="17"/>
        <v>0</v>
      </c>
    </row>
    <row r="51" spans="2:8" ht="15" thickBot="1" x14ac:dyDescent="0.4">
      <c r="B51" s="37" t="s">
        <v>102</v>
      </c>
      <c r="C51" s="47">
        <f>C49/C10</f>
        <v>0.85339978511516201</v>
      </c>
      <c r="D51" s="47">
        <f>D49/C10</f>
        <v>1.5427918777142755</v>
      </c>
      <c r="E51" s="47">
        <f>E49/E10</f>
        <v>0.82530685819945548</v>
      </c>
      <c r="F51" s="47">
        <f t="shared" ref="F51" si="18">F49/E10</f>
        <v>1.3913754494857047</v>
      </c>
      <c r="G51" s="47">
        <f>G49/G10</f>
        <v>0.85969214547604023</v>
      </c>
      <c r="H51" s="107">
        <f t="shared" ref="H51" si="19">H49/G10</f>
        <v>1.447355598335317</v>
      </c>
    </row>
    <row r="52" spans="2:8" x14ac:dyDescent="0.35">
      <c r="B52" s="87" t="s">
        <v>86</v>
      </c>
      <c r="C52" s="253"/>
      <c r="D52" s="253"/>
      <c r="E52" s="253"/>
      <c r="F52" s="253"/>
      <c r="G52" s="253"/>
      <c r="H52" s="254"/>
    </row>
    <row r="53" spans="2:8" x14ac:dyDescent="0.35">
      <c r="B53" s="81" t="s">
        <v>90</v>
      </c>
      <c r="C53" s="53">
        <v>98210</v>
      </c>
      <c r="D53" s="53">
        <v>251860</v>
      </c>
      <c r="E53" s="53">
        <v>95178</v>
      </c>
      <c r="F53" s="53">
        <v>223749</v>
      </c>
      <c r="G53" s="53">
        <v>111408</v>
      </c>
      <c r="H53" s="88">
        <v>266732</v>
      </c>
    </row>
    <row r="54" spans="2:8" x14ac:dyDescent="0.35">
      <c r="B54" s="81" t="s">
        <v>91</v>
      </c>
      <c r="C54" s="53">
        <v>98210</v>
      </c>
      <c r="D54" s="53">
        <v>251860</v>
      </c>
      <c r="E54" s="53">
        <v>95178</v>
      </c>
      <c r="F54" s="53">
        <v>223749</v>
      </c>
      <c r="G54" s="53">
        <v>111408</v>
      </c>
      <c r="H54" s="88">
        <v>266732</v>
      </c>
    </row>
    <row r="55" spans="2:8" ht="15" thickBot="1" x14ac:dyDescent="0.4">
      <c r="B55" s="89" t="s">
        <v>92</v>
      </c>
      <c r="C55" s="52">
        <f>C53-C54</f>
        <v>0</v>
      </c>
      <c r="D55" s="52">
        <f>D53-D54</f>
        <v>0</v>
      </c>
      <c r="E55" s="52">
        <f t="shared" ref="E55:H55" si="20">E53-E54</f>
        <v>0</v>
      </c>
      <c r="F55" s="52">
        <f t="shared" si="20"/>
        <v>0</v>
      </c>
      <c r="G55" s="52">
        <f t="shared" si="20"/>
        <v>0</v>
      </c>
      <c r="H55" s="94">
        <f t="shared" si="20"/>
        <v>0</v>
      </c>
    </row>
    <row r="56" spans="2:8" ht="15" thickBot="1" x14ac:dyDescent="0.4">
      <c r="B56" s="38" t="s">
        <v>103</v>
      </c>
      <c r="C56" s="183">
        <f>C54/C10</f>
        <v>0.88671596377655593</v>
      </c>
      <c r="D56" s="47">
        <f>D54/C10</f>
        <v>2.2739871971974681</v>
      </c>
      <c r="E56" s="47">
        <f>E54/E10</f>
        <v>0.8843648662460627</v>
      </c>
      <c r="F56" s="47">
        <f t="shared" ref="F56" si="21">F54/E10</f>
        <v>2.0790072753965232</v>
      </c>
      <c r="G56" s="183">
        <f>G54/G10</f>
        <v>0.88991844331370962</v>
      </c>
      <c r="H56" s="107">
        <f t="shared" ref="H56" si="22">H54/G10</f>
        <v>2.130634480665234</v>
      </c>
    </row>
    <row r="57" spans="2:8" x14ac:dyDescent="0.35">
      <c r="B57" s="87" t="s">
        <v>87</v>
      </c>
      <c r="C57" s="268"/>
      <c r="D57" s="268"/>
      <c r="E57" s="268"/>
      <c r="F57" s="268"/>
      <c r="G57" s="268"/>
      <c r="H57" s="269"/>
    </row>
    <row r="58" spans="2:8" x14ac:dyDescent="0.35">
      <c r="B58" s="95" t="s">
        <v>90</v>
      </c>
      <c r="C58" s="58">
        <v>90140</v>
      </c>
      <c r="D58" s="58">
        <v>370276</v>
      </c>
      <c r="E58" s="58">
        <v>88099</v>
      </c>
      <c r="F58" s="58">
        <v>343226</v>
      </c>
      <c r="G58" s="58">
        <v>91205</v>
      </c>
      <c r="H58" s="96">
        <v>400763</v>
      </c>
    </row>
    <row r="59" spans="2:8" x14ac:dyDescent="0.35">
      <c r="B59" s="81" t="s">
        <v>91</v>
      </c>
      <c r="C59" s="58">
        <v>90140</v>
      </c>
      <c r="D59" s="58">
        <v>370276</v>
      </c>
      <c r="E59" s="58">
        <v>88099</v>
      </c>
      <c r="F59" s="58">
        <v>343226</v>
      </c>
      <c r="G59" s="55">
        <v>91205</v>
      </c>
      <c r="H59" s="96">
        <v>400763</v>
      </c>
    </row>
    <row r="60" spans="2:8" ht="15" thickBot="1" x14ac:dyDescent="0.4">
      <c r="B60" s="89" t="s">
        <v>92</v>
      </c>
      <c r="C60" s="41">
        <f>C58-C59</f>
        <v>0</v>
      </c>
      <c r="D60" s="41">
        <f>D58-D59</f>
        <v>0</v>
      </c>
      <c r="E60" s="41">
        <f t="shared" ref="E60:G60" si="23">E58-E59</f>
        <v>0</v>
      </c>
      <c r="F60" s="41">
        <f t="shared" ref="F60:H60" si="24">F58-F59</f>
        <v>0</v>
      </c>
      <c r="G60" s="41">
        <f t="shared" si="23"/>
        <v>0</v>
      </c>
      <c r="H60" s="97">
        <f t="shared" si="24"/>
        <v>0</v>
      </c>
    </row>
    <row r="61" spans="2:8" ht="15" thickBot="1" x14ac:dyDescent="0.4">
      <c r="B61" s="38" t="s">
        <v>104</v>
      </c>
      <c r="C61" s="187">
        <f>C59/C10</f>
        <v>0.81385375190732867</v>
      </c>
      <c r="D61" s="187">
        <f>D59/C10</f>
        <v>3.3431385826629469</v>
      </c>
      <c r="E61" s="187">
        <f>E59/E10</f>
        <v>0.81858896332568321</v>
      </c>
      <c r="F61" s="187">
        <f t="shared" ref="F61" si="25">F59/E10</f>
        <v>3.1891510179050946</v>
      </c>
      <c r="G61" s="187">
        <f>G59/G10</f>
        <v>0.72853844986380589</v>
      </c>
      <c r="H61" s="197">
        <f t="shared" ref="H61" si="26">H59/G10</f>
        <v>3.2012636893017756</v>
      </c>
    </row>
    <row r="62" spans="2:8" x14ac:dyDescent="0.35">
      <c r="B62" s="87" t="s">
        <v>98</v>
      </c>
      <c r="C62" s="356"/>
      <c r="D62" s="356"/>
      <c r="E62" s="356"/>
      <c r="F62" s="356"/>
      <c r="G62" s="356"/>
      <c r="H62" s="357"/>
    </row>
    <row r="63" spans="2:8" x14ac:dyDescent="0.35">
      <c r="B63" s="95" t="s">
        <v>90</v>
      </c>
      <c r="C63" s="58">
        <v>20895</v>
      </c>
      <c r="D63" s="58">
        <v>525643</v>
      </c>
      <c r="E63" s="58">
        <v>0</v>
      </c>
      <c r="F63" s="58">
        <v>498750</v>
      </c>
      <c r="G63" s="57">
        <v>0</v>
      </c>
      <c r="H63" s="96">
        <v>562302</v>
      </c>
    </row>
    <row r="64" spans="2:8" x14ac:dyDescent="0.35">
      <c r="B64" s="81" t="s">
        <v>91</v>
      </c>
      <c r="C64" s="58">
        <v>20895</v>
      </c>
      <c r="D64" s="58">
        <v>525643</v>
      </c>
      <c r="E64" s="55">
        <v>0</v>
      </c>
      <c r="F64" s="58">
        <v>498750</v>
      </c>
      <c r="G64" s="44">
        <v>0</v>
      </c>
      <c r="H64" s="96">
        <v>562302</v>
      </c>
    </row>
    <row r="65" spans="2:8" ht="15" thickBot="1" x14ac:dyDescent="0.4">
      <c r="B65" s="89" t="s">
        <v>92</v>
      </c>
      <c r="C65" s="41">
        <f>C63-C64</f>
        <v>0</v>
      </c>
      <c r="D65" s="41">
        <f>D63-D64</f>
        <v>0</v>
      </c>
      <c r="E65" s="41">
        <f t="shared" ref="E65:H65" si="27">E63-E64</f>
        <v>0</v>
      </c>
      <c r="F65" s="41">
        <f t="shared" si="27"/>
        <v>0</v>
      </c>
      <c r="G65" s="41">
        <f t="shared" si="27"/>
        <v>0</v>
      </c>
      <c r="H65" s="97">
        <f t="shared" si="27"/>
        <v>0</v>
      </c>
    </row>
    <row r="66" spans="2:8" ht="15" thickBot="1" x14ac:dyDescent="0.4">
      <c r="B66" s="38" t="s">
        <v>105</v>
      </c>
      <c r="C66" s="47">
        <f>C64/C10</f>
        <v>0.18865624746065712</v>
      </c>
      <c r="D66" s="47">
        <f>D64/C10</f>
        <v>4.7459122222523185</v>
      </c>
      <c r="E66" s="47">
        <f>E64/E10</f>
        <v>0</v>
      </c>
      <c r="F66" s="47">
        <f t="shared" ref="F66" si="28">F64/E10</f>
        <v>4.6342324596043598</v>
      </c>
      <c r="G66" s="47">
        <f>G64/G10</f>
        <v>0</v>
      </c>
      <c r="H66" s="107">
        <f t="shared" ref="H66" si="29">H64/G10</f>
        <v>4.4916246635087749</v>
      </c>
    </row>
    <row r="67" spans="2:8" x14ac:dyDescent="0.35">
      <c r="B67" s="87" t="s">
        <v>99</v>
      </c>
      <c r="C67" s="268"/>
      <c r="D67" s="268"/>
      <c r="E67" s="268"/>
      <c r="F67" s="268"/>
      <c r="G67" s="268"/>
      <c r="H67" s="269"/>
    </row>
    <row r="68" spans="2:8" x14ac:dyDescent="0.35">
      <c r="B68" s="95" t="s">
        <v>90</v>
      </c>
      <c r="C68" s="57">
        <v>0</v>
      </c>
      <c r="D68" s="58">
        <v>958909</v>
      </c>
      <c r="E68" s="57">
        <v>0</v>
      </c>
      <c r="F68" s="58">
        <v>953757</v>
      </c>
      <c r="G68" s="57">
        <v>0</v>
      </c>
      <c r="H68" s="96">
        <v>955207</v>
      </c>
    </row>
    <row r="69" spans="2:8" x14ac:dyDescent="0.35">
      <c r="B69" s="81" t="s">
        <v>91</v>
      </c>
      <c r="C69" s="44">
        <v>0</v>
      </c>
      <c r="D69" s="58">
        <v>958909</v>
      </c>
      <c r="E69" s="44">
        <v>0</v>
      </c>
      <c r="F69" s="58">
        <v>953757</v>
      </c>
      <c r="G69" s="44">
        <v>0</v>
      </c>
      <c r="H69" s="96">
        <v>955207</v>
      </c>
    </row>
    <row r="70" spans="2:8" ht="15" thickBot="1" x14ac:dyDescent="0.4">
      <c r="B70" s="89" t="s">
        <v>92</v>
      </c>
      <c r="C70" s="41">
        <v>0</v>
      </c>
      <c r="D70" s="41">
        <f>D68-D69</f>
        <v>0</v>
      </c>
      <c r="E70" s="41">
        <f t="shared" ref="E70:H70" si="30">E68-E69</f>
        <v>0</v>
      </c>
      <c r="F70" s="41">
        <f t="shared" si="30"/>
        <v>0</v>
      </c>
      <c r="G70" s="41">
        <f t="shared" si="30"/>
        <v>0</v>
      </c>
      <c r="H70" s="97">
        <f t="shared" si="30"/>
        <v>0</v>
      </c>
    </row>
    <row r="71" spans="2:8" ht="15" thickBot="1" x14ac:dyDescent="0.4">
      <c r="B71" s="38" t="s">
        <v>106</v>
      </c>
      <c r="C71" s="47">
        <f>C69/C10</f>
        <v>0</v>
      </c>
      <c r="D71" s="47">
        <f>D69/C10</f>
        <v>8.6577733235822567</v>
      </c>
      <c r="E71" s="47">
        <f>E69/E10</f>
        <v>0</v>
      </c>
      <c r="F71" s="47">
        <f t="shared" ref="F71" si="31">F69/E10</f>
        <v>8.8620183418042604</v>
      </c>
      <c r="G71" s="47">
        <f>G69/G10</f>
        <v>0</v>
      </c>
      <c r="H71" s="107">
        <f t="shared" ref="H71" si="32">H69/G10</f>
        <v>7.6301192596793648</v>
      </c>
    </row>
    <row r="72" spans="2:8" ht="107.5" customHeight="1" thickBot="1" x14ac:dyDescent="0.4">
      <c r="B72" s="251" t="s">
        <v>111</v>
      </c>
      <c r="C72" s="259" t="s">
        <v>184</v>
      </c>
      <c r="D72" s="259"/>
      <c r="E72" s="75"/>
      <c r="F72" s="189" t="s">
        <v>150</v>
      </c>
      <c r="G72" s="190"/>
      <c r="H72" s="191"/>
    </row>
    <row r="73" spans="2:8" ht="99" customHeight="1" thickBot="1" x14ac:dyDescent="0.4">
      <c r="B73" s="305"/>
      <c r="C73" s="260"/>
      <c r="D73" s="260"/>
      <c r="E73" s="79"/>
      <c r="F73" s="189" t="s">
        <v>151</v>
      </c>
      <c r="G73" s="190"/>
      <c r="H73" s="191"/>
    </row>
    <row r="74" spans="2:8" x14ac:dyDescent="0.35">
      <c r="B74" s="249" t="s">
        <v>9</v>
      </c>
      <c r="C74" s="261" t="s">
        <v>7</v>
      </c>
      <c r="D74" s="262"/>
      <c r="E74" s="261" t="s">
        <v>8</v>
      </c>
      <c r="F74" s="262"/>
      <c r="G74" s="261" t="s">
        <v>8</v>
      </c>
      <c r="H74" s="286"/>
    </row>
    <row r="75" spans="2:8" ht="35.15" customHeight="1" thickBot="1" x14ac:dyDescent="0.4">
      <c r="B75" s="339"/>
      <c r="C75" s="350" t="s">
        <v>156</v>
      </c>
      <c r="D75" s="351"/>
      <c r="E75" s="287" t="s">
        <v>161</v>
      </c>
      <c r="F75" s="288"/>
      <c r="G75" s="287" t="s">
        <v>162</v>
      </c>
      <c r="H75" s="289"/>
    </row>
    <row r="76" spans="2:8" x14ac:dyDescent="0.35">
      <c r="B76" s="81" t="s">
        <v>11</v>
      </c>
      <c r="C76" s="332" t="s">
        <v>37</v>
      </c>
      <c r="D76" s="333"/>
      <c r="E76" s="332" t="s">
        <v>37</v>
      </c>
      <c r="F76" s="333"/>
      <c r="G76" s="332" t="s">
        <v>37</v>
      </c>
      <c r="H76" s="334"/>
    </row>
    <row r="77" spans="2:8" x14ac:dyDescent="0.35">
      <c r="B77" s="81" t="s">
        <v>36</v>
      </c>
      <c r="C77" s="344">
        <v>164984</v>
      </c>
      <c r="D77" s="344"/>
      <c r="E77" s="274">
        <v>157886</v>
      </c>
      <c r="F77" s="275"/>
      <c r="G77" s="274">
        <v>184023</v>
      </c>
      <c r="H77" s="298"/>
    </row>
    <row r="78" spans="2:8" ht="29" x14ac:dyDescent="0.35">
      <c r="B78" s="82" t="s">
        <v>129</v>
      </c>
      <c r="C78" s="276" t="s">
        <v>185</v>
      </c>
      <c r="D78" s="277"/>
      <c r="E78" s="296" t="s">
        <v>183</v>
      </c>
      <c r="F78" s="277"/>
      <c r="G78" s="296" t="s">
        <v>183</v>
      </c>
      <c r="H78" s="297"/>
    </row>
    <row r="79" spans="2:8" x14ac:dyDescent="0.35">
      <c r="B79" s="83" t="s">
        <v>130</v>
      </c>
      <c r="C79" s="276">
        <v>4.2000000000000003E-2</v>
      </c>
      <c r="D79" s="277"/>
      <c r="E79" s="296">
        <v>4.1000000000000002E-2</v>
      </c>
      <c r="F79" s="277"/>
      <c r="G79" s="296">
        <v>4.1000000000000002E-2</v>
      </c>
      <c r="H79" s="297"/>
    </row>
    <row r="80" spans="2:8" x14ac:dyDescent="0.35">
      <c r="B80" s="81" t="s">
        <v>109</v>
      </c>
      <c r="C80" s="280">
        <v>1.6E-2</v>
      </c>
      <c r="D80" s="281"/>
      <c r="E80" s="296">
        <v>1.4999999999999999E-2</v>
      </c>
      <c r="F80" s="277"/>
      <c r="G80" s="296">
        <v>1.4999999999999999E-2</v>
      </c>
      <c r="H80" s="297"/>
    </row>
    <row r="81" spans="1:42" ht="15" thickBot="1" x14ac:dyDescent="0.4">
      <c r="B81" s="81" t="s">
        <v>50</v>
      </c>
      <c r="C81" s="344">
        <v>134194</v>
      </c>
      <c r="D81" s="344"/>
      <c r="E81" s="274">
        <v>124195</v>
      </c>
      <c r="F81" s="275"/>
      <c r="G81" s="274">
        <v>148749</v>
      </c>
      <c r="H81" s="298"/>
    </row>
    <row r="82" spans="1:42" s="36" customFormat="1" ht="15" thickBot="1" x14ac:dyDescent="0.4">
      <c r="A82"/>
      <c r="B82" s="85" t="s">
        <v>74</v>
      </c>
      <c r="C82" s="342">
        <f>C81/C77</f>
        <v>0.81337584250593997</v>
      </c>
      <c r="D82" s="342"/>
      <c r="E82" s="337">
        <f>E81/E77</f>
        <v>0.7866118591895418</v>
      </c>
      <c r="F82" s="338"/>
      <c r="G82" s="345">
        <f>G81/G77</f>
        <v>0.80831743858104699</v>
      </c>
      <c r="H82" s="346"/>
      <c r="I82"/>
      <c r="J82"/>
      <c r="K82"/>
      <c r="L82"/>
      <c r="M82"/>
      <c r="N82"/>
      <c r="O82"/>
      <c r="P82"/>
      <c r="Q82"/>
      <c r="R82"/>
      <c r="S82"/>
      <c r="T82"/>
      <c r="U82"/>
      <c r="V82"/>
      <c r="W82"/>
      <c r="X82"/>
      <c r="Y82"/>
      <c r="Z82"/>
      <c r="AA82"/>
      <c r="AB82"/>
      <c r="AC82"/>
      <c r="AD82"/>
      <c r="AE82"/>
      <c r="AF82"/>
      <c r="AG82"/>
      <c r="AH82"/>
      <c r="AI82"/>
      <c r="AJ82"/>
      <c r="AK82"/>
      <c r="AL82"/>
      <c r="AM82"/>
      <c r="AN82"/>
      <c r="AO82"/>
      <c r="AP82"/>
    </row>
    <row r="83" spans="1:42" ht="15" thickBot="1" x14ac:dyDescent="0.4">
      <c r="B83" s="139" t="s">
        <v>51</v>
      </c>
      <c r="C83" s="343">
        <f>1000000/C77</f>
        <v>6.0611938127333556</v>
      </c>
      <c r="D83" s="343"/>
      <c r="E83" s="293">
        <f>1000000/E77</f>
        <v>6.3336837971701101</v>
      </c>
      <c r="F83" s="294"/>
      <c r="G83" s="293">
        <f>1000000/G77</f>
        <v>5.4341033457774301</v>
      </c>
      <c r="H83" s="295"/>
    </row>
    <row r="84" spans="1:42" x14ac:dyDescent="0.35">
      <c r="B84" s="317" t="s">
        <v>131</v>
      </c>
      <c r="C84" s="318"/>
      <c r="D84" s="318"/>
      <c r="E84" s="318"/>
      <c r="F84" s="318"/>
      <c r="G84" s="318"/>
      <c r="H84" s="320"/>
    </row>
    <row r="85" spans="1:42" x14ac:dyDescent="0.35">
      <c r="B85" s="68" t="s">
        <v>132</v>
      </c>
      <c r="C85" s="263">
        <v>4.2000000000000003E-2</v>
      </c>
      <c r="D85" s="263"/>
      <c r="E85" s="263">
        <v>4.4999999999999998E-2</v>
      </c>
      <c r="F85" s="263"/>
      <c r="G85" s="263">
        <v>4.4999999999999998E-2</v>
      </c>
      <c r="H85" s="265"/>
    </row>
    <row r="86" spans="1:42" ht="43.5" x14ac:dyDescent="0.35">
      <c r="B86" s="73" t="s">
        <v>133</v>
      </c>
      <c r="C86" s="67">
        <v>1.6E-2</v>
      </c>
      <c r="D86" s="67">
        <v>4.2000000000000003E-2</v>
      </c>
      <c r="E86" s="67">
        <v>1.4999999999999999E-2</v>
      </c>
      <c r="F86" s="67">
        <v>4.1000000000000002E-2</v>
      </c>
      <c r="G86" s="67">
        <v>1.4999999999999999E-2</v>
      </c>
      <c r="H86" s="209">
        <v>4.1000000000000002E-2</v>
      </c>
    </row>
    <row r="87" spans="1:42" x14ac:dyDescent="0.35">
      <c r="B87" s="68" t="s">
        <v>77</v>
      </c>
      <c r="C87" s="72" t="s">
        <v>25</v>
      </c>
      <c r="D87" s="69" t="s">
        <v>79</v>
      </c>
      <c r="E87" s="72" t="s">
        <v>25</v>
      </c>
      <c r="F87" s="69" t="s">
        <v>82</v>
      </c>
      <c r="G87" s="72" t="s">
        <v>25</v>
      </c>
      <c r="H87" s="70" t="s">
        <v>80</v>
      </c>
    </row>
    <row r="88" spans="1:42" ht="29.5" thickBot="1" x14ac:dyDescent="0.4">
      <c r="B88" s="42" t="s">
        <v>76</v>
      </c>
      <c r="C88" s="373">
        <v>85</v>
      </c>
      <c r="D88" s="374"/>
      <c r="E88" s="340">
        <v>83</v>
      </c>
      <c r="F88" s="341"/>
      <c r="G88" s="375">
        <v>80</v>
      </c>
      <c r="H88" s="376"/>
    </row>
    <row r="89" spans="1:42" x14ac:dyDescent="0.35">
      <c r="B89" s="102" t="s">
        <v>93</v>
      </c>
      <c r="C89" s="369"/>
      <c r="D89" s="369"/>
      <c r="E89" s="369"/>
      <c r="F89" s="369"/>
      <c r="G89" s="369"/>
      <c r="H89" s="370"/>
    </row>
    <row r="90" spans="1:42" x14ac:dyDescent="0.35">
      <c r="B90" s="174" t="s">
        <v>90</v>
      </c>
      <c r="C90" s="175">
        <v>150960</v>
      </c>
      <c r="D90" s="43">
        <v>168093</v>
      </c>
      <c r="E90" s="43">
        <v>141798</v>
      </c>
      <c r="F90" s="43">
        <v>153540</v>
      </c>
      <c r="G90" s="43">
        <v>168756</v>
      </c>
      <c r="H90" s="103">
        <v>182658</v>
      </c>
    </row>
    <row r="91" spans="1:42" x14ac:dyDescent="0.35">
      <c r="B91" s="174" t="s">
        <v>91</v>
      </c>
      <c r="C91" s="175">
        <v>132966</v>
      </c>
      <c r="D91" s="43">
        <v>150100</v>
      </c>
      <c r="E91" s="43">
        <v>124528</v>
      </c>
      <c r="F91" s="43">
        <v>136270</v>
      </c>
      <c r="G91" s="43">
        <v>151486</v>
      </c>
      <c r="H91" s="103">
        <v>165388</v>
      </c>
    </row>
    <row r="92" spans="1:42" ht="15" thickBot="1" x14ac:dyDescent="0.4">
      <c r="B92" s="104" t="s">
        <v>92</v>
      </c>
      <c r="C92" s="11">
        <f>C90-C91</f>
        <v>17994</v>
      </c>
      <c r="D92" s="11">
        <f>D90-D91</f>
        <v>17993</v>
      </c>
      <c r="E92" s="11">
        <f t="shared" ref="E92:H92" si="33">E90-E91</f>
        <v>17270</v>
      </c>
      <c r="F92" s="11">
        <f t="shared" si="33"/>
        <v>17270</v>
      </c>
      <c r="G92" s="11">
        <f t="shared" si="33"/>
        <v>17270</v>
      </c>
      <c r="H92" s="105">
        <f t="shared" si="33"/>
        <v>17270</v>
      </c>
    </row>
    <row r="93" spans="1:42" ht="15" thickBot="1" x14ac:dyDescent="0.4">
      <c r="B93" s="56" t="s">
        <v>107</v>
      </c>
      <c r="C93" s="47">
        <f>C91/C77</f>
        <v>0.80593269650390342</v>
      </c>
      <c r="D93" s="47">
        <f>D91/C77</f>
        <v>0.90978519129127677</v>
      </c>
      <c r="E93" s="47">
        <f>E91/E77</f>
        <v>0.78872097589399948</v>
      </c>
      <c r="F93" s="47">
        <f t="shared" ref="F93" si="34">F91/E77</f>
        <v>0.86309109104037085</v>
      </c>
      <c r="G93" s="47">
        <f>G91/G77</f>
        <v>0.82319057943843976</v>
      </c>
      <c r="H93" s="107">
        <f t="shared" ref="H93" si="35">H91/G77</f>
        <v>0.89873548415143756</v>
      </c>
    </row>
    <row r="94" spans="1:42" x14ac:dyDescent="0.35">
      <c r="B94" s="87" t="s">
        <v>85</v>
      </c>
      <c r="C94" s="364"/>
      <c r="D94" s="364"/>
      <c r="E94" s="364"/>
      <c r="F94" s="364"/>
      <c r="G94" s="364"/>
      <c r="H94" s="365"/>
    </row>
    <row r="95" spans="1:42" x14ac:dyDescent="0.35">
      <c r="B95" s="174" t="s">
        <v>90</v>
      </c>
      <c r="C95" s="176">
        <v>142723</v>
      </c>
      <c r="D95" s="53">
        <v>184953</v>
      </c>
      <c r="E95" s="53">
        <v>129851</v>
      </c>
      <c r="F95" s="53">
        <v>163881</v>
      </c>
      <c r="G95" s="53">
        <v>157376</v>
      </c>
      <c r="H95" s="88">
        <v>197916</v>
      </c>
    </row>
    <row r="96" spans="1:42" x14ac:dyDescent="0.35">
      <c r="B96" s="174" t="s">
        <v>91</v>
      </c>
      <c r="C96" s="176">
        <v>127096</v>
      </c>
      <c r="D96" s="53">
        <v>169327</v>
      </c>
      <c r="E96" s="53">
        <v>121211</v>
      </c>
      <c r="F96" s="53">
        <v>155241</v>
      </c>
      <c r="G96" s="53">
        <v>148736</v>
      </c>
      <c r="H96" s="88">
        <v>189276</v>
      </c>
    </row>
    <row r="97" spans="2:8" ht="15" thickBot="1" x14ac:dyDescent="0.4">
      <c r="B97" s="89" t="s">
        <v>92</v>
      </c>
      <c r="C97" s="54">
        <f>C95-C96</f>
        <v>15627</v>
      </c>
      <c r="D97" s="54">
        <f>D95-D96</f>
        <v>15626</v>
      </c>
      <c r="E97" s="54">
        <f t="shared" ref="E97:H97" si="36">E95-E96</f>
        <v>8640</v>
      </c>
      <c r="F97" s="54">
        <f t="shared" si="36"/>
        <v>8640</v>
      </c>
      <c r="G97" s="54">
        <f t="shared" si="36"/>
        <v>8640</v>
      </c>
      <c r="H97" s="90">
        <f t="shared" si="36"/>
        <v>8640</v>
      </c>
    </row>
    <row r="98" spans="2:8" ht="15" thickBot="1" x14ac:dyDescent="0.4">
      <c r="B98" s="37" t="s">
        <v>102</v>
      </c>
      <c r="C98" s="47">
        <f>C96/C77</f>
        <v>0.77035348882315857</v>
      </c>
      <c r="D98" s="183">
        <f>D96/C77</f>
        <v>1.0263237647287009</v>
      </c>
      <c r="E98" s="47">
        <f>E96/E77</f>
        <v>0.76771214673878618</v>
      </c>
      <c r="F98" s="47">
        <f t="shared" ref="F98" si="37">F96/E77</f>
        <v>0.98324740635648511</v>
      </c>
      <c r="G98" s="47">
        <f>G96/G77</f>
        <v>0.80824679523755183</v>
      </c>
      <c r="H98" s="201">
        <f t="shared" ref="H98" si="38">H96/G77</f>
        <v>1.0285453448753687</v>
      </c>
    </row>
    <row r="99" spans="2:8" x14ac:dyDescent="0.35">
      <c r="B99" s="87" t="s">
        <v>94</v>
      </c>
      <c r="C99" s="255"/>
      <c r="D99" s="255"/>
      <c r="E99" s="255"/>
      <c r="F99" s="255"/>
      <c r="G99" s="255"/>
      <c r="H99" s="256"/>
    </row>
    <row r="100" spans="2:8" x14ac:dyDescent="0.35">
      <c r="B100" s="174" t="s">
        <v>90</v>
      </c>
      <c r="C100" s="176">
        <v>134262</v>
      </c>
      <c r="D100" s="53">
        <v>207611</v>
      </c>
      <c r="E100" s="53">
        <v>135214</v>
      </c>
      <c r="F100" s="53">
        <v>196425</v>
      </c>
      <c r="G100" s="53">
        <v>162569</v>
      </c>
      <c r="H100" s="88">
        <v>235784</v>
      </c>
    </row>
    <row r="101" spans="2:8" x14ac:dyDescent="0.35">
      <c r="B101" s="174" t="s">
        <v>91</v>
      </c>
      <c r="C101" s="176">
        <v>129527</v>
      </c>
      <c r="D101" s="53">
        <v>202876</v>
      </c>
      <c r="E101" s="53">
        <v>135214</v>
      </c>
      <c r="F101" s="53">
        <v>196425</v>
      </c>
      <c r="G101" s="53">
        <v>162569</v>
      </c>
      <c r="H101" s="88">
        <v>235784</v>
      </c>
    </row>
    <row r="102" spans="2:8" ht="15" thickBot="1" x14ac:dyDescent="0.4">
      <c r="B102" s="89" t="s">
        <v>92</v>
      </c>
      <c r="C102" s="54">
        <f>C100-C101</f>
        <v>4735</v>
      </c>
      <c r="D102" s="54">
        <f>D100-D101</f>
        <v>4735</v>
      </c>
      <c r="E102" s="54">
        <f t="shared" ref="E102:H102" si="39">E100-E101</f>
        <v>0</v>
      </c>
      <c r="F102" s="54">
        <f t="shared" si="39"/>
        <v>0</v>
      </c>
      <c r="G102" s="54">
        <f t="shared" si="39"/>
        <v>0</v>
      </c>
      <c r="H102" s="90">
        <f t="shared" si="39"/>
        <v>0</v>
      </c>
    </row>
    <row r="103" spans="2:8" ht="15" thickBot="1" x14ac:dyDescent="0.4">
      <c r="B103" s="37" t="s">
        <v>108</v>
      </c>
      <c r="C103" s="47">
        <f>C101/C77</f>
        <v>0.78508825098191337</v>
      </c>
      <c r="D103" s="47">
        <f>D101/C77</f>
        <v>1.2296707559520923</v>
      </c>
      <c r="E103" s="47">
        <f>E101/E77</f>
        <v>0.85640272095055925</v>
      </c>
      <c r="F103" s="47">
        <f t="shared" ref="F103" si="40">F101/E77</f>
        <v>1.2440938398591388</v>
      </c>
      <c r="G103" s="47">
        <f>G101/G77</f>
        <v>0.88341674681969107</v>
      </c>
      <c r="H103" s="107">
        <f t="shared" ref="H103" si="41">H101/G77</f>
        <v>1.2812746232807855</v>
      </c>
    </row>
    <row r="104" spans="2:8" x14ac:dyDescent="0.35">
      <c r="B104" s="87" t="s">
        <v>119</v>
      </c>
      <c r="C104" s="255"/>
      <c r="D104" s="255"/>
      <c r="E104" s="255"/>
      <c r="F104" s="255"/>
      <c r="G104" s="255"/>
      <c r="H104" s="256"/>
    </row>
    <row r="105" spans="2:8" x14ac:dyDescent="0.35">
      <c r="B105" s="174" t="s">
        <v>90</v>
      </c>
      <c r="C105" s="176">
        <v>135362</v>
      </c>
      <c r="D105" s="53">
        <v>215782</v>
      </c>
      <c r="E105" s="53">
        <v>136083</v>
      </c>
      <c r="F105" s="53">
        <v>203571</v>
      </c>
      <c r="G105" s="33">
        <v>163278</v>
      </c>
      <c r="H105" s="100">
        <v>244029</v>
      </c>
    </row>
    <row r="106" spans="2:8" x14ac:dyDescent="0.35">
      <c r="B106" s="174" t="s">
        <v>91</v>
      </c>
      <c r="C106" s="177">
        <v>132521</v>
      </c>
      <c r="D106" s="53">
        <v>212941</v>
      </c>
      <c r="E106" s="53">
        <v>136083</v>
      </c>
      <c r="F106" s="53">
        <v>203571</v>
      </c>
      <c r="G106" s="33">
        <v>163278</v>
      </c>
      <c r="H106" s="100">
        <v>244029</v>
      </c>
    </row>
    <row r="107" spans="2:8" ht="15" thickBot="1" x14ac:dyDescent="0.4">
      <c r="B107" s="89" t="s">
        <v>92</v>
      </c>
      <c r="C107" s="54">
        <f>C105-C106</f>
        <v>2841</v>
      </c>
      <c r="D107" s="54">
        <f>D105-D106</f>
        <v>2841</v>
      </c>
      <c r="E107" s="54">
        <f t="shared" ref="E107:G107" si="42">E105-E106</f>
        <v>0</v>
      </c>
      <c r="F107" s="54">
        <f t="shared" si="42"/>
        <v>0</v>
      </c>
      <c r="G107" s="54">
        <f t="shared" si="42"/>
        <v>0</v>
      </c>
      <c r="H107" s="90">
        <f t="shared" ref="H107" si="43">H105-H106</f>
        <v>0</v>
      </c>
    </row>
    <row r="108" spans="2:8" ht="15" thickBot="1" x14ac:dyDescent="0.4">
      <c r="B108" s="37" t="s">
        <v>120</v>
      </c>
      <c r="C108" s="47">
        <f>C106/C77</f>
        <v>0.8032354652572371</v>
      </c>
      <c r="D108" s="47">
        <f>D106/C77</f>
        <v>1.2906766716772535</v>
      </c>
      <c r="E108" s="47">
        <f>E106/E77</f>
        <v>0.86190669217030014</v>
      </c>
      <c r="F108" s="47">
        <f t="shared" ref="F108" si="44">F106/E77</f>
        <v>1.2893543442737165</v>
      </c>
      <c r="G108" s="47">
        <f>G106/G77</f>
        <v>0.88726952609184717</v>
      </c>
      <c r="H108" s="107">
        <f t="shared" ref="H108" si="45">H106/G77</f>
        <v>1.3260788053667205</v>
      </c>
    </row>
    <row r="109" spans="2:8" x14ac:dyDescent="0.35">
      <c r="B109" s="87" t="s">
        <v>121</v>
      </c>
      <c r="C109" s="255"/>
      <c r="D109" s="255"/>
      <c r="E109" s="255"/>
      <c r="F109" s="255"/>
      <c r="G109" s="255"/>
      <c r="H109" s="256"/>
    </row>
    <row r="110" spans="2:8" x14ac:dyDescent="0.35">
      <c r="B110" s="174" t="s">
        <v>90</v>
      </c>
      <c r="C110" s="176">
        <v>136387</v>
      </c>
      <c r="D110" s="53">
        <v>224258</v>
      </c>
      <c r="E110" s="53">
        <v>136879</v>
      </c>
      <c r="F110" s="53">
        <v>210952</v>
      </c>
      <c r="G110" s="53">
        <v>163872</v>
      </c>
      <c r="H110" s="88">
        <v>252527</v>
      </c>
    </row>
    <row r="111" spans="2:8" x14ac:dyDescent="0.35">
      <c r="B111" s="174" t="s">
        <v>91</v>
      </c>
      <c r="C111" s="176">
        <v>135440</v>
      </c>
      <c r="D111" s="53">
        <v>223310</v>
      </c>
      <c r="E111" s="53">
        <v>136879</v>
      </c>
      <c r="F111" s="53">
        <v>210952</v>
      </c>
      <c r="G111" s="53">
        <v>163872</v>
      </c>
      <c r="H111" s="88">
        <v>252527</v>
      </c>
    </row>
    <row r="112" spans="2:8" ht="15" thickBot="1" x14ac:dyDescent="0.4">
      <c r="B112" s="89" t="s">
        <v>92</v>
      </c>
      <c r="C112" s="54">
        <f>C110-C111</f>
        <v>947</v>
      </c>
      <c r="D112" s="54">
        <f>D110-D111</f>
        <v>948</v>
      </c>
      <c r="E112" s="54">
        <f t="shared" ref="E112:G112" si="46">E110-E111</f>
        <v>0</v>
      </c>
      <c r="F112" s="54">
        <f t="shared" si="46"/>
        <v>0</v>
      </c>
      <c r="G112" s="54">
        <f t="shared" si="46"/>
        <v>0</v>
      </c>
      <c r="H112" s="90">
        <f t="shared" ref="H112" si="47">H110-H111</f>
        <v>0</v>
      </c>
    </row>
    <row r="113" spans="2:8" ht="15" thickBot="1" x14ac:dyDescent="0.4">
      <c r="B113" s="60" t="s">
        <v>122</v>
      </c>
      <c r="C113" s="47">
        <f>C111/C77</f>
        <v>0.82092808999660571</v>
      </c>
      <c r="D113" s="47">
        <f>D111/C77</f>
        <v>1.3535251903214858</v>
      </c>
      <c r="E113" s="47">
        <f>E111/E77</f>
        <v>0.86694830447284754</v>
      </c>
      <c r="F113" s="47">
        <f t="shared" ref="F113" si="48">F111/E77</f>
        <v>1.336103264380629</v>
      </c>
      <c r="G113" s="47">
        <f>G111/G77</f>
        <v>0.89049738347923901</v>
      </c>
      <c r="H113" s="107">
        <f t="shared" ref="H113" si="49">H111/G77</f>
        <v>1.372257815599137</v>
      </c>
    </row>
    <row r="114" spans="2:8" x14ac:dyDescent="0.35">
      <c r="B114" s="87" t="s">
        <v>86</v>
      </c>
      <c r="C114" s="255"/>
      <c r="D114" s="255"/>
      <c r="E114" s="255"/>
      <c r="F114" s="255"/>
      <c r="G114" s="255"/>
      <c r="H114" s="256"/>
    </row>
    <row r="115" spans="2:8" x14ac:dyDescent="0.35">
      <c r="B115" s="174" t="s">
        <v>90</v>
      </c>
      <c r="C115" s="176">
        <v>139227</v>
      </c>
      <c r="D115" s="53">
        <v>251858</v>
      </c>
      <c r="E115" s="55">
        <v>138662</v>
      </c>
      <c r="F115" s="55">
        <v>234492</v>
      </c>
      <c r="G115" s="55">
        <v>164676</v>
      </c>
      <c r="H115" s="91">
        <v>279442</v>
      </c>
    </row>
    <row r="116" spans="2:8" x14ac:dyDescent="0.35">
      <c r="B116" s="174" t="s">
        <v>91</v>
      </c>
      <c r="C116" s="176">
        <v>139227</v>
      </c>
      <c r="D116" s="53">
        <v>251858</v>
      </c>
      <c r="E116" s="55">
        <v>138662</v>
      </c>
      <c r="F116" s="55">
        <v>234492</v>
      </c>
      <c r="G116" s="55">
        <v>164676</v>
      </c>
      <c r="H116" s="91">
        <v>279442</v>
      </c>
    </row>
    <row r="117" spans="2:8" ht="15" thickBot="1" x14ac:dyDescent="0.4">
      <c r="B117" s="89" t="s">
        <v>92</v>
      </c>
      <c r="C117" s="54">
        <f>C115-C116</f>
        <v>0</v>
      </c>
      <c r="D117" s="54">
        <f>D115-D116</f>
        <v>0</v>
      </c>
      <c r="E117" s="54">
        <f t="shared" ref="E117:H117" si="50">E115-E116</f>
        <v>0</v>
      </c>
      <c r="F117" s="54">
        <f t="shared" si="50"/>
        <v>0</v>
      </c>
      <c r="G117" s="54">
        <f t="shared" si="50"/>
        <v>0</v>
      </c>
      <c r="H117" s="90">
        <f t="shared" si="50"/>
        <v>0</v>
      </c>
    </row>
    <row r="118" spans="2:8" ht="15" thickBot="1" x14ac:dyDescent="0.4">
      <c r="B118" s="60" t="s">
        <v>103</v>
      </c>
      <c r="C118" s="47">
        <f>C116/C77</f>
        <v>0.8438818309654269</v>
      </c>
      <c r="D118" s="47">
        <f>D116/C77</f>
        <v>1.5265601512873976</v>
      </c>
      <c r="E118" s="47">
        <f>E116/E77</f>
        <v>0.8782412626832018</v>
      </c>
      <c r="F118" s="47">
        <f t="shared" ref="F118" si="51">F116/E77</f>
        <v>1.4851981809660135</v>
      </c>
      <c r="G118" s="47">
        <f>G116/G77</f>
        <v>0.8948664025692441</v>
      </c>
      <c r="H118" s="107">
        <f t="shared" ref="H118" si="52">H116/G77</f>
        <v>1.5185167071507366</v>
      </c>
    </row>
    <row r="119" spans="2:8" x14ac:dyDescent="0.35">
      <c r="B119" s="87" t="s">
        <v>87</v>
      </c>
      <c r="C119" s="335"/>
      <c r="D119" s="335"/>
      <c r="E119" s="335"/>
      <c r="F119" s="335"/>
      <c r="G119" s="335"/>
      <c r="H119" s="336"/>
    </row>
    <row r="120" spans="2:8" x14ac:dyDescent="0.35">
      <c r="B120" s="174" t="s">
        <v>90</v>
      </c>
      <c r="C120" s="176">
        <v>141378</v>
      </c>
      <c r="D120" s="53">
        <v>370273</v>
      </c>
      <c r="E120" s="53">
        <v>137225</v>
      </c>
      <c r="F120" s="53">
        <v>343225</v>
      </c>
      <c r="G120" s="53">
        <v>152933</v>
      </c>
      <c r="H120" s="88">
        <v>400761</v>
      </c>
    </row>
    <row r="121" spans="2:8" x14ac:dyDescent="0.35">
      <c r="B121" s="174" t="s">
        <v>91</v>
      </c>
      <c r="C121" s="176">
        <v>141378</v>
      </c>
      <c r="D121" s="53">
        <v>370273</v>
      </c>
      <c r="E121" s="53">
        <v>137225</v>
      </c>
      <c r="F121" s="53">
        <v>343225</v>
      </c>
      <c r="G121" s="53">
        <v>152933</v>
      </c>
      <c r="H121" s="88">
        <v>400761</v>
      </c>
    </row>
    <row r="122" spans="2:8" ht="15" thickBot="1" x14ac:dyDescent="0.4">
      <c r="B122" s="89" t="s">
        <v>92</v>
      </c>
      <c r="C122" s="54">
        <f>C120-C121</f>
        <v>0</v>
      </c>
      <c r="D122" s="54">
        <f>D120-D121</f>
        <v>0</v>
      </c>
      <c r="E122" s="54">
        <f t="shared" ref="E122:G122" si="53">E120-E121</f>
        <v>0</v>
      </c>
      <c r="F122" s="54">
        <f t="shared" ref="F122:H122" si="54">F120-F121</f>
        <v>0</v>
      </c>
      <c r="G122" s="54">
        <f t="shared" si="53"/>
        <v>0</v>
      </c>
      <c r="H122" s="90">
        <f t="shared" si="54"/>
        <v>0</v>
      </c>
    </row>
    <row r="123" spans="2:8" ht="14.5" customHeight="1" thickBot="1" x14ac:dyDescent="0.4">
      <c r="B123" s="38" t="s">
        <v>104</v>
      </c>
      <c r="C123" s="47">
        <f>C121/C77</f>
        <v>0.85691945885661636</v>
      </c>
      <c r="D123" s="47">
        <f>D121/C77</f>
        <v>2.2442964166222179</v>
      </c>
      <c r="E123" s="47">
        <f>E121/E77</f>
        <v>0.8691397590666684</v>
      </c>
      <c r="F123" s="47">
        <f t="shared" ref="F123" si="55">F121/E77</f>
        <v>2.1738786212837109</v>
      </c>
      <c r="G123" s="47">
        <f>G121/G77</f>
        <v>0.83105372697977975</v>
      </c>
      <c r="H123" s="107">
        <f t="shared" ref="H123" si="56">H121/G77</f>
        <v>2.1777766909571086</v>
      </c>
    </row>
    <row r="124" spans="2:8" ht="14.5" customHeight="1" x14ac:dyDescent="0.35">
      <c r="B124" s="87" t="s">
        <v>98</v>
      </c>
      <c r="C124" s="364"/>
      <c r="D124" s="364"/>
      <c r="E124" s="364"/>
      <c r="F124" s="364"/>
      <c r="G124" s="364"/>
      <c r="H124" s="365"/>
    </row>
    <row r="125" spans="2:8" x14ac:dyDescent="0.35">
      <c r="B125" s="174" t="s">
        <v>90</v>
      </c>
      <c r="C125" s="176">
        <v>88685</v>
      </c>
      <c r="D125" s="53">
        <v>525637</v>
      </c>
      <c r="E125" s="53">
        <v>66582</v>
      </c>
      <c r="F125" s="53">
        <v>498749</v>
      </c>
      <c r="G125" s="53">
        <v>25900</v>
      </c>
      <c r="H125" s="88">
        <v>562299</v>
      </c>
    </row>
    <row r="126" spans="2:8" x14ac:dyDescent="0.35">
      <c r="B126" s="174" t="s">
        <v>91</v>
      </c>
      <c r="C126" s="176">
        <v>88685</v>
      </c>
      <c r="D126" s="53">
        <v>525637</v>
      </c>
      <c r="E126" s="53">
        <v>66582</v>
      </c>
      <c r="F126" s="53">
        <v>498749</v>
      </c>
      <c r="G126" s="53">
        <v>25900</v>
      </c>
      <c r="H126" s="88">
        <v>562299</v>
      </c>
    </row>
    <row r="127" spans="2:8" ht="15" thickBot="1" x14ac:dyDescent="0.4">
      <c r="B127" s="89" t="s">
        <v>92</v>
      </c>
      <c r="C127" s="54">
        <f>C125-C126</f>
        <v>0</v>
      </c>
      <c r="D127" s="54">
        <f>D125-D126</f>
        <v>0</v>
      </c>
      <c r="E127" s="54">
        <f t="shared" ref="E127:H127" si="57">E125-E126</f>
        <v>0</v>
      </c>
      <c r="F127" s="54">
        <f t="shared" si="57"/>
        <v>0</v>
      </c>
      <c r="G127" s="54">
        <f t="shared" si="57"/>
        <v>0</v>
      </c>
      <c r="H127" s="90">
        <f t="shared" si="57"/>
        <v>0</v>
      </c>
    </row>
    <row r="128" spans="2:8" ht="15" thickBot="1" x14ac:dyDescent="0.4">
      <c r="B128" s="38" t="s">
        <v>105</v>
      </c>
      <c r="C128" s="47">
        <f>C126/C77</f>
        <v>0.53753697328225769</v>
      </c>
      <c r="D128" s="47">
        <f>D126/C77</f>
        <v>3.1859877321437229</v>
      </c>
      <c r="E128" s="47">
        <f>E126/E77</f>
        <v>0.42170933458318027</v>
      </c>
      <c r="F128" s="47">
        <f t="shared" ref="F128" si="58">F126/E77</f>
        <v>3.158918460154795</v>
      </c>
      <c r="G128" s="47">
        <f>G126/G77</f>
        <v>0.14074327665563544</v>
      </c>
      <c r="H128" s="107">
        <f t="shared" ref="H128" si="59">H126/G77</f>
        <v>3.0555908772273033</v>
      </c>
    </row>
    <row r="129" spans="2:8" x14ac:dyDescent="0.35">
      <c r="B129" s="87" t="s">
        <v>99</v>
      </c>
      <c r="C129" s="371"/>
      <c r="D129" s="371"/>
      <c r="E129" s="371"/>
      <c r="F129" s="371"/>
      <c r="G129" s="371"/>
      <c r="H129" s="372"/>
    </row>
    <row r="130" spans="2:8" x14ac:dyDescent="0.35">
      <c r="B130" s="81" t="s">
        <v>90</v>
      </c>
      <c r="C130" s="178">
        <v>0</v>
      </c>
      <c r="D130" s="53">
        <v>958871</v>
      </c>
      <c r="E130" s="57">
        <v>0</v>
      </c>
      <c r="F130" s="133">
        <v>953749</v>
      </c>
      <c r="G130" s="57">
        <v>0</v>
      </c>
      <c r="H130" s="100">
        <v>955159</v>
      </c>
    </row>
    <row r="131" spans="2:8" x14ac:dyDescent="0.35">
      <c r="B131" s="81" t="s">
        <v>91</v>
      </c>
      <c r="C131" s="179">
        <v>0</v>
      </c>
      <c r="D131" s="53">
        <v>958871</v>
      </c>
      <c r="E131" s="44">
        <v>0</v>
      </c>
      <c r="F131" s="133">
        <v>953749</v>
      </c>
      <c r="G131" s="44">
        <v>0</v>
      </c>
      <c r="H131" s="100">
        <v>955159</v>
      </c>
    </row>
    <row r="132" spans="2:8" ht="15" thickBot="1" x14ac:dyDescent="0.4">
      <c r="B132" s="89" t="s">
        <v>92</v>
      </c>
      <c r="C132" s="41">
        <v>0</v>
      </c>
      <c r="D132" s="54">
        <f>D130-D131</f>
        <v>0</v>
      </c>
      <c r="E132" s="41">
        <v>0</v>
      </c>
      <c r="F132" s="41">
        <v>0</v>
      </c>
      <c r="G132" s="41">
        <v>0</v>
      </c>
      <c r="H132" s="97">
        <v>0</v>
      </c>
    </row>
    <row r="133" spans="2:8" ht="15" thickBot="1" x14ac:dyDescent="0.4">
      <c r="B133" s="38" t="s">
        <v>106</v>
      </c>
      <c r="C133" s="47">
        <v>0</v>
      </c>
      <c r="D133" s="47">
        <f>D131/C77</f>
        <v>5.8119029724094462</v>
      </c>
      <c r="E133" s="47">
        <v>0</v>
      </c>
      <c r="F133" s="47">
        <f>F131/E77</f>
        <v>6.040744587867195</v>
      </c>
      <c r="G133" s="47">
        <v>0</v>
      </c>
      <c r="H133" s="107">
        <f>H131/G77</f>
        <v>5.1904327176494238</v>
      </c>
    </row>
    <row r="134" spans="2:8" ht="109" customHeight="1" thickBot="1" x14ac:dyDescent="0.4">
      <c r="B134" s="251" t="s">
        <v>112</v>
      </c>
      <c r="C134" s="259" t="s">
        <v>184</v>
      </c>
      <c r="D134" s="259"/>
      <c r="E134" s="75"/>
      <c r="F134" s="189" t="s">
        <v>150</v>
      </c>
      <c r="G134" s="190"/>
      <c r="H134" s="191"/>
    </row>
    <row r="135" spans="2:8" ht="95" customHeight="1" thickBot="1" x14ac:dyDescent="0.4">
      <c r="B135" s="305"/>
      <c r="C135" s="260"/>
      <c r="D135" s="260"/>
      <c r="E135" s="79"/>
      <c r="F135" s="189" t="s">
        <v>151</v>
      </c>
      <c r="G135" s="190"/>
      <c r="H135" s="191"/>
    </row>
    <row r="136" spans="2:8" x14ac:dyDescent="0.35">
      <c r="B136" s="249" t="s">
        <v>9</v>
      </c>
      <c r="C136" s="261" t="s">
        <v>7</v>
      </c>
      <c r="D136" s="262"/>
      <c r="E136" s="261" t="s">
        <v>8</v>
      </c>
      <c r="F136" s="262"/>
      <c r="G136" s="261" t="s">
        <v>8</v>
      </c>
      <c r="H136" s="286"/>
    </row>
    <row r="137" spans="2:8" ht="37" customHeight="1" thickBot="1" x14ac:dyDescent="0.4">
      <c r="B137" s="339"/>
      <c r="C137" s="330" t="s">
        <v>156</v>
      </c>
      <c r="D137" s="331"/>
      <c r="E137" s="287" t="s">
        <v>161</v>
      </c>
      <c r="F137" s="288"/>
      <c r="G137" s="287" t="s">
        <v>162</v>
      </c>
      <c r="H137" s="289"/>
    </row>
    <row r="138" spans="2:8" x14ac:dyDescent="0.35">
      <c r="B138" s="81" t="s">
        <v>11</v>
      </c>
      <c r="C138" s="332" t="s">
        <v>37</v>
      </c>
      <c r="D138" s="333"/>
      <c r="E138" s="332" t="s">
        <v>37</v>
      </c>
      <c r="F138" s="333"/>
      <c r="G138" s="332" t="s">
        <v>37</v>
      </c>
      <c r="H138" s="334"/>
    </row>
    <row r="139" spans="2:8" x14ac:dyDescent="0.35">
      <c r="B139" s="81" t="s">
        <v>36</v>
      </c>
      <c r="C139" s="274">
        <v>241379</v>
      </c>
      <c r="D139" s="275"/>
      <c r="E139" s="274">
        <v>242158</v>
      </c>
      <c r="F139" s="275"/>
      <c r="G139" s="274">
        <v>279969</v>
      </c>
      <c r="H139" s="298"/>
    </row>
    <row r="140" spans="2:8" ht="29" x14ac:dyDescent="0.35">
      <c r="B140" s="82" t="s">
        <v>129</v>
      </c>
      <c r="C140" s="276" t="s">
        <v>185</v>
      </c>
      <c r="D140" s="277"/>
      <c r="E140" s="296" t="s">
        <v>183</v>
      </c>
      <c r="F140" s="277"/>
      <c r="G140" s="296" t="s">
        <v>183</v>
      </c>
      <c r="H140" s="297"/>
    </row>
    <row r="141" spans="2:8" x14ac:dyDescent="0.35">
      <c r="B141" s="83" t="s">
        <v>130</v>
      </c>
      <c r="C141" s="276">
        <v>4.2000000000000003E-2</v>
      </c>
      <c r="D141" s="277"/>
      <c r="E141" s="296">
        <v>4.1000000000000002E-2</v>
      </c>
      <c r="F141" s="277"/>
      <c r="G141" s="296">
        <v>4.1000000000000002E-2</v>
      </c>
      <c r="H141" s="297"/>
    </row>
    <row r="142" spans="2:8" x14ac:dyDescent="0.35">
      <c r="B142" s="84" t="s">
        <v>109</v>
      </c>
      <c r="C142" s="280">
        <v>1.6E-2</v>
      </c>
      <c r="D142" s="281"/>
      <c r="E142" s="296">
        <v>1.4999999999999999E-2</v>
      </c>
      <c r="F142" s="277"/>
      <c r="G142" s="296">
        <v>1.4999999999999999E-2</v>
      </c>
      <c r="H142" s="297"/>
    </row>
    <row r="143" spans="2:8" x14ac:dyDescent="0.35">
      <c r="B143" s="89" t="s">
        <v>50</v>
      </c>
      <c r="C143" s="274">
        <v>192436</v>
      </c>
      <c r="D143" s="275"/>
      <c r="E143" s="274">
        <v>191737</v>
      </c>
      <c r="F143" s="275"/>
      <c r="G143" s="274">
        <v>227253</v>
      </c>
      <c r="H143" s="298"/>
    </row>
    <row r="144" spans="2:8" x14ac:dyDescent="0.35">
      <c r="B144" s="85" t="s">
        <v>74</v>
      </c>
      <c r="C144" s="278">
        <f>C143/C139</f>
        <v>0.79723588216041996</v>
      </c>
      <c r="D144" s="279"/>
      <c r="E144" s="278">
        <f>E143/E139</f>
        <v>0.79178470254957511</v>
      </c>
      <c r="F144" s="279"/>
      <c r="G144" s="278">
        <f>G143/G139</f>
        <v>0.81170772478381537</v>
      </c>
      <c r="H144" s="282"/>
    </row>
    <row r="145" spans="2:8" ht="15" thickBot="1" x14ac:dyDescent="0.4">
      <c r="B145" s="86" t="s">
        <v>51</v>
      </c>
      <c r="C145" s="283">
        <f>1000000/C139</f>
        <v>4.1428624693946032</v>
      </c>
      <c r="D145" s="284"/>
      <c r="E145" s="283">
        <f>1000000/E139</f>
        <v>4.1295352621016033</v>
      </c>
      <c r="F145" s="284"/>
      <c r="G145" s="283">
        <f>1000000/G139</f>
        <v>3.5718240233740164</v>
      </c>
      <c r="H145" s="285"/>
    </row>
    <row r="146" spans="2:8" x14ac:dyDescent="0.35">
      <c r="B146" s="317" t="s">
        <v>131</v>
      </c>
      <c r="C146" s="318"/>
      <c r="D146" s="318"/>
      <c r="E146" s="318"/>
      <c r="F146" s="318"/>
      <c r="G146" s="318"/>
      <c r="H146" s="320"/>
    </row>
    <row r="147" spans="2:8" x14ac:dyDescent="0.35">
      <c r="B147" s="68" t="s">
        <v>132</v>
      </c>
      <c r="C147" s="263">
        <v>4.2000000000000003E-2</v>
      </c>
      <c r="D147" s="263"/>
      <c r="E147" s="263">
        <v>4.4999999999999998E-2</v>
      </c>
      <c r="F147" s="263"/>
      <c r="G147" s="263">
        <v>4.4999999999999998E-2</v>
      </c>
      <c r="H147" s="265"/>
    </row>
    <row r="148" spans="2:8" ht="43.5" x14ac:dyDescent="0.35">
      <c r="B148" s="66" t="s">
        <v>133</v>
      </c>
      <c r="C148" s="67">
        <v>1.6E-2</v>
      </c>
      <c r="D148" s="67">
        <v>4.2000000000000003E-2</v>
      </c>
      <c r="E148" s="67">
        <v>1.4999999999999999E-2</v>
      </c>
      <c r="F148" s="67">
        <v>4.1000000000000002E-2</v>
      </c>
      <c r="G148" s="67">
        <v>1.4999999999999999E-2</v>
      </c>
      <c r="H148" s="209">
        <v>4.1000000000000002E-2</v>
      </c>
    </row>
    <row r="149" spans="2:8" x14ac:dyDescent="0.35">
      <c r="B149" s="68" t="s">
        <v>77</v>
      </c>
      <c r="C149" s="72" t="s">
        <v>25</v>
      </c>
      <c r="D149" s="69" t="s">
        <v>79</v>
      </c>
      <c r="E149" s="72" t="s">
        <v>25</v>
      </c>
      <c r="F149" s="69" t="s">
        <v>79</v>
      </c>
      <c r="G149" s="72" t="s">
        <v>25</v>
      </c>
      <c r="H149" s="70" t="s">
        <v>80</v>
      </c>
    </row>
    <row r="150" spans="2:8" ht="29.5" thickBot="1" x14ac:dyDescent="0.4">
      <c r="B150" s="71" t="s">
        <v>76</v>
      </c>
      <c r="C150" s="264">
        <v>89</v>
      </c>
      <c r="D150" s="264"/>
      <c r="E150" s="266">
        <v>86</v>
      </c>
      <c r="F150" s="266"/>
      <c r="G150" s="264">
        <v>84</v>
      </c>
      <c r="H150" s="368"/>
    </row>
    <row r="151" spans="2:8" x14ac:dyDescent="0.35">
      <c r="B151" s="87" t="s">
        <v>94</v>
      </c>
      <c r="C151" s="366"/>
      <c r="D151" s="366"/>
      <c r="E151" s="366"/>
      <c r="F151" s="366"/>
      <c r="G151" s="366"/>
      <c r="H151" s="367"/>
    </row>
    <row r="152" spans="2:8" x14ac:dyDescent="0.35">
      <c r="B152" s="81" t="s">
        <v>90</v>
      </c>
      <c r="C152" s="43">
        <v>220983</v>
      </c>
      <c r="D152" s="43">
        <v>246204</v>
      </c>
      <c r="E152" s="43">
        <v>219685</v>
      </c>
      <c r="F152" s="43">
        <v>237845</v>
      </c>
      <c r="G152" s="43">
        <v>258276</v>
      </c>
      <c r="H152" s="103">
        <v>279554</v>
      </c>
    </row>
    <row r="153" spans="2:8" x14ac:dyDescent="0.35">
      <c r="B153" s="81" t="s">
        <v>91</v>
      </c>
      <c r="C153" s="43">
        <v>190950</v>
      </c>
      <c r="D153" s="43">
        <v>216171</v>
      </c>
      <c r="E153" s="43">
        <v>194045</v>
      </c>
      <c r="F153" s="43">
        <v>212205</v>
      </c>
      <c r="G153" s="43">
        <v>232636</v>
      </c>
      <c r="H153" s="103">
        <v>253914</v>
      </c>
    </row>
    <row r="154" spans="2:8" ht="15" thickBot="1" x14ac:dyDescent="0.4">
      <c r="B154" s="89" t="s">
        <v>92</v>
      </c>
      <c r="C154" s="45">
        <f>C152-C153</f>
        <v>30033</v>
      </c>
      <c r="D154" s="45">
        <f>D152-D153</f>
        <v>30033</v>
      </c>
      <c r="E154" s="45">
        <f t="shared" ref="E154:G154" si="60">E152-E153</f>
        <v>25640</v>
      </c>
      <c r="F154" s="45">
        <f t="shared" si="60"/>
        <v>25640</v>
      </c>
      <c r="G154" s="45">
        <f t="shared" si="60"/>
        <v>25640</v>
      </c>
      <c r="H154" s="99">
        <f t="shared" ref="H154" si="61">H152-H153</f>
        <v>25640</v>
      </c>
    </row>
    <row r="155" spans="2:8" ht="15" thickBot="1" x14ac:dyDescent="0.4">
      <c r="B155" s="37" t="s">
        <v>108</v>
      </c>
      <c r="C155" s="47">
        <f>C153/C139</f>
        <v>0.79107958853089955</v>
      </c>
      <c r="D155" s="47">
        <f>D153/C139</f>
        <v>0.89556672287150085</v>
      </c>
      <c r="E155" s="47">
        <f>E153/E139</f>
        <v>0.80131566993450554</v>
      </c>
      <c r="F155" s="47">
        <f t="shared" ref="F155" si="62">F153/E139</f>
        <v>0.87630803029427073</v>
      </c>
      <c r="G155" s="47">
        <f>G153/G139</f>
        <v>0.83093485350163765</v>
      </c>
      <c r="H155" s="107">
        <f t="shared" ref="H155" si="63">H153/G139</f>
        <v>0.90693612507098997</v>
      </c>
    </row>
    <row r="156" spans="2:8" x14ac:dyDescent="0.35">
      <c r="B156" s="87" t="s">
        <v>86</v>
      </c>
      <c r="C156" s="362"/>
      <c r="D156" s="362"/>
      <c r="E156" s="362"/>
      <c r="F156" s="362"/>
      <c r="G156" s="362"/>
      <c r="H156" s="363"/>
    </row>
    <row r="157" spans="2:8" x14ac:dyDescent="0.35">
      <c r="B157" s="81" t="s">
        <v>90</v>
      </c>
      <c r="C157" s="43">
        <v>208884</v>
      </c>
      <c r="D157" s="43">
        <v>271211</v>
      </c>
      <c r="E157" s="43">
        <v>202501</v>
      </c>
      <c r="F157" s="43">
        <v>255708</v>
      </c>
      <c r="G157" s="43">
        <v>241092</v>
      </c>
      <c r="H157" s="103">
        <v>303710</v>
      </c>
    </row>
    <row r="158" spans="2:8" x14ac:dyDescent="0.35">
      <c r="B158" s="81" t="s">
        <v>91</v>
      </c>
      <c r="C158" s="43">
        <v>182803</v>
      </c>
      <c r="D158" s="43">
        <v>245129</v>
      </c>
      <c r="E158" s="43">
        <v>189681</v>
      </c>
      <c r="F158" s="43">
        <v>242888</v>
      </c>
      <c r="G158" s="43">
        <v>228272</v>
      </c>
      <c r="H158" s="103">
        <v>290890</v>
      </c>
    </row>
    <row r="159" spans="2:8" ht="15" thickBot="1" x14ac:dyDescent="0.4">
      <c r="B159" s="89" t="s">
        <v>92</v>
      </c>
      <c r="C159" s="45">
        <f>C157-C158</f>
        <v>26081</v>
      </c>
      <c r="D159" s="45">
        <f>D157-D158</f>
        <v>26082</v>
      </c>
      <c r="E159" s="45">
        <f t="shared" ref="E159:H159" si="64">E157-E158</f>
        <v>12820</v>
      </c>
      <c r="F159" s="45">
        <f t="shared" si="64"/>
        <v>12820</v>
      </c>
      <c r="G159" s="45">
        <f t="shared" si="64"/>
        <v>12820</v>
      </c>
      <c r="H159" s="99">
        <f t="shared" si="64"/>
        <v>12820</v>
      </c>
    </row>
    <row r="160" spans="2:8" ht="15" thickBot="1" x14ac:dyDescent="0.4">
      <c r="B160" s="38" t="s">
        <v>103</v>
      </c>
      <c r="C160" s="47">
        <f>C158/C139</f>
        <v>0.75732768799274175</v>
      </c>
      <c r="D160" s="47">
        <f>D158/C139</f>
        <v>1.0155357342602298</v>
      </c>
      <c r="E160" s="47">
        <f>E158/E139</f>
        <v>0.78329437805069413</v>
      </c>
      <c r="F160" s="47">
        <f t="shared" ref="F160" si="65">F158/E139</f>
        <v>1.0030145607413341</v>
      </c>
      <c r="G160" s="47">
        <f>G158/G139</f>
        <v>0.81534741346363349</v>
      </c>
      <c r="H160" s="107">
        <f t="shared" ref="H160" si="66">H158/G139</f>
        <v>1.0390078901592676</v>
      </c>
    </row>
    <row r="161" spans="2:8" x14ac:dyDescent="0.35">
      <c r="B161" s="87" t="s">
        <v>123</v>
      </c>
      <c r="C161" s="255"/>
      <c r="D161" s="255"/>
      <c r="E161" s="255"/>
      <c r="F161" s="255"/>
      <c r="G161" s="255"/>
      <c r="H161" s="256"/>
    </row>
    <row r="162" spans="2:8" x14ac:dyDescent="0.35">
      <c r="B162" s="81" t="s">
        <v>90</v>
      </c>
      <c r="C162" s="43">
        <v>198367</v>
      </c>
      <c r="D162" s="43">
        <v>317480</v>
      </c>
      <c r="E162" s="43">
        <v>208819</v>
      </c>
      <c r="F162" s="43">
        <v>315271</v>
      </c>
      <c r="G162" s="43">
        <v>245116</v>
      </c>
      <c r="H162" s="103">
        <v>370987</v>
      </c>
    </row>
    <row r="163" spans="2:8" x14ac:dyDescent="0.35">
      <c r="B163" s="81" t="s">
        <v>91</v>
      </c>
      <c r="C163" s="43">
        <v>193625</v>
      </c>
      <c r="D163" s="43">
        <v>312738</v>
      </c>
      <c r="E163" s="43">
        <v>208819</v>
      </c>
      <c r="F163" s="43">
        <v>315271</v>
      </c>
      <c r="G163" s="43">
        <v>245116</v>
      </c>
      <c r="H163" s="103">
        <v>370987</v>
      </c>
    </row>
    <row r="164" spans="2:8" ht="15" thickBot="1" x14ac:dyDescent="0.4">
      <c r="B164" s="89" t="s">
        <v>92</v>
      </c>
      <c r="C164" s="45">
        <f>C162-C163</f>
        <v>4742</v>
      </c>
      <c r="D164" s="45">
        <f>D162-D163</f>
        <v>4742</v>
      </c>
      <c r="E164" s="45">
        <f t="shared" ref="E164:F164" si="67">E162-E163</f>
        <v>0</v>
      </c>
      <c r="F164" s="45">
        <f t="shared" si="67"/>
        <v>0</v>
      </c>
      <c r="G164" s="45">
        <f t="shared" ref="G164" si="68">G162-G163</f>
        <v>0</v>
      </c>
      <c r="H164" s="99">
        <f t="shared" ref="H164" si="69">H162-H163</f>
        <v>0</v>
      </c>
    </row>
    <row r="165" spans="2:8" ht="15" thickBot="1" x14ac:dyDescent="0.4">
      <c r="B165" s="38" t="s">
        <v>126</v>
      </c>
      <c r="C165" s="47">
        <f>C163/C139</f>
        <v>0.80216174563653009</v>
      </c>
      <c r="D165" s="47">
        <f>D163/C139</f>
        <v>1.2956305229535294</v>
      </c>
      <c r="E165" s="47">
        <f>E163/E139</f>
        <v>0.86232542389679467</v>
      </c>
      <c r="F165" s="47">
        <f t="shared" ref="F165" si="70">F163/E139</f>
        <v>1.3019227116180345</v>
      </c>
      <c r="G165" s="47">
        <f>G163/G139</f>
        <v>0.87551121731334536</v>
      </c>
      <c r="H165" s="107">
        <f t="shared" ref="H165" si="71">H163/G139</f>
        <v>1.3251002789594561</v>
      </c>
    </row>
    <row r="166" spans="2:8" x14ac:dyDescent="0.35">
      <c r="B166" s="87" t="s">
        <v>124</v>
      </c>
      <c r="C166" s="255"/>
      <c r="D166" s="255"/>
      <c r="E166" s="255"/>
      <c r="F166" s="255"/>
      <c r="G166" s="255"/>
      <c r="H166" s="256"/>
    </row>
    <row r="167" spans="2:8" x14ac:dyDescent="0.35">
      <c r="B167" s="81" t="s">
        <v>90</v>
      </c>
      <c r="C167" s="43">
        <v>199942</v>
      </c>
      <c r="D167" s="43">
        <v>330141</v>
      </c>
      <c r="E167" s="43">
        <v>208993</v>
      </c>
      <c r="F167" s="43">
        <v>326050</v>
      </c>
      <c r="G167" s="43">
        <v>244438</v>
      </c>
      <c r="H167" s="103">
        <v>382947</v>
      </c>
    </row>
    <row r="168" spans="2:8" x14ac:dyDescent="0.35">
      <c r="B168" s="81" t="s">
        <v>91</v>
      </c>
      <c r="C168" s="43">
        <v>198362</v>
      </c>
      <c r="D168" s="43">
        <v>328560</v>
      </c>
      <c r="E168" s="43">
        <v>208993</v>
      </c>
      <c r="F168" s="43">
        <v>326050</v>
      </c>
      <c r="G168" s="43">
        <v>244438</v>
      </c>
      <c r="H168" s="103">
        <v>382947</v>
      </c>
    </row>
    <row r="169" spans="2:8" ht="15" thickBot="1" x14ac:dyDescent="0.4">
      <c r="B169" s="89" t="s">
        <v>92</v>
      </c>
      <c r="C169" s="45">
        <f>C167-C168</f>
        <v>1580</v>
      </c>
      <c r="D169" s="45">
        <f>D167-D168</f>
        <v>1581</v>
      </c>
      <c r="E169" s="45">
        <f t="shared" ref="E169:F169" si="72">E167-E168</f>
        <v>0</v>
      </c>
      <c r="F169" s="45">
        <f t="shared" si="72"/>
        <v>0</v>
      </c>
      <c r="G169" s="45">
        <f t="shared" ref="G169:H169" si="73">G167-G168</f>
        <v>0</v>
      </c>
      <c r="H169" s="99">
        <f t="shared" si="73"/>
        <v>0</v>
      </c>
    </row>
    <row r="170" spans="2:8" ht="15" thickBot="1" x14ac:dyDescent="0.4">
      <c r="B170" s="38" t="s">
        <v>127</v>
      </c>
      <c r="C170" s="47">
        <f>C168/C139</f>
        <v>0.82178648515405239</v>
      </c>
      <c r="D170" s="47">
        <f>D168/C139</f>
        <v>1.361178892944291</v>
      </c>
      <c r="E170" s="47">
        <f>E168/E139</f>
        <v>0.86304396303240039</v>
      </c>
      <c r="F170" s="47">
        <f t="shared" ref="F170" si="74">F168/E139</f>
        <v>1.3464349722082276</v>
      </c>
      <c r="G170" s="47">
        <f>G168/G139</f>
        <v>0.87308952062549783</v>
      </c>
      <c r="H170" s="107">
        <f t="shared" ref="H170" si="75">H168/G139</f>
        <v>1.3678192942790095</v>
      </c>
    </row>
    <row r="171" spans="2:8" x14ac:dyDescent="0.35">
      <c r="B171" s="87" t="s">
        <v>125</v>
      </c>
      <c r="C171" s="255"/>
      <c r="D171" s="255"/>
      <c r="E171" s="255"/>
      <c r="F171" s="255"/>
      <c r="G171" s="255"/>
      <c r="H171" s="256"/>
    </row>
    <row r="172" spans="2:8" x14ac:dyDescent="0.35">
      <c r="B172" s="81" t="s">
        <v>90</v>
      </c>
      <c r="C172" s="43">
        <v>201245</v>
      </c>
      <c r="D172" s="43">
        <v>343175</v>
      </c>
      <c r="E172" s="43">
        <v>208762</v>
      </c>
      <c r="F172" s="43">
        <v>337011</v>
      </c>
      <c r="G172" s="43">
        <v>243142</v>
      </c>
      <c r="H172" s="103">
        <v>395016</v>
      </c>
    </row>
    <row r="173" spans="2:8" x14ac:dyDescent="0.35">
      <c r="B173" s="81" t="s">
        <v>91</v>
      </c>
      <c r="C173" s="43">
        <v>201245</v>
      </c>
      <c r="D173" s="43">
        <v>343175</v>
      </c>
      <c r="E173" s="43">
        <v>208762</v>
      </c>
      <c r="F173" s="43">
        <v>337011</v>
      </c>
      <c r="G173" s="43">
        <v>243142</v>
      </c>
      <c r="H173" s="103">
        <v>395016</v>
      </c>
    </row>
    <row r="174" spans="2:8" ht="15" thickBot="1" x14ac:dyDescent="0.4">
      <c r="B174" s="89" t="s">
        <v>92</v>
      </c>
      <c r="C174" s="45">
        <f>C172-C173</f>
        <v>0</v>
      </c>
      <c r="D174" s="45">
        <f>D172-D173</f>
        <v>0</v>
      </c>
      <c r="E174" s="45">
        <f t="shared" ref="E174:F174" si="76">E172-E173</f>
        <v>0</v>
      </c>
      <c r="F174" s="45">
        <f t="shared" si="76"/>
        <v>0</v>
      </c>
      <c r="G174" s="45">
        <f>G172-G173</f>
        <v>0</v>
      </c>
      <c r="H174" s="99">
        <f t="shared" ref="H174" si="77">H172-H173</f>
        <v>0</v>
      </c>
    </row>
    <row r="175" spans="2:8" ht="15" thickBot="1" x14ac:dyDescent="0.4">
      <c r="B175" s="38" t="s">
        <v>128</v>
      </c>
      <c r="C175" s="47">
        <f>C173/C139</f>
        <v>0.83373035765331693</v>
      </c>
      <c r="D175" s="47">
        <f>D173/C139</f>
        <v>1.421726827934493</v>
      </c>
      <c r="E175" s="47">
        <f>E173/E139</f>
        <v>0.86209004038685488</v>
      </c>
      <c r="F175" s="47">
        <f t="shared" ref="F175" si="78">F173/E139</f>
        <v>1.3916988082161235</v>
      </c>
      <c r="G175" s="47">
        <f>G173/G139</f>
        <v>0.8684604366912051</v>
      </c>
      <c r="H175" s="107">
        <f t="shared" ref="H175" si="79">H173/G139</f>
        <v>1.4109276384171106</v>
      </c>
    </row>
    <row r="176" spans="2:8" x14ac:dyDescent="0.35">
      <c r="B176" s="87" t="s">
        <v>87</v>
      </c>
      <c r="C176" s="255"/>
      <c r="D176" s="255"/>
      <c r="E176" s="255"/>
      <c r="F176" s="255"/>
      <c r="G176" s="255"/>
      <c r="H176" s="256"/>
    </row>
    <row r="177" spans="2:8" x14ac:dyDescent="0.35">
      <c r="B177" s="81" t="s">
        <v>90</v>
      </c>
      <c r="C177" s="43">
        <v>202733</v>
      </c>
      <c r="D177" s="43">
        <v>370273</v>
      </c>
      <c r="E177" s="43">
        <v>206693</v>
      </c>
      <c r="F177" s="43">
        <v>359317</v>
      </c>
      <c r="G177" s="43">
        <v>238108</v>
      </c>
      <c r="H177" s="103">
        <v>419218</v>
      </c>
    </row>
    <row r="178" spans="2:8" x14ac:dyDescent="0.35">
      <c r="B178" s="81" t="s">
        <v>91</v>
      </c>
      <c r="C178" s="43">
        <v>202733</v>
      </c>
      <c r="D178" s="43">
        <v>370273</v>
      </c>
      <c r="E178" s="43">
        <v>206693</v>
      </c>
      <c r="F178" s="43">
        <v>359317</v>
      </c>
      <c r="G178" s="43">
        <v>238108</v>
      </c>
      <c r="H178" s="103">
        <v>419218</v>
      </c>
    </row>
    <row r="179" spans="2:8" ht="15" thickBot="1" x14ac:dyDescent="0.4">
      <c r="B179" s="89" t="s">
        <v>92</v>
      </c>
      <c r="C179" s="43">
        <f>C177-C178</f>
        <v>0</v>
      </c>
      <c r="D179" s="43">
        <f>D177-D178</f>
        <v>0</v>
      </c>
      <c r="E179" s="43">
        <f t="shared" ref="E179:F179" si="80">E177-E178</f>
        <v>0</v>
      </c>
      <c r="F179" s="43">
        <f t="shared" si="80"/>
        <v>0</v>
      </c>
      <c r="G179" s="43">
        <f t="shared" ref="G179" si="81">G177-G178</f>
        <v>0</v>
      </c>
      <c r="H179" s="103">
        <f t="shared" ref="H179" si="82">H177-H178</f>
        <v>0</v>
      </c>
    </row>
    <row r="180" spans="2:8" ht="15" thickBot="1" x14ac:dyDescent="0.4">
      <c r="B180" s="38" t="s">
        <v>104</v>
      </c>
      <c r="C180" s="47">
        <f>C178/C139</f>
        <v>0.83989493700777618</v>
      </c>
      <c r="D180" s="47">
        <f>D178/C139</f>
        <v>1.533990115130148</v>
      </c>
      <c r="E180" s="47">
        <f>E178/E139</f>
        <v>0.85354603192956668</v>
      </c>
      <c r="F180" s="47">
        <f t="shared" ref="F180" si="83">F178/E139</f>
        <v>1.4838122217725618</v>
      </c>
      <c r="G180" s="47">
        <f>G178/G139</f>
        <v>0.85047987455754026</v>
      </c>
      <c r="H180" s="107">
        <f t="shared" ref="H180" si="84">H178/G139</f>
        <v>1.4973729234308084</v>
      </c>
    </row>
    <row r="181" spans="2:8" x14ac:dyDescent="0.35">
      <c r="B181" s="87" t="s">
        <v>98</v>
      </c>
      <c r="C181" s="362"/>
      <c r="D181" s="362"/>
      <c r="E181" s="362"/>
      <c r="F181" s="362"/>
      <c r="G181" s="362"/>
      <c r="H181" s="363"/>
    </row>
    <row r="182" spans="2:8" x14ac:dyDescent="0.35">
      <c r="B182" s="81" t="s">
        <v>90</v>
      </c>
      <c r="C182" s="43">
        <v>169861</v>
      </c>
      <c r="D182" s="43">
        <v>525637</v>
      </c>
      <c r="E182" s="43">
        <v>152953</v>
      </c>
      <c r="F182" s="43">
        <v>498744</v>
      </c>
      <c r="G182" s="43">
        <v>139808</v>
      </c>
      <c r="H182" s="103">
        <v>562296</v>
      </c>
    </row>
    <row r="183" spans="2:8" x14ac:dyDescent="0.35">
      <c r="B183" s="81" t="s">
        <v>91</v>
      </c>
      <c r="C183" s="43">
        <v>169861</v>
      </c>
      <c r="D183" s="43">
        <v>525637</v>
      </c>
      <c r="E183" s="43">
        <v>152953</v>
      </c>
      <c r="F183" s="43">
        <v>498744</v>
      </c>
      <c r="G183" s="43">
        <v>139808</v>
      </c>
      <c r="H183" s="103">
        <v>562296</v>
      </c>
    </row>
    <row r="184" spans="2:8" ht="15" thickBot="1" x14ac:dyDescent="0.4">
      <c r="B184" s="89" t="s">
        <v>92</v>
      </c>
      <c r="C184" s="45">
        <f>C182-C183</f>
        <v>0</v>
      </c>
      <c r="D184" s="45">
        <f>D182-D183</f>
        <v>0</v>
      </c>
      <c r="E184" s="45">
        <f t="shared" ref="E184:F184" si="85">E182-E183</f>
        <v>0</v>
      </c>
      <c r="F184" s="45">
        <f t="shared" si="85"/>
        <v>0</v>
      </c>
      <c r="G184" s="45">
        <f t="shared" ref="G184" si="86">G182-G183</f>
        <v>0</v>
      </c>
      <c r="H184" s="99">
        <f t="shared" ref="H184" si="87">H182-H183</f>
        <v>0</v>
      </c>
    </row>
    <row r="185" spans="2:8" ht="15" thickBot="1" x14ac:dyDescent="0.4">
      <c r="B185" s="38" t="s">
        <v>105</v>
      </c>
      <c r="C185" s="47">
        <f>C183/C139</f>
        <v>0.70371076191383675</v>
      </c>
      <c r="D185" s="47">
        <f>D183/C139</f>
        <v>2.1776417998251714</v>
      </c>
      <c r="E185" s="47">
        <f>E183/E139</f>
        <v>0.63162480694422651</v>
      </c>
      <c r="F185" s="47">
        <f t="shared" ref="F185" si="88">F183/E139</f>
        <v>2.0595809347616019</v>
      </c>
      <c r="G185" s="47">
        <f>G183/G139</f>
        <v>0.49936957305987451</v>
      </c>
      <c r="H185" s="107">
        <f t="shared" ref="H185" si="89">H183/G139</f>
        <v>2.0084223610471161</v>
      </c>
    </row>
    <row r="186" spans="2:8" x14ac:dyDescent="0.35">
      <c r="B186" s="87" t="s">
        <v>99</v>
      </c>
      <c r="C186" s="364"/>
      <c r="D186" s="364"/>
      <c r="E186" s="364"/>
      <c r="F186" s="364"/>
      <c r="G186" s="364"/>
      <c r="H186" s="365"/>
    </row>
    <row r="187" spans="2:8" x14ac:dyDescent="0.35">
      <c r="B187" s="81" t="s">
        <v>90</v>
      </c>
      <c r="C187" s="57">
        <v>0</v>
      </c>
      <c r="D187" s="33">
        <v>958874</v>
      </c>
      <c r="E187" s="57">
        <v>0</v>
      </c>
      <c r="F187" s="133">
        <v>953717</v>
      </c>
      <c r="G187" s="57">
        <v>0</v>
      </c>
      <c r="H187" s="100">
        <v>955129</v>
      </c>
    </row>
    <row r="188" spans="2:8" x14ac:dyDescent="0.35">
      <c r="B188" s="81" t="s">
        <v>91</v>
      </c>
      <c r="C188" s="44">
        <v>0</v>
      </c>
      <c r="D188" s="33">
        <v>958874</v>
      </c>
      <c r="E188" s="44">
        <v>0</v>
      </c>
      <c r="F188" s="133">
        <v>953717</v>
      </c>
      <c r="G188" s="44">
        <v>0</v>
      </c>
      <c r="H188" s="100">
        <v>955129</v>
      </c>
    </row>
    <row r="189" spans="2:8" ht="15" thickBot="1" x14ac:dyDescent="0.4">
      <c r="B189" s="89" t="s">
        <v>92</v>
      </c>
      <c r="C189" s="41">
        <v>0</v>
      </c>
      <c r="D189" s="61">
        <f>D187-D188</f>
        <v>0</v>
      </c>
      <c r="E189" s="61">
        <f t="shared" ref="E189:G189" si="90">E187-E188</f>
        <v>0</v>
      </c>
      <c r="F189" s="61">
        <f t="shared" si="90"/>
        <v>0</v>
      </c>
      <c r="G189" s="61">
        <f t="shared" si="90"/>
        <v>0</v>
      </c>
      <c r="H189" s="106">
        <f t="shared" ref="H189" si="91">H187-H188</f>
        <v>0</v>
      </c>
    </row>
    <row r="190" spans="2:8" ht="15" thickBot="1" x14ac:dyDescent="0.4">
      <c r="B190" s="38" t="s">
        <v>106</v>
      </c>
      <c r="C190" s="47">
        <v>0</v>
      </c>
      <c r="D190" s="47">
        <f>D188/C139</f>
        <v>3.9724831074782809</v>
      </c>
      <c r="E190" s="47">
        <v>0</v>
      </c>
      <c r="F190" s="47">
        <f>F188/E139</f>
        <v>3.9384079815657547</v>
      </c>
      <c r="G190" s="47">
        <v>0</v>
      </c>
      <c r="H190" s="107">
        <f>H188/G139</f>
        <v>3.4115527076212011</v>
      </c>
    </row>
  </sheetData>
  <sheetProtection algorithmName="SHA-512" hashValue="fe28jBRIFblp9ngzYdHnozRAuih5NnSZnF+S0XX4OUKpeSz+irIoO+7vBRgRwozpsGw8Kxp6gQzSpuxb7brEvg==" saltValue="iMMSXWII9eUsJ/no8lacAQ==" spinCount="100000" sheet="1" selectLockedCells="1" selectUnlockedCells="1"/>
  <mergeCells count="149">
    <mergeCell ref="C124:H124"/>
    <mergeCell ref="C89:H89"/>
    <mergeCell ref="C94:H94"/>
    <mergeCell ref="C129:H129"/>
    <mergeCell ref="C99:H99"/>
    <mergeCell ref="C104:H104"/>
    <mergeCell ref="C114:H114"/>
    <mergeCell ref="C88:D88"/>
    <mergeCell ref="G88:H88"/>
    <mergeCell ref="G140:H140"/>
    <mergeCell ref="E150:F150"/>
    <mergeCell ref="E141:F141"/>
    <mergeCell ref="E142:F142"/>
    <mergeCell ref="E147:F147"/>
    <mergeCell ref="E143:F143"/>
    <mergeCell ref="G141:H141"/>
    <mergeCell ref="G142:H142"/>
    <mergeCell ref="G143:H143"/>
    <mergeCell ref="G144:H144"/>
    <mergeCell ref="G145:H145"/>
    <mergeCell ref="C5:D6"/>
    <mergeCell ref="C72:D73"/>
    <mergeCell ref="C134:D135"/>
    <mergeCell ref="E7:F7"/>
    <mergeCell ref="E8:F8"/>
    <mergeCell ref="E74:F74"/>
    <mergeCell ref="E75:F75"/>
    <mergeCell ref="E136:F136"/>
    <mergeCell ref="E137:F137"/>
    <mergeCell ref="E9:F9"/>
    <mergeCell ref="E18:F18"/>
    <mergeCell ref="E76:F76"/>
    <mergeCell ref="E78:F78"/>
    <mergeCell ref="E79:F79"/>
    <mergeCell ref="E80:F80"/>
    <mergeCell ref="E85:F85"/>
    <mergeCell ref="E14:F14"/>
    <mergeCell ref="E15:F15"/>
    <mergeCell ref="E16:F16"/>
    <mergeCell ref="E21:F21"/>
    <mergeCell ref="C74:D74"/>
    <mergeCell ref="C75:D75"/>
    <mergeCell ref="C76:D76"/>
    <mergeCell ref="C77:D77"/>
    <mergeCell ref="C181:H181"/>
    <mergeCell ref="C186:H186"/>
    <mergeCell ref="C141:D141"/>
    <mergeCell ref="C142:D142"/>
    <mergeCell ref="C143:D143"/>
    <mergeCell ref="C144:D144"/>
    <mergeCell ref="C145:D145"/>
    <mergeCell ref="C151:H151"/>
    <mergeCell ref="C156:H156"/>
    <mergeCell ref="C176:H176"/>
    <mergeCell ref="C171:H171"/>
    <mergeCell ref="C166:H166"/>
    <mergeCell ref="C161:H161"/>
    <mergeCell ref="C147:D147"/>
    <mergeCell ref="G147:H147"/>
    <mergeCell ref="E144:F144"/>
    <mergeCell ref="E145:F145"/>
    <mergeCell ref="G150:H150"/>
    <mergeCell ref="C150:D150"/>
    <mergeCell ref="B146:H146"/>
    <mergeCell ref="E12:F12"/>
    <mergeCell ref="G11:H11"/>
    <mergeCell ref="G12:H12"/>
    <mergeCell ref="C16:D16"/>
    <mergeCell ref="C37:H37"/>
    <mergeCell ref="C67:H67"/>
    <mergeCell ref="C27:H27"/>
    <mergeCell ref="C47:H47"/>
    <mergeCell ref="C52:H52"/>
    <mergeCell ref="C57:H57"/>
    <mergeCell ref="C62:H62"/>
    <mergeCell ref="G14:H14"/>
    <mergeCell ref="G15:H15"/>
    <mergeCell ref="C42:H42"/>
    <mergeCell ref="B17:H17"/>
    <mergeCell ref="C18:D18"/>
    <mergeCell ref="G18:H18"/>
    <mergeCell ref="C21:D21"/>
    <mergeCell ref="G21:H21"/>
    <mergeCell ref="G16:H16"/>
    <mergeCell ref="C22:H22"/>
    <mergeCell ref="B2:H3"/>
    <mergeCell ref="B4:H4"/>
    <mergeCell ref="B5:B6"/>
    <mergeCell ref="B7:B8"/>
    <mergeCell ref="B72:B73"/>
    <mergeCell ref="B74:B75"/>
    <mergeCell ref="C7:D7"/>
    <mergeCell ref="G8:H8"/>
    <mergeCell ref="C11:D11"/>
    <mergeCell ref="E11:F11"/>
    <mergeCell ref="C32:H32"/>
    <mergeCell ref="C8:D8"/>
    <mergeCell ref="C12:D12"/>
    <mergeCell ref="C13:D13"/>
    <mergeCell ref="C14:D14"/>
    <mergeCell ref="C15:D15"/>
    <mergeCell ref="G7:H7"/>
    <mergeCell ref="G9:H9"/>
    <mergeCell ref="E13:F13"/>
    <mergeCell ref="G13:H13"/>
    <mergeCell ref="E10:F10"/>
    <mergeCell ref="C9:D9"/>
    <mergeCell ref="C10:D10"/>
    <mergeCell ref="G10:H10"/>
    <mergeCell ref="G74:H74"/>
    <mergeCell ref="G75:H75"/>
    <mergeCell ref="C80:D80"/>
    <mergeCell ref="C82:D82"/>
    <mergeCell ref="C83:D83"/>
    <mergeCell ref="C81:D81"/>
    <mergeCell ref="C78:D78"/>
    <mergeCell ref="E77:F77"/>
    <mergeCell ref="G80:H80"/>
    <mergeCell ref="E83:F83"/>
    <mergeCell ref="G76:H76"/>
    <mergeCell ref="G77:H77"/>
    <mergeCell ref="G81:H81"/>
    <mergeCell ref="G82:H82"/>
    <mergeCell ref="G83:H83"/>
    <mergeCell ref="C79:D79"/>
    <mergeCell ref="C140:D140"/>
    <mergeCell ref="C136:D136"/>
    <mergeCell ref="C137:D137"/>
    <mergeCell ref="C138:D138"/>
    <mergeCell ref="C139:D139"/>
    <mergeCell ref="E140:F140"/>
    <mergeCell ref="G78:H78"/>
    <mergeCell ref="G79:H79"/>
    <mergeCell ref="G137:H137"/>
    <mergeCell ref="G138:H138"/>
    <mergeCell ref="G139:H139"/>
    <mergeCell ref="C109:H109"/>
    <mergeCell ref="C119:H119"/>
    <mergeCell ref="E81:F81"/>
    <mergeCell ref="E82:F82"/>
    <mergeCell ref="B84:H84"/>
    <mergeCell ref="C85:D85"/>
    <mergeCell ref="G85:H85"/>
    <mergeCell ref="B134:B135"/>
    <mergeCell ref="B136:B137"/>
    <mergeCell ref="G136:H136"/>
    <mergeCell ref="E88:F88"/>
    <mergeCell ref="E138:F138"/>
    <mergeCell ref="E139:F139"/>
  </mergeCells>
  <conditionalFormatting sqref="C26 E26 G26">
    <cfRule type="top10" dxfId="287" priority="56" rank="1"/>
  </conditionalFormatting>
  <conditionalFormatting sqref="C31 E31 G31">
    <cfRule type="top10" dxfId="286" priority="54" rank="1"/>
  </conditionalFormatting>
  <conditionalFormatting sqref="C36 E36 G36">
    <cfRule type="top10" dxfId="285" priority="52" rank="1"/>
  </conditionalFormatting>
  <conditionalFormatting sqref="C41 E41 G41">
    <cfRule type="top10" dxfId="284" priority="50" rank="1"/>
  </conditionalFormatting>
  <conditionalFormatting sqref="C46 E46 G46">
    <cfRule type="top10" dxfId="283" priority="48" rank="1"/>
  </conditionalFormatting>
  <conditionalFormatting sqref="C51 E51 G51">
    <cfRule type="top10" dxfId="282" priority="46" rank="1"/>
  </conditionalFormatting>
  <conditionalFormatting sqref="C56 E56 G56">
    <cfRule type="top10" dxfId="281" priority="44" rank="1"/>
  </conditionalFormatting>
  <conditionalFormatting sqref="C61 E61 G61">
    <cfRule type="top10" dxfId="280" priority="42" rank="1"/>
  </conditionalFormatting>
  <conditionalFormatting sqref="C66 E66 G66">
    <cfRule type="top10" dxfId="279" priority="40" rank="1"/>
  </conditionalFormatting>
  <conditionalFormatting sqref="C93 E93 G93">
    <cfRule type="top10" dxfId="278" priority="36" rank="1"/>
  </conditionalFormatting>
  <conditionalFormatting sqref="C98 E98 G98">
    <cfRule type="top10" dxfId="277" priority="34" rank="1"/>
  </conditionalFormatting>
  <conditionalFormatting sqref="C103 E103 G103">
    <cfRule type="top10" dxfId="276" priority="32" rank="1"/>
  </conditionalFormatting>
  <conditionalFormatting sqref="C108 E108 G108">
    <cfRule type="top10" dxfId="275" priority="30" rank="1"/>
  </conditionalFormatting>
  <conditionalFormatting sqref="C113 E113 G113">
    <cfRule type="top10" dxfId="274" priority="1" rank="1"/>
  </conditionalFormatting>
  <conditionalFormatting sqref="C118 E118 G118">
    <cfRule type="top10" dxfId="273" priority="28" rank="1"/>
  </conditionalFormatting>
  <conditionalFormatting sqref="C123 E123 G123">
    <cfRule type="top10" dxfId="272" priority="26" rank="1"/>
  </conditionalFormatting>
  <conditionalFormatting sqref="C128 E128 G128">
    <cfRule type="top10" dxfId="271" priority="24" rank="1"/>
  </conditionalFormatting>
  <conditionalFormatting sqref="C155 E155 G155">
    <cfRule type="top10" dxfId="270" priority="20" rank="1"/>
  </conditionalFormatting>
  <conditionalFormatting sqref="C160 E160 G160">
    <cfRule type="top10" dxfId="269" priority="18" rank="1"/>
  </conditionalFormatting>
  <conditionalFormatting sqref="C165 E165 G165">
    <cfRule type="top10" dxfId="268" priority="16" rank="1"/>
  </conditionalFormatting>
  <conditionalFormatting sqref="C170 E170 G170">
    <cfRule type="top10" dxfId="267" priority="14" rank="1"/>
  </conditionalFormatting>
  <conditionalFormatting sqref="C175 E175 G175">
    <cfRule type="top10" dxfId="266" priority="12" rank="1"/>
  </conditionalFormatting>
  <conditionalFormatting sqref="C180 E180 G180">
    <cfRule type="top10" dxfId="265" priority="10" rank="1"/>
  </conditionalFormatting>
  <conditionalFormatting sqref="C185 E185 G185">
    <cfRule type="top10" dxfId="264" priority="8" rank="1"/>
  </conditionalFormatting>
  <conditionalFormatting sqref="C15:H15">
    <cfRule type="top10" dxfId="263" priority="2517" rank="1"/>
  </conditionalFormatting>
  <conditionalFormatting sqref="C16:H16">
    <cfRule type="top10" dxfId="262" priority="2516" rank="1"/>
  </conditionalFormatting>
  <conditionalFormatting sqref="C20:H20 C23:H23 C87:D87 D149">
    <cfRule type="expression" dxfId="261" priority="2281">
      <formula>C20=MAX($C$16:$G$16)</formula>
    </cfRule>
  </conditionalFormatting>
  <conditionalFormatting sqref="C26:H26">
    <cfRule type="top10" dxfId="260" priority="2519" rank="1"/>
  </conditionalFormatting>
  <conditionalFormatting sqref="C31:H31">
    <cfRule type="top10" dxfId="259" priority="2522" rank="1"/>
  </conditionalFormatting>
  <conditionalFormatting sqref="C36:H36">
    <cfRule type="top10" dxfId="258" priority="2525" rank="1"/>
  </conditionalFormatting>
  <conditionalFormatting sqref="C41:H41">
    <cfRule type="top10" dxfId="257" priority="2528" rank="1"/>
  </conditionalFormatting>
  <conditionalFormatting sqref="C46:H46">
    <cfRule type="top10" dxfId="256" priority="2531" rank="1"/>
  </conditionalFormatting>
  <conditionalFormatting sqref="C51:H51">
    <cfRule type="top10" dxfId="255" priority="2534" rank="1"/>
  </conditionalFormatting>
  <conditionalFormatting sqref="C56:H56">
    <cfRule type="top10" dxfId="254" priority="2537" rank="1"/>
  </conditionalFormatting>
  <conditionalFormatting sqref="C61:H61">
    <cfRule type="top10" dxfId="253" priority="2540" rank="1"/>
  </conditionalFormatting>
  <conditionalFormatting sqref="C66:H66">
    <cfRule type="top10" dxfId="252" priority="2543" rank="1"/>
  </conditionalFormatting>
  <conditionalFormatting sqref="C71:H71">
    <cfRule type="top10" dxfId="251" priority="2588" rank="1"/>
  </conditionalFormatting>
  <conditionalFormatting sqref="C82:H82">
    <cfRule type="top10" dxfId="250" priority="2518" rank="1"/>
  </conditionalFormatting>
  <conditionalFormatting sqref="C93:H93">
    <cfRule type="top10" dxfId="249" priority="2546" rank="1"/>
  </conditionalFormatting>
  <conditionalFormatting sqref="C98:H98">
    <cfRule type="top10" dxfId="248" priority="2549" rank="1"/>
  </conditionalFormatting>
  <conditionalFormatting sqref="C103:H103">
    <cfRule type="top10" dxfId="247" priority="2552" rank="1"/>
  </conditionalFormatting>
  <conditionalFormatting sqref="C108:H108">
    <cfRule type="top10" dxfId="246" priority="2555" rank="1"/>
  </conditionalFormatting>
  <conditionalFormatting sqref="C113:H113">
    <cfRule type="top10" dxfId="245" priority="2591" rank="1"/>
  </conditionalFormatting>
  <conditionalFormatting sqref="C118:H118">
    <cfRule type="top10" dxfId="244" priority="2558" rank="1"/>
  </conditionalFormatting>
  <conditionalFormatting sqref="C123:H123">
    <cfRule type="top10" dxfId="243" priority="2561" rank="1"/>
  </conditionalFormatting>
  <conditionalFormatting sqref="C128:H128">
    <cfRule type="top10" dxfId="242" priority="2564" rank="1"/>
  </conditionalFormatting>
  <conditionalFormatting sqref="C133:H133">
    <cfRule type="top10" dxfId="241" priority="2589" rank="1"/>
  </conditionalFormatting>
  <conditionalFormatting sqref="C145:H145">
    <cfRule type="top10" dxfId="240" priority="2515" rank="1"/>
  </conditionalFormatting>
  <conditionalFormatting sqref="C155:H155">
    <cfRule type="top10" dxfId="239" priority="2567" rank="1"/>
  </conditionalFormatting>
  <conditionalFormatting sqref="C160:H160">
    <cfRule type="top10" dxfId="238" priority="2570" rank="1"/>
  </conditionalFormatting>
  <conditionalFormatting sqref="C165:H165">
    <cfRule type="top10" dxfId="237" priority="2573" rank="1"/>
  </conditionalFormatting>
  <conditionalFormatting sqref="C170:H170">
    <cfRule type="top10" dxfId="236" priority="2576" rank="1"/>
  </conditionalFormatting>
  <conditionalFormatting sqref="C175:H175">
    <cfRule type="top10" dxfId="235" priority="2579" rank="1"/>
  </conditionalFormatting>
  <conditionalFormatting sqref="C180:H180">
    <cfRule type="top10" dxfId="234" priority="2582" rank="1"/>
  </conditionalFormatting>
  <conditionalFormatting sqref="C185:H185">
    <cfRule type="top10" dxfId="233" priority="2585" rank="1"/>
  </conditionalFormatting>
  <conditionalFormatting sqref="C190:H190">
    <cfRule type="top10" dxfId="232" priority="2590" rank="1"/>
  </conditionalFormatting>
  <conditionalFormatting sqref="G144 C144 E144">
    <cfRule type="top10" dxfId="231" priority="217" rank="1"/>
  </conditionalFormatting>
  <conditionalFormatting sqref="G83:H83 C83:E83">
    <cfRule type="top10" dxfId="230" priority="1227" rank="1"/>
  </conditionalFormatting>
  <printOptions horizontalCentered="1" verticalCentered="1"/>
  <pageMargins left="0" right="0" top="0" bottom="0" header="0" footer="0"/>
  <pageSetup paperSize="9" scale="43" fitToHeight="0" orientation="landscape" r:id="rId1"/>
  <headerFooter>
    <oddFooter>&amp;L_x000D_&amp;1#&amp;"Calibri"&amp;8&amp;K0000FF Internal</oddFooter>
  </headerFooter>
  <rowBreaks count="2" manualBreakCount="2">
    <brk id="71" min="1" max="13" man="1"/>
    <brk id="133" min="1" max="13" man="1"/>
  </rowBreaks>
  <colBreaks count="1" manualBreakCount="1">
    <brk id="7" min="1" max="189" man="1"/>
  </colBreaks>
  <ignoredErrors>
    <ignoredError sqref="C155:H156 C26:H27 C93:H94 C30:H32 C35:H37 C40:H42 C45:H47 C50:H52 C55:H56 C60:H62 C65:H67 G63 G64 C70:H71 C68 G68 C69 G69 C97:H99 C102:H104 C107:H109 C112:H114 C117:H119 C122:H124 C127:H129 C132:H133 C130 G130 C131 G131 C159:H161 C164:H166 C175:H176 C169:H171 C179:H181 C185:H186 C189:H190 C187 G187 C188 G188 D57:H57 C184:D184 G184:H184 C174:F174 H174 E68 E69 E130 E131 E187 E188" 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3:L44"/>
  <sheetViews>
    <sheetView workbookViewId="0">
      <selection activeCell="C5" sqref="C5:F6"/>
    </sheetView>
  </sheetViews>
  <sheetFormatPr defaultColWidth="9.1796875" defaultRowHeight="12.5" x14ac:dyDescent="0.25"/>
  <cols>
    <col min="1" max="1" width="9.1796875" style="1"/>
    <col min="2" max="2" width="10.81640625" style="1" customWidth="1"/>
    <col min="3" max="9" width="9.1796875" style="1"/>
    <col min="10" max="10" width="13.1796875" style="1" customWidth="1"/>
    <col min="11" max="16384" width="9.1796875" style="1"/>
  </cols>
  <sheetData>
    <row r="3" spans="2:10" ht="18" customHeight="1" x14ac:dyDescent="0.35">
      <c r="B3" s="211" t="s">
        <v>0</v>
      </c>
      <c r="C3" s="211"/>
      <c r="D3" s="211"/>
      <c r="E3" s="211"/>
      <c r="F3" s="211"/>
      <c r="G3" s="211"/>
      <c r="H3" s="211"/>
      <c r="I3" s="211"/>
      <c r="J3" s="211"/>
    </row>
    <row r="4" spans="2:10" ht="17.5" x14ac:dyDescent="0.35">
      <c r="B4" s="211" t="s">
        <v>1</v>
      </c>
      <c r="C4" s="211"/>
      <c r="D4" s="211"/>
      <c r="E4" s="211"/>
      <c r="F4" s="211"/>
      <c r="G4" s="211"/>
      <c r="H4" s="211"/>
      <c r="I4" s="211"/>
      <c r="J4" s="211"/>
    </row>
    <row r="44" spans="1:12" ht="13" x14ac:dyDescent="0.3">
      <c r="A44" s="134"/>
      <c r="B44" s="134"/>
      <c r="C44" s="134"/>
      <c r="D44" s="134"/>
      <c r="E44" s="134"/>
      <c r="F44" s="134"/>
      <c r="G44" s="134"/>
      <c r="H44" s="134"/>
      <c r="I44" s="134"/>
      <c r="J44" s="134"/>
      <c r="K44" s="134"/>
      <c r="L44" s="134"/>
    </row>
  </sheetData>
  <sheetProtection algorithmName="SHA-512" hashValue="ZBKvNxPU5GTr796mOKnl+ozgsCKkmIUk92QS1M1f3fWjbhyg9X41znebMqbKgH0Q2n7ite7pjqxZmxN8TpMdJw==" saltValue="1fnCQCh0FYxDkYgRigVHfQ==" spinCount="100000" sheet="1" selectLockedCells="1" selectUnlockedCells="1"/>
  <mergeCells count="2">
    <mergeCell ref="B3:J3"/>
    <mergeCell ref="B4:J4"/>
  </mergeCells>
  <printOptions horizontalCentered="1" verticalCentered="1"/>
  <pageMargins left="0" right="0" top="0" bottom="0" header="0" footer="0"/>
  <pageSetup paperSize="9" orientation="landscape"/>
  <headerFooter>
    <oddFooter>&amp;L_x000D_&amp;1#&amp;"Calibri"&amp;8&amp;K0000FF Internal</oddFooter>
  </headerFooter>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CECFF"/>
    <pageSetUpPr fitToPage="1"/>
  </sheetPr>
  <dimension ref="A1:AP190"/>
  <sheetViews>
    <sheetView showGridLines="0" topLeftCell="A3" zoomScale="75" zoomScaleNormal="75" workbookViewId="0">
      <pane xSplit="2" ySplit="6" topLeftCell="C9" activePane="bottomRight" state="frozen"/>
      <selection activeCell="A3" sqref="A3"/>
      <selection pane="topRight" activeCell="C3" sqref="C3"/>
      <selection pane="bottomLeft" activeCell="A9" sqref="A9"/>
      <selection pane="bottomRight" activeCell="C9" sqref="C9:D9"/>
    </sheetView>
  </sheetViews>
  <sheetFormatPr defaultRowHeight="14.5" x14ac:dyDescent="0.35"/>
  <cols>
    <col min="2" max="2" width="45.1796875" bestFit="1" customWidth="1"/>
    <col min="3" max="3" width="42.1796875" customWidth="1"/>
    <col min="4" max="4" width="51.08984375" customWidth="1"/>
    <col min="5" max="5" width="40.453125" customWidth="1"/>
    <col min="6" max="6" width="39.54296875" customWidth="1"/>
    <col min="7" max="7" width="41.54296875" customWidth="1"/>
    <col min="8" max="8" width="40.54296875" customWidth="1"/>
  </cols>
  <sheetData>
    <row r="1" spans="2:8" ht="15" thickBot="1" x14ac:dyDescent="0.4"/>
    <row r="2" spans="2:8" x14ac:dyDescent="0.35">
      <c r="B2" s="232" t="s">
        <v>35</v>
      </c>
      <c r="C2" s="233"/>
      <c r="D2" s="233"/>
      <c r="E2" s="233"/>
      <c r="F2" s="233"/>
      <c r="G2" s="233"/>
      <c r="H2" s="234"/>
    </row>
    <row r="3" spans="2:8" ht="51" customHeight="1" thickBot="1" x14ac:dyDescent="0.4">
      <c r="B3" s="347"/>
      <c r="C3" s="348"/>
      <c r="D3" s="348"/>
      <c r="E3" s="348"/>
      <c r="F3" s="348"/>
      <c r="G3" s="348"/>
      <c r="H3" s="349"/>
    </row>
    <row r="4" spans="2:8" ht="28.5" customHeight="1" thickBot="1" x14ac:dyDescent="0.4">
      <c r="B4" s="245" t="s">
        <v>38</v>
      </c>
      <c r="C4" s="246"/>
      <c r="D4" s="246"/>
      <c r="E4" s="246"/>
      <c r="F4" s="246"/>
      <c r="G4" s="246"/>
      <c r="H4" s="247"/>
    </row>
    <row r="5" spans="2:8" ht="109.5" customHeight="1" thickBot="1" x14ac:dyDescent="0.4">
      <c r="B5" s="251" t="s">
        <v>138</v>
      </c>
      <c r="C5" s="259" t="s">
        <v>204</v>
      </c>
      <c r="D5" s="259"/>
      <c r="E5" s="75"/>
      <c r="F5" s="76" t="s">
        <v>150</v>
      </c>
      <c r="G5" s="77"/>
      <c r="H5" s="78"/>
    </row>
    <row r="6" spans="2:8" ht="100.5" customHeight="1" thickBot="1" x14ac:dyDescent="0.4">
      <c r="B6" s="252"/>
      <c r="C6" s="260"/>
      <c r="D6" s="260"/>
      <c r="E6" s="79"/>
      <c r="F6" s="76" t="s">
        <v>151</v>
      </c>
      <c r="G6" s="77"/>
      <c r="H6" s="78"/>
    </row>
    <row r="7" spans="2:8" x14ac:dyDescent="0.35">
      <c r="B7" s="249" t="s">
        <v>9</v>
      </c>
      <c r="C7" s="261" t="s">
        <v>7</v>
      </c>
      <c r="D7" s="262"/>
      <c r="E7" s="261" t="s">
        <v>8</v>
      </c>
      <c r="F7" s="262"/>
      <c r="G7" s="261" t="s">
        <v>8</v>
      </c>
      <c r="H7" s="286"/>
    </row>
    <row r="8" spans="2:8" ht="39" customHeight="1" thickBot="1" x14ac:dyDescent="0.4">
      <c r="B8" s="339"/>
      <c r="C8" s="350" t="s">
        <v>156</v>
      </c>
      <c r="D8" s="351"/>
      <c r="E8" s="287" t="s">
        <v>161</v>
      </c>
      <c r="F8" s="288"/>
      <c r="G8" s="287" t="s">
        <v>162</v>
      </c>
      <c r="H8" s="289"/>
    </row>
    <row r="9" spans="2:8" x14ac:dyDescent="0.35">
      <c r="B9" s="81" t="s">
        <v>11</v>
      </c>
      <c r="C9" s="332" t="s">
        <v>37</v>
      </c>
      <c r="D9" s="333"/>
      <c r="E9" s="332" t="s">
        <v>37</v>
      </c>
      <c r="F9" s="333"/>
      <c r="G9" s="332" t="s">
        <v>37</v>
      </c>
      <c r="H9" s="334"/>
    </row>
    <row r="10" spans="2:8" x14ac:dyDescent="0.35">
      <c r="B10" s="81" t="s">
        <v>36</v>
      </c>
      <c r="C10" s="274">
        <v>627135</v>
      </c>
      <c r="D10" s="275"/>
      <c r="E10" s="274">
        <v>600106</v>
      </c>
      <c r="F10" s="275"/>
      <c r="G10" s="274">
        <v>707747</v>
      </c>
      <c r="H10" s="298"/>
    </row>
    <row r="11" spans="2:8" ht="29" x14ac:dyDescent="0.35">
      <c r="B11" s="82" t="s">
        <v>129</v>
      </c>
      <c r="C11" s="276" t="s">
        <v>185</v>
      </c>
      <c r="D11" s="277"/>
      <c r="E11" s="296" t="s">
        <v>183</v>
      </c>
      <c r="F11" s="277"/>
      <c r="G11" s="296" t="s">
        <v>183</v>
      </c>
      <c r="H11" s="297"/>
    </row>
    <row r="12" spans="2:8" x14ac:dyDescent="0.35">
      <c r="B12" s="83" t="s">
        <v>130</v>
      </c>
      <c r="C12" s="276">
        <v>4.2000000000000003E-2</v>
      </c>
      <c r="D12" s="277"/>
      <c r="E12" s="296">
        <v>4.1000000000000002E-2</v>
      </c>
      <c r="F12" s="277"/>
      <c r="G12" s="296">
        <v>4.1000000000000002E-2</v>
      </c>
      <c r="H12" s="297"/>
    </row>
    <row r="13" spans="2:8" x14ac:dyDescent="0.35">
      <c r="B13" s="81" t="s">
        <v>109</v>
      </c>
      <c r="C13" s="280">
        <v>1.6E-2</v>
      </c>
      <c r="D13" s="281"/>
      <c r="E13" s="296">
        <v>1.4999999999999999E-2</v>
      </c>
      <c r="F13" s="277"/>
      <c r="G13" s="296">
        <v>1.4999999999999999E-2</v>
      </c>
      <c r="H13" s="297"/>
    </row>
    <row r="14" spans="2:8" x14ac:dyDescent="0.35">
      <c r="B14" s="81" t="s">
        <v>50</v>
      </c>
      <c r="C14" s="344">
        <v>517255</v>
      </c>
      <c r="D14" s="344"/>
      <c r="E14" s="344">
        <v>467054</v>
      </c>
      <c r="F14" s="344"/>
      <c r="G14" s="344">
        <v>568188</v>
      </c>
      <c r="H14" s="358"/>
    </row>
    <row r="15" spans="2:8" x14ac:dyDescent="0.35">
      <c r="B15" s="85" t="s">
        <v>74</v>
      </c>
      <c r="C15" s="352">
        <f>C14/C10</f>
        <v>0.82479051559871475</v>
      </c>
      <c r="D15" s="352"/>
      <c r="E15" s="352">
        <f>E14/E10</f>
        <v>0.77828583616894353</v>
      </c>
      <c r="F15" s="352"/>
      <c r="G15" s="352">
        <f>G14/G10</f>
        <v>0.8028123043969102</v>
      </c>
      <c r="H15" s="359"/>
    </row>
    <row r="16" spans="2:8" ht="15" thickBot="1" x14ac:dyDescent="0.4">
      <c r="B16" s="139" t="s">
        <v>51</v>
      </c>
      <c r="C16" s="386">
        <f>5000000/C10</f>
        <v>7.9727650346416636</v>
      </c>
      <c r="D16" s="386"/>
      <c r="E16" s="387">
        <f>5000000/E10</f>
        <v>8.3318613711577623</v>
      </c>
      <c r="F16" s="387"/>
      <c r="G16" s="387">
        <f>5000000/G10</f>
        <v>7.0646714150678136</v>
      </c>
      <c r="H16" s="388"/>
    </row>
    <row r="17" spans="2:8" x14ac:dyDescent="0.35">
      <c r="B17" s="317" t="s">
        <v>131</v>
      </c>
      <c r="C17" s="318"/>
      <c r="D17" s="318"/>
      <c r="E17" s="318"/>
      <c r="F17" s="318"/>
      <c r="G17" s="318"/>
      <c r="H17" s="320"/>
    </row>
    <row r="18" spans="2:8" x14ac:dyDescent="0.35">
      <c r="B18" s="68" t="s">
        <v>132</v>
      </c>
      <c r="C18" s="263">
        <v>4.2000000000000003E-2</v>
      </c>
      <c r="D18" s="263"/>
      <c r="E18" s="263">
        <v>4.4999999999999998E-2</v>
      </c>
      <c r="F18" s="263"/>
      <c r="G18" s="263">
        <v>4.4999999999999998E-2</v>
      </c>
      <c r="H18" s="265"/>
    </row>
    <row r="19" spans="2:8" ht="29" customHeight="1" x14ac:dyDescent="0.35">
      <c r="B19" s="73" t="s">
        <v>133</v>
      </c>
      <c r="C19" s="67">
        <v>1.6E-2</v>
      </c>
      <c r="D19" s="67">
        <v>4.2000000000000003E-2</v>
      </c>
      <c r="E19" s="67">
        <v>1.4999999999999999E-2</v>
      </c>
      <c r="F19" s="67">
        <v>4.1000000000000002E-2</v>
      </c>
      <c r="G19" s="67">
        <v>1.4999999999999999E-2</v>
      </c>
      <c r="H19" s="209">
        <v>4.1000000000000002E-2</v>
      </c>
    </row>
    <row r="20" spans="2:8" x14ac:dyDescent="0.35">
      <c r="B20" s="68" t="s">
        <v>77</v>
      </c>
      <c r="C20" s="72" t="s">
        <v>25</v>
      </c>
      <c r="D20" s="69" t="s">
        <v>81</v>
      </c>
      <c r="E20" s="72" t="s">
        <v>25</v>
      </c>
      <c r="F20" s="69" t="s">
        <v>134</v>
      </c>
      <c r="G20" s="72" t="s">
        <v>25</v>
      </c>
      <c r="H20" s="70" t="s">
        <v>82</v>
      </c>
    </row>
    <row r="21" spans="2:8" ht="29.5" thickBot="1" x14ac:dyDescent="0.4">
      <c r="B21" s="42" t="s">
        <v>76</v>
      </c>
      <c r="C21" s="373">
        <v>78</v>
      </c>
      <c r="D21" s="374"/>
      <c r="E21" s="378">
        <v>76</v>
      </c>
      <c r="F21" s="379"/>
      <c r="G21" s="375">
        <v>74</v>
      </c>
      <c r="H21" s="376"/>
    </row>
    <row r="22" spans="2:8" x14ac:dyDescent="0.35">
      <c r="B22" s="87" t="s">
        <v>88</v>
      </c>
      <c r="C22" s="255"/>
      <c r="D22" s="255"/>
      <c r="E22" s="255"/>
      <c r="F22" s="255"/>
      <c r="G22" s="255"/>
      <c r="H22" s="256"/>
    </row>
    <row r="23" spans="2:8" x14ac:dyDescent="0.35">
      <c r="B23" s="174" t="s">
        <v>90</v>
      </c>
      <c r="C23" s="53">
        <v>581735</v>
      </c>
      <c r="D23" s="53">
        <v>647290</v>
      </c>
      <c r="E23" s="53">
        <v>526983</v>
      </c>
      <c r="F23" s="53">
        <v>570917</v>
      </c>
      <c r="G23" s="53">
        <v>639369</v>
      </c>
      <c r="H23" s="88">
        <v>692252</v>
      </c>
    </row>
    <row r="24" spans="2:8" x14ac:dyDescent="0.35">
      <c r="B24" s="174" t="s">
        <v>91</v>
      </c>
      <c r="C24" s="53">
        <v>520030</v>
      </c>
      <c r="D24" s="53">
        <v>585585</v>
      </c>
      <c r="E24" s="53">
        <v>457883</v>
      </c>
      <c r="F24" s="53">
        <v>501817</v>
      </c>
      <c r="G24" s="53">
        <v>570269</v>
      </c>
      <c r="H24" s="88">
        <v>623152</v>
      </c>
    </row>
    <row r="25" spans="2:8" ht="15" thickBot="1" x14ac:dyDescent="0.4">
      <c r="B25" s="89" t="s">
        <v>92</v>
      </c>
      <c r="C25" s="45">
        <f>C23-C24</f>
        <v>61705</v>
      </c>
      <c r="D25" s="45">
        <f>D23-D24</f>
        <v>61705</v>
      </c>
      <c r="E25" s="45">
        <f t="shared" ref="E25:H25" si="0">E23-E24</f>
        <v>69100</v>
      </c>
      <c r="F25" s="45">
        <f t="shared" si="0"/>
        <v>69100</v>
      </c>
      <c r="G25" s="45">
        <f t="shared" si="0"/>
        <v>69100</v>
      </c>
      <c r="H25" s="99">
        <f t="shared" si="0"/>
        <v>69100</v>
      </c>
    </row>
    <row r="26" spans="2:8" ht="15" thickBot="1" x14ac:dyDescent="0.4">
      <c r="B26" s="37" t="s">
        <v>100</v>
      </c>
      <c r="C26" s="47">
        <f>C24/C10</f>
        <v>0.82921540019294093</v>
      </c>
      <c r="D26" s="47">
        <f>D24/C10</f>
        <v>0.93374632256212775</v>
      </c>
      <c r="E26" s="47">
        <f>E24/E10</f>
        <v>0.76300353604196591</v>
      </c>
      <c r="F26" s="47">
        <f t="shared" ref="F26" si="1">F24/E10</f>
        <v>0.8362139355380549</v>
      </c>
      <c r="G26" s="47">
        <f>G24/G10</f>
        <v>0.80575262063986142</v>
      </c>
      <c r="H26" s="107">
        <f t="shared" ref="H26" si="2">H24/G10</f>
        <v>0.88047282432846763</v>
      </c>
    </row>
    <row r="27" spans="2:8" x14ac:dyDescent="0.35">
      <c r="B27" s="87" t="s">
        <v>89</v>
      </c>
      <c r="C27" s="257"/>
      <c r="D27" s="257"/>
      <c r="E27" s="257"/>
      <c r="F27" s="257"/>
      <c r="G27" s="257"/>
      <c r="H27" s="258"/>
    </row>
    <row r="28" spans="2:8" x14ac:dyDescent="0.35">
      <c r="B28" s="174" t="s">
        <v>90</v>
      </c>
      <c r="C28" s="53">
        <v>560188</v>
      </c>
      <c r="D28" s="53">
        <v>722674</v>
      </c>
      <c r="E28" s="53">
        <v>466208</v>
      </c>
      <c r="F28" s="53">
        <v>591330</v>
      </c>
      <c r="G28" s="53">
        <v>582776</v>
      </c>
      <c r="H28" s="88">
        <v>734982</v>
      </c>
    </row>
    <row r="29" spans="2:8" x14ac:dyDescent="0.35">
      <c r="B29" s="174" t="s">
        <v>91</v>
      </c>
      <c r="C29" s="53">
        <v>506601</v>
      </c>
      <c r="D29" s="53">
        <v>669087</v>
      </c>
      <c r="E29" s="53">
        <v>431658</v>
      </c>
      <c r="F29" s="53">
        <v>556780</v>
      </c>
      <c r="G29" s="53">
        <v>548226</v>
      </c>
      <c r="H29" s="88">
        <v>700432</v>
      </c>
    </row>
    <row r="30" spans="2:8" ht="15" thickBot="1" x14ac:dyDescent="0.4">
      <c r="B30" s="89" t="s">
        <v>92</v>
      </c>
      <c r="C30" s="54">
        <f>C28-C29</f>
        <v>53587</v>
      </c>
      <c r="D30" s="54">
        <f>D28-D29</f>
        <v>53587</v>
      </c>
      <c r="E30" s="54">
        <f t="shared" ref="E30:H30" si="3">E28-E29</f>
        <v>34550</v>
      </c>
      <c r="F30" s="54">
        <f t="shared" si="3"/>
        <v>34550</v>
      </c>
      <c r="G30" s="54">
        <f t="shared" si="3"/>
        <v>34550</v>
      </c>
      <c r="H30" s="90">
        <f t="shared" si="3"/>
        <v>34550</v>
      </c>
    </row>
    <row r="31" spans="2:8" ht="15" thickBot="1" x14ac:dyDescent="0.4">
      <c r="B31" s="37" t="s">
        <v>101</v>
      </c>
      <c r="C31" s="47">
        <f>C29/C10</f>
        <v>0.80780214786290028</v>
      </c>
      <c r="D31" s="47">
        <f>D29/C10</f>
        <v>1.0668946877466574</v>
      </c>
      <c r="E31" s="47">
        <f>E29/E10</f>
        <v>0.71930292315024347</v>
      </c>
      <c r="F31" s="47">
        <f t="shared" ref="F31" si="4">F29/E10</f>
        <v>0.92780275484664376</v>
      </c>
      <c r="G31" s="47">
        <f>G29/G10</f>
        <v>0.77460731023939344</v>
      </c>
      <c r="H31" s="107">
        <f t="shared" ref="H31" si="5">H29/G10</f>
        <v>0.98966438571975579</v>
      </c>
    </row>
    <row r="32" spans="2:8" x14ac:dyDescent="0.35">
      <c r="B32" s="87" t="s">
        <v>113</v>
      </c>
      <c r="C32" s="255"/>
      <c r="D32" s="255"/>
      <c r="E32" s="255"/>
      <c r="F32" s="255"/>
      <c r="G32" s="255"/>
      <c r="H32" s="256"/>
    </row>
    <row r="33" spans="2:8" x14ac:dyDescent="0.35">
      <c r="B33" s="174" t="s">
        <v>90</v>
      </c>
      <c r="C33" s="53">
        <v>534587</v>
      </c>
      <c r="D33" s="53">
        <v>845925</v>
      </c>
      <c r="E33" s="53">
        <v>491959</v>
      </c>
      <c r="F33" s="53">
        <v>737190</v>
      </c>
      <c r="G33" s="53">
        <v>610476</v>
      </c>
      <c r="H33" s="88">
        <v>910972</v>
      </c>
    </row>
    <row r="34" spans="2:8" x14ac:dyDescent="0.35">
      <c r="B34" s="174" t="s">
        <v>91</v>
      </c>
      <c r="C34" s="53">
        <v>524844</v>
      </c>
      <c r="D34" s="53">
        <v>836182</v>
      </c>
      <c r="E34" s="53">
        <v>491959</v>
      </c>
      <c r="F34" s="53">
        <v>737190</v>
      </c>
      <c r="G34" s="53">
        <v>610476</v>
      </c>
      <c r="H34" s="88">
        <v>910972</v>
      </c>
    </row>
    <row r="35" spans="2:8" ht="15" thickBot="1" x14ac:dyDescent="0.4">
      <c r="B35" s="89" t="s">
        <v>92</v>
      </c>
      <c r="C35" s="45">
        <f>C33-C34</f>
        <v>9743</v>
      </c>
      <c r="D35" s="45">
        <f>D33-D34</f>
        <v>9743</v>
      </c>
      <c r="E35" s="45">
        <f t="shared" ref="E35:G35" si="6">E33-E34</f>
        <v>0</v>
      </c>
      <c r="F35" s="45">
        <f t="shared" si="6"/>
        <v>0</v>
      </c>
      <c r="G35" s="45">
        <f t="shared" si="6"/>
        <v>0</v>
      </c>
      <c r="H35" s="99">
        <f>H33-H34</f>
        <v>0</v>
      </c>
    </row>
    <row r="36" spans="2:8" ht="15" thickBot="1" x14ac:dyDescent="0.4">
      <c r="B36" s="37" t="s">
        <v>114</v>
      </c>
      <c r="C36" s="47">
        <f>C34/C10</f>
        <v>0.83689157836829386</v>
      </c>
      <c r="D36" s="47">
        <f>D34/C10</f>
        <v>1.3333365224393472</v>
      </c>
      <c r="E36" s="47">
        <f>E34/E10</f>
        <v>0.81978683765868032</v>
      </c>
      <c r="F36" s="47">
        <f t="shared" ref="F36" si="7">F34/E10</f>
        <v>1.228432976840758</v>
      </c>
      <c r="G36" s="47">
        <f>G34/G10</f>
        <v>0.86256246935698777</v>
      </c>
      <c r="H36" s="107">
        <f t="shared" ref="H36" si="8">H34/G10</f>
        <v>1.2871435696654312</v>
      </c>
    </row>
    <row r="37" spans="2:8" x14ac:dyDescent="0.35">
      <c r="B37" s="87" t="s">
        <v>115</v>
      </c>
      <c r="C37" s="255"/>
      <c r="D37" s="255"/>
      <c r="E37" s="255"/>
      <c r="F37" s="255"/>
      <c r="G37" s="255"/>
      <c r="H37" s="256"/>
    </row>
    <row r="38" spans="2:8" x14ac:dyDescent="0.35">
      <c r="B38" s="174" t="s">
        <v>90</v>
      </c>
      <c r="C38" s="53">
        <v>528806</v>
      </c>
      <c r="D38" s="53">
        <v>868875</v>
      </c>
      <c r="E38" s="53">
        <v>495431</v>
      </c>
      <c r="F38" s="53">
        <v>764331</v>
      </c>
      <c r="G38" s="53">
        <v>613794</v>
      </c>
      <c r="H38" s="88">
        <v>943450</v>
      </c>
    </row>
    <row r="39" spans="2:8" x14ac:dyDescent="0.35">
      <c r="B39" s="174" t="s">
        <v>91</v>
      </c>
      <c r="C39" s="53">
        <v>525558</v>
      </c>
      <c r="D39" s="53">
        <v>865628</v>
      </c>
      <c r="E39" s="53">
        <v>495431</v>
      </c>
      <c r="F39" s="53">
        <v>764331</v>
      </c>
      <c r="G39" s="53">
        <v>613794</v>
      </c>
      <c r="H39" s="88">
        <v>943450</v>
      </c>
    </row>
    <row r="40" spans="2:8" ht="15" thickBot="1" x14ac:dyDescent="0.4">
      <c r="B40" s="89" t="s">
        <v>92</v>
      </c>
      <c r="C40" s="45">
        <f>C38-C39</f>
        <v>3248</v>
      </c>
      <c r="D40" s="45">
        <f>D38-D39</f>
        <v>3247</v>
      </c>
      <c r="E40" s="45">
        <f t="shared" ref="E40:H40" si="9">E38-E39</f>
        <v>0</v>
      </c>
      <c r="F40" s="45">
        <f t="shared" si="9"/>
        <v>0</v>
      </c>
      <c r="G40" s="45">
        <f t="shared" si="9"/>
        <v>0</v>
      </c>
      <c r="H40" s="99">
        <f t="shared" si="9"/>
        <v>0</v>
      </c>
    </row>
    <row r="41" spans="2:8" ht="15" thickBot="1" x14ac:dyDescent="0.4">
      <c r="B41" s="37" t="s">
        <v>116</v>
      </c>
      <c r="C41" s="47">
        <f>C39/C10</f>
        <v>0.83803008921524069</v>
      </c>
      <c r="D41" s="47">
        <f>D39/C10</f>
        <v>1.3802897302813588</v>
      </c>
      <c r="E41" s="47">
        <f t="shared" ref="E41:G41" si="10">E39/E10</f>
        <v>0.82557248219481227</v>
      </c>
      <c r="F41" s="47">
        <f>F39/E10</f>
        <v>1.2736599867356766</v>
      </c>
      <c r="G41" s="47">
        <f t="shared" si="10"/>
        <v>0.86725058530802679</v>
      </c>
      <c r="H41" s="107">
        <f>H39/G10</f>
        <v>1.3330328493091457</v>
      </c>
    </row>
    <row r="42" spans="2:8" x14ac:dyDescent="0.35">
      <c r="B42" s="87" t="s">
        <v>117</v>
      </c>
      <c r="C42" s="255"/>
      <c r="D42" s="255"/>
      <c r="E42" s="255"/>
      <c r="F42" s="255"/>
      <c r="G42" s="255"/>
      <c r="H42" s="256"/>
    </row>
    <row r="43" spans="2:8" x14ac:dyDescent="0.35">
      <c r="B43" s="174" t="s">
        <v>90</v>
      </c>
      <c r="C43" s="53">
        <v>522418</v>
      </c>
      <c r="D43" s="53">
        <v>892485</v>
      </c>
      <c r="E43" s="53">
        <v>498596</v>
      </c>
      <c r="F43" s="53">
        <v>792302</v>
      </c>
      <c r="G43" s="53">
        <v>616592</v>
      </c>
      <c r="H43" s="88">
        <v>976802</v>
      </c>
    </row>
    <row r="44" spans="2:8" x14ac:dyDescent="0.35">
      <c r="B44" s="174" t="s">
        <v>91</v>
      </c>
      <c r="C44" s="53">
        <v>522418</v>
      </c>
      <c r="D44" s="53">
        <v>892485</v>
      </c>
      <c r="E44" s="53">
        <v>498596</v>
      </c>
      <c r="F44" s="53">
        <v>792302</v>
      </c>
      <c r="G44" s="53">
        <v>616592</v>
      </c>
      <c r="H44" s="88">
        <v>976802</v>
      </c>
    </row>
    <row r="45" spans="2:8" ht="15" thickBot="1" x14ac:dyDescent="0.4">
      <c r="B45" s="89" t="s">
        <v>92</v>
      </c>
      <c r="C45" s="45">
        <f t="shared" ref="C45:H45" si="11">C43-C44</f>
        <v>0</v>
      </c>
      <c r="D45" s="45">
        <f t="shared" si="11"/>
        <v>0</v>
      </c>
      <c r="E45" s="45">
        <f t="shared" si="11"/>
        <v>0</v>
      </c>
      <c r="F45" s="45">
        <f t="shared" si="11"/>
        <v>0</v>
      </c>
      <c r="G45" s="45">
        <f t="shared" si="11"/>
        <v>0</v>
      </c>
      <c r="H45" s="99">
        <f t="shared" si="11"/>
        <v>0</v>
      </c>
    </row>
    <row r="46" spans="2:8" ht="15" thickBot="1" x14ac:dyDescent="0.4">
      <c r="B46" s="37" t="s">
        <v>118</v>
      </c>
      <c r="C46" s="47">
        <f>C44/C10</f>
        <v>0.8330231927734858</v>
      </c>
      <c r="D46" s="47">
        <f>D44/C10</f>
        <v>1.4231146403884332</v>
      </c>
      <c r="E46" s="47">
        <f>E44/E10</f>
        <v>0.83084655044275513</v>
      </c>
      <c r="F46" s="47">
        <f t="shared" ref="F46" si="12">F44/E10</f>
        <v>1.3202700856182075</v>
      </c>
      <c r="G46" s="47">
        <f>G44/G10</f>
        <v>0.87120397543189865</v>
      </c>
      <c r="H46" s="107">
        <f t="shared" ref="H46" si="13">H44/G10</f>
        <v>1.3801570335162141</v>
      </c>
    </row>
    <row r="47" spans="2:8" x14ac:dyDescent="0.35">
      <c r="B47" s="87" t="s">
        <v>85</v>
      </c>
      <c r="C47" s="253"/>
      <c r="D47" s="253"/>
      <c r="E47" s="253"/>
      <c r="F47" s="253"/>
      <c r="G47" s="253"/>
      <c r="H47" s="254"/>
    </row>
    <row r="48" spans="2:8" x14ac:dyDescent="0.35">
      <c r="B48" s="174" t="s">
        <v>90</v>
      </c>
      <c r="C48" s="33">
        <v>529655</v>
      </c>
      <c r="D48" s="33">
        <v>964220</v>
      </c>
      <c r="E48" s="33">
        <v>503845</v>
      </c>
      <c r="F48" s="33">
        <v>850762</v>
      </c>
      <c r="G48" s="33">
        <v>620459</v>
      </c>
      <c r="H48" s="100">
        <v>1046193</v>
      </c>
    </row>
    <row r="49" spans="2:8" x14ac:dyDescent="0.35">
      <c r="B49" s="174" t="s">
        <v>91</v>
      </c>
      <c r="C49" s="33">
        <v>529655</v>
      </c>
      <c r="D49" s="33">
        <v>964220</v>
      </c>
      <c r="E49" s="33">
        <v>503845</v>
      </c>
      <c r="F49" s="33">
        <v>850762</v>
      </c>
      <c r="G49" s="33">
        <v>620459</v>
      </c>
      <c r="H49" s="100">
        <v>1046193</v>
      </c>
    </row>
    <row r="50" spans="2:8" ht="15" thickBot="1" x14ac:dyDescent="0.4">
      <c r="B50" s="89" t="s">
        <v>92</v>
      </c>
      <c r="C50" s="51">
        <f t="shared" ref="C50:H50" si="14">C48-C49</f>
        <v>0</v>
      </c>
      <c r="D50" s="51">
        <f t="shared" si="14"/>
        <v>0</v>
      </c>
      <c r="E50" s="51">
        <f t="shared" si="14"/>
        <v>0</v>
      </c>
      <c r="F50" s="51">
        <f t="shared" si="14"/>
        <v>0</v>
      </c>
      <c r="G50" s="51">
        <f t="shared" si="14"/>
        <v>0</v>
      </c>
      <c r="H50" s="93">
        <f t="shared" si="14"/>
        <v>0</v>
      </c>
    </row>
    <row r="51" spans="2:8" ht="15" thickBot="1" x14ac:dyDescent="0.4">
      <c r="B51" s="37" t="s">
        <v>102</v>
      </c>
      <c r="C51" s="47">
        <f>C49/C10</f>
        <v>0.84456297288462612</v>
      </c>
      <c r="D51" s="47">
        <f>D49/C10</f>
        <v>1.537499900340437</v>
      </c>
      <c r="E51" s="47">
        <f>E49/E10</f>
        <v>0.83959333851019657</v>
      </c>
      <c r="F51" s="47">
        <f t="shared" ref="F51" si="15">F49/E10</f>
        <v>1.4176862087697839</v>
      </c>
      <c r="G51" s="47">
        <f>G49/G10</f>
        <v>0.87666779230431213</v>
      </c>
      <c r="H51" s="107">
        <f t="shared" ref="H51" si="16">H49/G10</f>
        <v>1.4782019563488082</v>
      </c>
    </row>
    <row r="52" spans="2:8" x14ac:dyDescent="0.35">
      <c r="B52" s="87" t="s">
        <v>86</v>
      </c>
      <c r="C52" s="253"/>
      <c r="D52" s="253"/>
      <c r="E52" s="253"/>
      <c r="F52" s="253"/>
      <c r="G52" s="253"/>
      <c r="H52" s="254"/>
    </row>
    <row r="53" spans="2:8" x14ac:dyDescent="0.35">
      <c r="B53" s="174" t="s">
        <v>90</v>
      </c>
      <c r="C53" s="53">
        <v>521752</v>
      </c>
      <c r="D53" s="53">
        <v>1399117</v>
      </c>
      <c r="E53" s="53">
        <v>514296</v>
      </c>
      <c r="F53" s="53">
        <v>1251711</v>
      </c>
      <c r="G53" s="53">
        <v>605935</v>
      </c>
      <c r="H53" s="88">
        <v>1512572</v>
      </c>
    </row>
    <row r="54" spans="2:8" x14ac:dyDescent="0.35">
      <c r="B54" s="174" t="s">
        <v>91</v>
      </c>
      <c r="C54" s="53">
        <v>521752</v>
      </c>
      <c r="D54" s="53">
        <v>1399117</v>
      </c>
      <c r="E54" s="53">
        <v>514296</v>
      </c>
      <c r="F54" s="53">
        <v>1251711</v>
      </c>
      <c r="G54" s="53">
        <v>605935</v>
      </c>
      <c r="H54" s="88">
        <v>1512572</v>
      </c>
    </row>
    <row r="55" spans="2:8" ht="15" thickBot="1" x14ac:dyDescent="0.4">
      <c r="B55" s="89" t="s">
        <v>92</v>
      </c>
      <c r="C55" s="52">
        <f t="shared" ref="C55:H55" si="17">C53-C54</f>
        <v>0</v>
      </c>
      <c r="D55" s="52">
        <f t="shared" si="17"/>
        <v>0</v>
      </c>
      <c r="E55" s="52">
        <f t="shared" si="17"/>
        <v>0</v>
      </c>
      <c r="F55" s="52">
        <f t="shared" si="17"/>
        <v>0</v>
      </c>
      <c r="G55" s="52">
        <f t="shared" si="17"/>
        <v>0</v>
      </c>
      <c r="H55" s="94">
        <f t="shared" si="17"/>
        <v>0</v>
      </c>
    </row>
    <row r="56" spans="2:8" ht="15" thickBot="1" x14ac:dyDescent="0.4">
      <c r="B56" s="38" t="s">
        <v>103</v>
      </c>
      <c r="C56" s="47">
        <f>C54/C10</f>
        <v>0.83196122047087151</v>
      </c>
      <c r="D56" s="47">
        <f>D54/C10</f>
        <v>2.2309662193945483</v>
      </c>
      <c r="E56" s="47">
        <f>E54/E10</f>
        <v>0.8570085951481905</v>
      </c>
      <c r="F56" s="47">
        <f t="shared" ref="F56" si="18">F54/E10</f>
        <v>2.0858165057506506</v>
      </c>
      <c r="G56" s="47">
        <f>G54/G10</f>
        <v>0.8561463347778232</v>
      </c>
      <c r="H56" s="107">
        <f t="shared" ref="H56" si="19">H54/G10</f>
        <v>2.1371648343263905</v>
      </c>
    </row>
    <row r="57" spans="2:8" x14ac:dyDescent="0.35">
      <c r="B57" s="87" t="s">
        <v>87</v>
      </c>
      <c r="C57" s="268"/>
      <c r="D57" s="268"/>
      <c r="E57" s="268"/>
      <c r="F57" s="268"/>
      <c r="G57" s="268"/>
      <c r="H57" s="269"/>
    </row>
    <row r="58" spans="2:8" x14ac:dyDescent="0.35">
      <c r="B58" s="180" t="s">
        <v>90</v>
      </c>
      <c r="C58" s="58">
        <v>398152</v>
      </c>
      <c r="D58" s="58">
        <v>2006377</v>
      </c>
      <c r="E58" s="58">
        <v>375413</v>
      </c>
      <c r="F58" s="58">
        <v>1858305</v>
      </c>
      <c r="G58" s="58">
        <v>343066</v>
      </c>
      <c r="H58" s="96">
        <v>2185890</v>
      </c>
    </row>
    <row r="59" spans="2:8" x14ac:dyDescent="0.35">
      <c r="B59" s="174" t="s">
        <v>91</v>
      </c>
      <c r="C59" s="58">
        <v>398152</v>
      </c>
      <c r="D59" s="58">
        <v>2006377</v>
      </c>
      <c r="E59" s="55">
        <v>375413</v>
      </c>
      <c r="F59" s="55">
        <v>1858305</v>
      </c>
      <c r="G59" s="55">
        <v>343066</v>
      </c>
      <c r="H59" s="96">
        <v>2185890</v>
      </c>
    </row>
    <row r="60" spans="2:8" ht="15" thickBot="1" x14ac:dyDescent="0.4">
      <c r="B60" s="89" t="s">
        <v>92</v>
      </c>
      <c r="C60" s="41">
        <f t="shared" ref="C60:H60" si="20">C58-C59</f>
        <v>0</v>
      </c>
      <c r="D60" s="41">
        <f t="shared" si="20"/>
        <v>0</v>
      </c>
      <c r="E60" s="41">
        <f t="shared" si="20"/>
        <v>0</v>
      </c>
      <c r="F60" s="41">
        <f t="shared" si="20"/>
        <v>0</v>
      </c>
      <c r="G60" s="41">
        <f t="shared" si="20"/>
        <v>0</v>
      </c>
      <c r="H60" s="97">
        <f t="shared" si="20"/>
        <v>0</v>
      </c>
    </row>
    <row r="61" spans="2:8" ht="15" thickBot="1" x14ac:dyDescent="0.4">
      <c r="B61" s="38" t="s">
        <v>104</v>
      </c>
      <c r="C61" s="183">
        <f>C59/C10</f>
        <v>0.63487446881452958</v>
      </c>
      <c r="D61" s="47">
        <f>D59/C10</f>
        <v>3.1992744783818474</v>
      </c>
      <c r="E61" s="183">
        <f>E59/E10</f>
        <v>0.62557781458608974</v>
      </c>
      <c r="F61" s="47">
        <f t="shared" ref="F61" si="21">F59/E10</f>
        <v>3.0966279290658649</v>
      </c>
      <c r="G61" s="47">
        <f>G59/G10</f>
        <v>0.48472971273633092</v>
      </c>
      <c r="H61" s="107">
        <f t="shared" ref="H61" si="22">H59/G10</f>
        <v>3.0885189198965168</v>
      </c>
    </row>
    <row r="62" spans="2:8" x14ac:dyDescent="0.35">
      <c r="B62" s="87" t="s">
        <v>98</v>
      </c>
      <c r="C62" s="268"/>
      <c r="D62" s="268"/>
      <c r="E62" s="268"/>
      <c r="F62" s="268"/>
      <c r="G62" s="268"/>
      <c r="H62" s="269"/>
    </row>
    <row r="63" spans="2:8" x14ac:dyDescent="0.35">
      <c r="B63" s="180" t="s">
        <v>90</v>
      </c>
      <c r="C63" s="58">
        <v>0</v>
      </c>
      <c r="D63" s="58">
        <v>2785383</v>
      </c>
      <c r="E63" s="58">
        <v>0</v>
      </c>
      <c r="F63" s="58">
        <v>2631366</v>
      </c>
      <c r="G63" s="58">
        <v>0</v>
      </c>
      <c r="H63" s="96">
        <v>2982444</v>
      </c>
    </row>
    <row r="64" spans="2:8" x14ac:dyDescent="0.35">
      <c r="B64" s="174" t="s">
        <v>91</v>
      </c>
      <c r="C64" s="58">
        <v>0</v>
      </c>
      <c r="D64" s="58">
        <v>2785383</v>
      </c>
      <c r="E64" s="55">
        <v>0</v>
      </c>
      <c r="F64" s="55">
        <v>2631366</v>
      </c>
      <c r="G64" s="55">
        <v>0</v>
      </c>
      <c r="H64" s="96">
        <v>2982444</v>
      </c>
    </row>
    <row r="65" spans="2:8" ht="15" thickBot="1" x14ac:dyDescent="0.4">
      <c r="B65" s="89" t="s">
        <v>92</v>
      </c>
      <c r="C65" s="41">
        <f t="shared" ref="C65:H65" si="23">C63-C64</f>
        <v>0</v>
      </c>
      <c r="D65" s="41">
        <f t="shared" si="23"/>
        <v>0</v>
      </c>
      <c r="E65" s="41">
        <v>0</v>
      </c>
      <c r="F65" s="41">
        <v>0</v>
      </c>
      <c r="G65" s="41">
        <f t="shared" si="23"/>
        <v>0</v>
      </c>
      <c r="H65" s="97">
        <f t="shared" si="23"/>
        <v>0</v>
      </c>
    </row>
    <row r="66" spans="2:8" ht="15" thickBot="1" x14ac:dyDescent="0.4">
      <c r="B66" s="38" t="s">
        <v>105</v>
      </c>
      <c r="C66" s="49">
        <f>C64/C10</f>
        <v>0</v>
      </c>
      <c r="D66" s="49">
        <f>D64/C10</f>
        <v>4.4414408380970603</v>
      </c>
      <c r="E66" s="49">
        <f>E64/E10</f>
        <v>0</v>
      </c>
      <c r="F66" s="49">
        <f t="shared" ref="F66" si="24">F64/E10</f>
        <v>4.3848353457555831</v>
      </c>
      <c r="G66" s="49">
        <f>G64/G10</f>
        <v>0</v>
      </c>
      <c r="H66" s="108">
        <f t="shared" ref="H66" si="25">H64/G10</f>
        <v>4.2139973747681019</v>
      </c>
    </row>
    <row r="67" spans="2:8" x14ac:dyDescent="0.35">
      <c r="B67" s="87" t="s">
        <v>99</v>
      </c>
      <c r="C67" s="268"/>
      <c r="D67" s="268"/>
      <c r="E67" s="268"/>
      <c r="F67" s="268"/>
      <c r="G67" s="268"/>
      <c r="H67" s="269"/>
    </row>
    <row r="68" spans="2:8" x14ac:dyDescent="0.35">
      <c r="B68" s="180" t="s">
        <v>90</v>
      </c>
      <c r="C68" s="57">
        <v>0</v>
      </c>
      <c r="D68" s="58">
        <v>4795912</v>
      </c>
      <c r="E68" s="58">
        <v>0</v>
      </c>
      <c r="F68" s="58">
        <v>4769788</v>
      </c>
      <c r="G68" s="57">
        <v>0</v>
      </c>
      <c r="H68" s="96">
        <v>4777525</v>
      </c>
    </row>
    <row r="69" spans="2:8" x14ac:dyDescent="0.35">
      <c r="B69" s="174" t="s">
        <v>91</v>
      </c>
      <c r="C69" s="44">
        <v>0</v>
      </c>
      <c r="D69" s="58">
        <v>4795912</v>
      </c>
      <c r="E69" s="55">
        <v>0</v>
      </c>
      <c r="F69" s="55">
        <v>4769788</v>
      </c>
      <c r="G69" s="44">
        <v>0</v>
      </c>
      <c r="H69" s="96">
        <v>4777525</v>
      </c>
    </row>
    <row r="70" spans="2:8" ht="15" thickBot="1" x14ac:dyDescent="0.4">
      <c r="B70" s="89" t="s">
        <v>92</v>
      </c>
      <c r="C70" s="41">
        <v>0</v>
      </c>
      <c r="D70" s="41">
        <f>D68-D69</f>
        <v>0</v>
      </c>
      <c r="E70" s="41">
        <v>0</v>
      </c>
      <c r="F70" s="41">
        <v>0</v>
      </c>
      <c r="G70" s="41">
        <f t="shared" ref="G70:H70" si="26">G68-G69</f>
        <v>0</v>
      </c>
      <c r="H70" s="97">
        <f t="shared" si="26"/>
        <v>0</v>
      </c>
    </row>
    <row r="71" spans="2:8" ht="15" thickBot="1" x14ac:dyDescent="0.4">
      <c r="B71" s="38" t="s">
        <v>106</v>
      </c>
      <c r="C71" s="49">
        <v>0</v>
      </c>
      <c r="D71" s="46">
        <f>D69/C10</f>
        <v>7.6473359005636743</v>
      </c>
      <c r="E71" s="49">
        <v>0</v>
      </c>
      <c r="F71" s="46">
        <f t="shared" ref="F71" si="27">F69/E10</f>
        <v>7.9482424771623679</v>
      </c>
      <c r="G71" s="46">
        <f>G69/G10</f>
        <v>0</v>
      </c>
      <c r="H71" s="50">
        <f t="shared" ref="H71" si="28">H69/G10</f>
        <v>6.7503288604543714</v>
      </c>
    </row>
    <row r="72" spans="2:8" ht="116" customHeight="1" thickBot="1" x14ac:dyDescent="0.4">
      <c r="B72" s="251" t="s">
        <v>139</v>
      </c>
      <c r="C72" s="259" t="s">
        <v>184</v>
      </c>
      <c r="D72" s="259"/>
      <c r="E72" s="75"/>
      <c r="F72" s="76" t="s">
        <v>150</v>
      </c>
      <c r="G72" s="77"/>
      <c r="H72" s="78"/>
    </row>
    <row r="73" spans="2:8" ht="100" customHeight="1" thickBot="1" x14ac:dyDescent="0.4">
      <c r="B73" s="252"/>
      <c r="C73" s="260"/>
      <c r="D73" s="260"/>
      <c r="E73" s="79"/>
      <c r="F73" s="76" t="s">
        <v>151</v>
      </c>
      <c r="G73" s="77"/>
      <c r="H73" s="78"/>
    </row>
    <row r="74" spans="2:8" x14ac:dyDescent="0.35">
      <c r="B74" s="249" t="s">
        <v>9</v>
      </c>
      <c r="C74" s="261" t="s">
        <v>7</v>
      </c>
      <c r="D74" s="262"/>
      <c r="E74" s="261" t="s">
        <v>8</v>
      </c>
      <c r="F74" s="262"/>
      <c r="G74" s="261" t="s">
        <v>8</v>
      </c>
      <c r="H74" s="286"/>
    </row>
    <row r="75" spans="2:8" ht="31" customHeight="1" thickBot="1" x14ac:dyDescent="0.4">
      <c r="B75" s="339"/>
      <c r="C75" s="330" t="s">
        <v>156</v>
      </c>
      <c r="D75" s="331"/>
      <c r="E75" s="287" t="s">
        <v>161</v>
      </c>
      <c r="F75" s="288"/>
      <c r="G75" s="287" t="s">
        <v>162</v>
      </c>
      <c r="H75" s="289"/>
    </row>
    <row r="76" spans="2:8" x14ac:dyDescent="0.35">
      <c r="B76" s="210" t="s">
        <v>11</v>
      </c>
      <c r="C76" s="332" t="s">
        <v>37</v>
      </c>
      <c r="D76" s="333"/>
      <c r="E76" s="332" t="s">
        <v>37</v>
      </c>
      <c r="F76" s="333"/>
      <c r="G76" s="332" t="s">
        <v>37</v>
      </c>
      <c r="H76" s="334"/>
    </row>
    <row r="77" spans="2:8" x14ac:dyDescent="0.35">
      <c r="B77" s="81" t="s">
        <v>36</v>
      </c>
      <c r="C77" s="274">
        <v>921202</v>
      </c>
      <c r="D77" s="275"/>
      <c r="E77" s="274">
        <v>884285</v>
      </c>
      <c r="F77" s="275"/>
      <c r="G77" s="274">
        <v>1046037</v>
      </c>
      <c r="H77" s="298"/>
    </row>
    <row r="78" spans="2:8" ht="29" x14ac:dyDescent="0.35">
      <c r="B78" s="82" t="s">
        <v>129</v>
      </c>
      <c r="C78" s="276" t="s">
        <v>185</v>
      </c>
      <c r="D78" s="277"/>
      <c r="E78" s="296" t="s">
        <v>183</v>
      </c>
      <c r="F78" s="277"/>
      <c r="G78" s="296" t="s">
        <v>183</v>
      </c>
      <c r="H78" s="297"/>
    </row>
    <row r="79" spans="2:8" x14ac:dyDescent="0.35">
      <c r="B79" s="83" t="s">
        <v>130</v>
      </c>
      <c r="C79" s="276">
        <v>4.2000000000000003E-2</v>
      </c>
      <c r="D79" s="277"/>
      <c r="E79" s="296">
        <v>4.1000000000000002E-2</v>
      </c>
      <c r="F79" s="277"/>
      <c r="G79" s="296">
        <v>4.1000000000000002E-2</v>
      </c>
      <c r="H79" s="297"/>
    </row>
    <row r="80" spans="2:8" x14ac:dyDescent="0.35">
      <c r="B80" s="81" t="s">
        <v>109</v>
      </c>
      <c r="C80" s="280">
        <v>1.6E-2</v>
      </c>
      <c r="D80" s="281"/>
      <c r="E80" s="296">
        <v>1.4999999999999999E-2</v>
      </c>
      <c r="F80" s="277"/>
      <c r="G80" s="296">
        <v>1.4999999999999999E-2</v>
      </c>
      <c r="H80" s="297"/>
    </row>
    <row r="81" spans="1:42" ht="15" thickBot="1" x14ac:dyDescent="0.4">
      <c r="B81" s="89" t="s">
        <v>50</v>
      </c>
      <c r="C81" s="274">
        <v>740972</v>
      </c>
      <c r="D81" s="275"/>
      <c r="E81" s="344">
        <v>695969</v>
      </c>
      <c r="F81" s="344"/>
      <c r="G81" s="344">
        <v>847931</v>
      </c>
      <c r="H81" s="358"/>
    </row>
    <row r="82" spans="1:42" s="36" customFormat="1" ht="15" thickBot="1" x14ac:dyDescent="0.4">
      <c r="A82"/>
      <c r="B82" s="85" t="s">
        <v>74</v>
      </c>
      <c r="C82" s="342">
        <f>C81/C77</f>
        <v>0.80435344256742825</v>
      </c>
      <c r="D82" s="342"/>
      <c r="E82" s="352">
        <f>E81/E77</f>
        <v>0.78704150811107276</v>
      </c>
      <c r="F82" s="352"/>
      <c r="G82" s="352">
        <f>G81/G77</f>
        <v>0.81061281771103699</v>
      </c>
      <c r="H82" s="359"/>
      <c r="I82"/>
      <c r="J82"/>
      <c r="K82"/>
      <c r="L82"/>
      <c r="M82"/>
      <c r="N82"/>
      <c r="O82"/>
      <c r="P82"/>
      <c r="Q82"/>
      <c r="R82"/>
      <c r="S82"/>
      <c r="T82"/>
      <c r="U82"/>
      <c r="V82"/>
      <c r="W82"/>
      <c r="X82"/>
      <c r="Y82"/>
      <c r="Z82"/>
      <c r="AA82"/>
      <c r="AB82"/>
      <c r="AC82"/>
      <c r="AD82"/>
      <c r="AE82"/>
      <c r="AF82"/>
      <c r="AG82"/>
      <c r="AH82"/>
      <c r="AI82"/>
      <c r="AJ82"/>
      <c r="AK82"/>
      <c r="AL82"/>
      <c r="AM82"/>
      <c r="AN82"/>
      <c r="AO82"/>
      <c r="AP82"/>
    </row>
    <row r="83" spans="1:42" ht="15" thickBot="1" x14ac:dyDescent="0.4">
      <c r="B83" s="86" t="s">
        <v>51</v>
      </c>
      <c r="C83" s="382">
        <f>5000000/C77</f>
        <v>5.4276912121337126</v>
      </c>
      <c r="D83" s="382"/>
      <c r="E83" s="382">
        <f>5000000/E77</f>
        <v>5.6542856658204084</v>
      </c>
      <c r="F83" s="382"/>
      <c r="G83" s="382">
        <f>5000000/G77</f>
        <v>4.7799456424581539</v>
      </c>
      <c r="H83" s="383"/>
    </row>
    <row r="84" spans="1:42" ht="13.5" customHeight="1" x14ac:dyDescent="0.35">
      <c r="B84" s="317" t="s">
        <v>131</v>
      </c>
      <c r="C84" s="318"/>
      <c r="D84" s="318"/>
      <c r="E84" s="318"/>
      <c r="F84" s="318"/>
      <c r="G84" s="318"/>
      <c r="H84" s="320"/>
    </row>
    <row r="85" spans="1:42" ht="13.5" customHeight="1" x14ac:dyDescent="0.35">
      <c r="B85" s="68" t="s">
        <v>132</v>
      </c>
      <c r="C85" s="263">
        <v>4.2000000000000003E-2</v>
      </c>
      <c r="D85" s="263"/>
      <c r="E85" s="263">
        <v>4.4999999999999998E-2</v>
      </c>
      <c r="F85" s="263"/>
      <c r="G85" s="263">
        <v>4.4999999999999998E-2</v>
      </c>
      <c r="H85" s="265"/>
    </row>
    <row r="86" spans="1:42" ht="13.5" customHeight="1" x14ac:dyDescent="0.35">
      <c r="B86" s="73" t="s">
        <v>133</v>
      </c>
      <c r="C86" s="67">
        <v>1.6E-2</v>
      </c>
      <c r="D86" s="67">
        <v>4.2000000000000003E-2</v>
      </c>
      <c r="E86" s="67">
        <v>1.4999999999999999E-2</v>
      </c>
      <c r="F86" s="67">
        <v>4.1000000000000002E-2</v>
      </c>
      <c r="G86" s="67">
        <v>1.4999999999999999E-2</v>
      </c>
      <c r="H86" s="209">
        <v>4.1000000000000002E-2</v>
      </c>
    </row>
    <row r="87" spans="1:42" x14ac:dyDescent="0.35">
      <c r="B87" s="68" t="s">
        <v>77</v>
      </c>
      <c r="C87" s="72" t="s">
        <v>25</v>
      </c>
      <c r="D87" s="69" t="s">
        <v>79</v>
      </c>
      <c r="E87" s="72" t="s">
        <v>25</v>
      </c>
      <c r="F87" s="69" t="s">
        <v>82</v>
      </c>
      <c r="G87" s="72" t="s">
        <v>25</v>
      </c>
      <c r="H87" s="70" t="s">
        <v>80</v>
      </c>
    </row>
    <row r="88" spans="1:42" ht="29.5" thickBot="1" x14ac:dyDescent="0.4">
      <c r="B88" s="42" t="s">
        <v>76</v>
      </c>
      <c r="C88" s="373">
        <v>82</v>
      </c>
      <c r="D88" s="374"/>
      <c r="E88" s="378">
        <v>80</v>
      </c>
      <c r="F88" s="379"/>
      <c r="G88" s="375">
        <v>78</v>
      </c>
      <c r="H88" s="376"/>
    </row>
    <row r="89" spans="1:42" x14ac:dyDescent="0.35">
      <c r="B89" s="102" t="s">
        <v>93</v>
      </c>
      <c r="C89" s="369"/>
      <c r="D89" s="369"/>
      <c r="E89" s="369"/>
      <c r="F89" s="369"/>
      <c r="G89" s="369"/>
      <c r="H89" s="370"/>
    </row>
    <row r="90" spans="1:42" x14ac:dyDescent="0.35">
      <c r="B90" s="174" t="s">
        <v>90</v>
      </c>
      <c r="C90" s="33">
        <v>845346</v>
      </c>
      <c r="D90" s="33">
        <v>941498</v>
      </c>
      <c r="E90" s="43">
        <v>800902</v>
      </c>
      <c r="F90" s="43">
        <v>867105</v>
      </c>
      <c r="G90" s="43">
        <v>968104</v>
      </c>
      <c r="H90" s="103">
        <v>1047709</v>
      </c>
    </row>
    <row r="91" spans="1:42" x14ac:dyDescent="0.35">
      <c r="B91" s="174" t="s">
        <v>91</v>
      </c>
      <c r="C91" s="33">
        <v>736930</v>
      </c>
      <c r="D91" s="33">
        <v>833081</v>
      </c>
      <c r="E91" s="43">
        <v>704102</v>
      </c>
      <c r="F91" s="43">
        <v>770305</v>
      </c>
      <c r="G91" s="43">
        <v>871304</v>
      </c>
      <c r="H91" s="103">
        <v>950909</v>
      </c>
    </row>
    <row r="92" spans="1:42" ht="15" thickBot="1" x14ac:dyDescent="0.4">
      <c r="B92" s="104" t="s">
        <v>92</v>
      </c>
      <c r="C92" s="63">
        <f>C90-C91</f>
        <v>108416</v>
      </c>
      <c r="D92" s="63">
        <f>D90-D91</f>
        <v>108417</v>
      </c>
      <c r="E92" s="63">
        <f t="shared" ref="E92:H92" si="29">E90-E91</f>
        <v>96800</v>
      </c>
      <c r="F92" s="63">
        <f t="shared" si="29"/>
        <v>96800</v>
      </c>
      <c r="G92" s="63">
        <f t="shared" si="29"/>
        <v>96800</v>
      </c>
      <c r="H92" s="109">
        <f t="shared" si="29"/>
        <v>96800</v>
      </c>
    </row>
    <row r="93" spans="1:42" ht="15" thickBot="1" x14ac:dyDescent="0.4">
      <c r="B93" s="56" t="s">
        <v>107</v>
      </c>
      <c r="C93" s="47">
        <f>C91/C77</f>
        <v>0.7999656969915393</v>
      </c>
      <c r="D93" s="47">
        <f>D91/C77</f>
        <v>0.904341284539113</v>
      </c>
      <c r="E93" s="47">
        <f>E91/E77</f>
        <v>0.79623876917509628</v>
      </c>
      <c r="F93" s="47">
        <f t="shared" ref="F93" si="30">F91/E77</f>
        <v>0.87110490396195794</v>
      </c>
      <c r="G93" s="47">
        <f>G91/G77</f>
        <v>0.83295715161127193</v>
      </c>
      <c r="H93" s="107">
        <f t="shared" ref="H93" si="31">H91/G77</f>
        <v>0.9090586661848481</v>
      </c>
    </row>
    <row r="94" spans="1:42" x14ac:dyDescent="0.35">
      <c r="B94" s="87" t="s">
        <v>85</v>
      </c>
      <c r="C94" s="364"/>
      <c r="D94" s="364"/>
      <c r="E94" s="364"/>
      <c r="F94" s="364"/>
      <c r="G94" s="364"/>
      <c r="H94" s="365"/>
    </row>
    <row r="95" spans="1:42" x14ac:dyDescent="0.35">
      <c r="B95" s="174" t="s">
        <v>90</v>
      </c>
      <c r="C95" s="33">
        <v>800329</v>
      </c>
      <c r="D95" s="33">
        <v>1037910</v>
      </c>
      <c r="E95" s="53">
        <v>736228</v>
      </c>
      <c r="F95" s="53">
        <v>929228</v>
      </c>
      <c r="G95" s="53">
        <v>906408</v>
      </c>
      <c r="H95" s="88">
        <v>1139859</v>
      </c>
    </row>
    <row r="96" spans="1:42" x14ac:dyDescent="0.35">
      <c r="B96" s="174" t="s">
        <v>91</v>
      </c>
      <c r="C96" s="33">
        <v>706178</v>
      </c>
      <c r="D96" s="33">
        <v>943759</v>
      </c>
      <c r="E96" s="53">
        <v>687828</v>
      </c>
      <c r="F96" s="53">
        <v>880828</v>
      </c>
      <c r="G96" s="53">
        <v>858008</v>
      </c>
      <c r="H96" s="88">
        <v>1091459</v>
      </c>
    </row>
    <row r="97" spans="2:8" ht="15" thickBot="1" x14ac:dyDescent="0.4">
      <c r="B97" s="89" t="s">
        <v>92</v>
      </c>
      <c r="C97" s="52">
        <f>C95-C96</f>
        <v>94151</v>
      </c>
      <c r="D97" s="52">
        <f>D95-D96</f>
        <v>94151</v>
      </c>
      <c r="E97" s="52">
        <f t="shared" ref="E97:H97" si="32">E95-E96</f>
        <v>48400</v>
      </c>
      <c r="F97" s="52">
        <f t="shared" si="32"/>
        <v>48400</v>
      </c>
      <c r="G97" s="52">
        <f t="shared" si="32"/>
        <v>48400</v>
      </c>
      <c r="H97" s="94">
        <f t="shared" si="32"/>
        <v>48400</v>
      </c>
    </row>
    <row r="98" spans="2:8" ht="15" thickBot="1" x14ac:dyDescent="0.4">
      <c r="B98" s="37" t="s">
        <v>102</v>
      </c>
      <c r="C98" s="47">
        <f>C96/C77</f>
        <v>0.76658322496043219</v>
      </c>
      <c r="D98" s="47">
        <f>D96/C77</f>
        <v>1.0244864861344201</v>
      </c>
      <c r="E98" s="47">
        <f>E96/E77</f>
        <v>0.77783520018998398</v>
      </c>
      <c r="F98" s="47">
        <f t="shared" ref="F98" si="33">F96/E77</f>
        <v>0.99609062689065175</v>
      </c>
      <c r="G98" s="47">
        <f>G96/G77</f>
        <v>0.82024632015884713</v>
      </c>
      <c r="H98" s="107">
        <f t="shared" ref="H98" si="34">H96/G77</f>
        <v>1.0434229381943469</v>
      </c>
    </row>
    <row r="99" spans="2:8" x14ac:dyDescent="0.35">
      <c r="B99" s="87" t="s">
        <v>94</v>
      </c>
      <c r="C99" s="255"/>
      <c r="D99" s="255"/>
      <c r="E99" s="255"/>
      <c r="F99" s="255"/>
      <c r="G99" s="255"/>
      <c r="H99" s="256"/>
    </row>
    <row r="100" spans="2:8" x14ac:dyDescent="0.35">
      <c r="B100" s="174" t="s">
        <v>90</v>
      </c>
      <c r="C100" s="53">
        <v>750975</v>
      </c>
      <c r="D100" s="53">
        <v>1164902</v>
      </c>
      <c r="E100" s="53">
        <v>759891</v>
      </c>
      <c r="F100" s="53">
        <v>1108392</v>
      </c>
      <c r="G100" s="53">
        <v>927217</v>
      </c>
      <c r="H100" s="88">
        <v>1350524</v>
      </c>
    </row>
    <row r="101" spans="2:8" x14ac:dyDescent="0.35">
      <c r="B101" s="174" t="s">
        <v>91</v>
      </c>
      <c r="C101" s="53">
        <v>722445</v>
      </c>
      <c r="D101" s="53">
        <v>1136371</v>
      </c>
      <c r="E101" s="53">
        <v>759891</v>
      </c>
      <c r="F101" s="53">
        <v>1108392</v>
      </c>
      <c r="G101" s="53">
        <v>927217</v>
      </c>
      <c r="H101" s="88">
        <v>1350524</v>
      </c>
    </row>
    <row r="102" spans="2:8" ht="15" thickBot="1" x14ac:dyDescent="0.4">
      <c r="B102" s="89" t="s">
        <v>92</v>
      </c>
      <c r="C102" s="52">
        <f>C100-C101</f>
        <v>28530</v>
      </c>
      <c r="D102" s="52">
        <f>D100-D101</f>
        <v>28531</v>
      </c>
      <c r="E102" s="52">
        <f t="shared" ref="E102:H102" si="35">E100-E101</f>
        <v>0</v>
      </c>
      <c r="F102" s="52">
        <f t="shared" si="35"/>
        <v>0</v>
      </c>
      <c r="G102" s="52">
        <f t="shared" si="35"/>
        <v>0</v>
      </c>
      <c r="H102" s="94">
        <f t="shared" si="35"/>
        <v>0</v>
      </c>
    </row>
    <row r="103" spans="2:8" ht="15" thickBot="1" x14ac:dyDescent="0.4">
      <c r="B103" s="37" t="s">
        <v>108</v>
      </c>
      <c r="C103" s="47">
        <f>C101/C77</f>
        <v>0.78424167554998792</v>
      </c>
      <c r="D103" s="47">
        <f>D101/C77</f>
        <v>1.2335741780847198</v>
      </c>
      <c r="E103" s="47">
        <f>E101/E77</f>
        <v>0.85932815777718718</v>
      </c>
      <c r="F103" s="47">
        <f>F101/E77</f>
        <v>1.2534329995420028</v>
      </c>
      <c r="G103" s="47">
        <f>G101/G77</f>
        <v>0.88640937175262446</v>
      </c>
      <c r="H103" s="107">
        <f>H101/G77</f>
        <v>1.2910862617670311</v>
      </c>
    </row>
    <row r="104" spans="2:8" x14ac:dyDescent="0.35">
      <c r="B104" s="87" t="s">
        <v>119</v>
      </c>
      <c r="C104" s="255"/>
      <c r="D104" s="255"/>
      <c r="E104" s="255"/>
      <c r="F104" s="255"/>
      <c r="G104" s="255"/>
      <c r="H104" s="256"/>
    </row>
    <row r="105" spans="2:8" x14ac:dyDescent="0.35">
      <c r="B105" s="174" t="s">
        <v>90</v>
      </c>
      <c r="C105" s="53">
        <v>754441</v>
      </c>
      <c r="D105" s="53">
        <v>1208652</v>
      </c>
      <c r="E105" s="53">
        <v>762615</v>
      </c>
      <c r="F105" s="53">
        <v>1147144</v>
      </c>
      <c r="G105" s="53">
        <v>928276</v>
      </c>
      <c r="H105" s="88">
        <v>1395547</v>
      </c>
    </row>
    <row r="106" spans="2:8" x14ac:dyDescent="0.35">
      <c r="B106" s="174" t="s">
        <v>91</v>
      </c>
      <c r="C106" s="53">
        <v>737323</v>
      </c>
      <c r="D106" s="53">
        <v>1191534</v>
      </c>
      <c r="E106" s="53">
        <v>762615</v>
      </c>
      <c r="F106" s="53">
        <v>1147144</v>
      </c>
      <c r="G106" s="53">
        <v>928276</v>
      </c>
      <c r="H106" s="88">
        <v>1395547</v>
      </c>
    </row>
    <row r="107" spans="2:8" ht="15" thickBot="1" x14ac:dyDescent="0.4">
      <c r="B107" s="89" t="s">
        <v>92</v>
      </c>
      <c r="C107" s="52">
        <f>C105-C106</f>
        <v>17118</v>
      </c>
      <c r="D107" s="52">
        <f>D105-D106</f>
        <v>17118</v>
      </c>
      <c r="E107" s="52">
        <f t="shared" ref="E107:H107" si="36">E105-E106</f>
        <v>0</v>
      </c>
      <c r="F107" s="52">
        <f t="shared" si="36"/>
        <v>0</v>
      </c>
      <c r="G107" s="52">
        <f t="shared" si="36"/>
        <v>0</v>
      </c>
      <c r="H107" s="94">
        <f t="shared" si="36"/>
        <v>0</v>
      </c>
    </row>
    <row r="108" spans="2:8" ht="15" thickBot="1" x14ac:dyDescent="0.4">
      <c r="B108" s="37" t="s">
        <v>120</v>
      </c>
      <c r="C108" s="47">
        <f>C106/C77</f>
        <v>0.80039231352081297</v>
      </c>
      <c r="D108" s="47">
        <f>D106/C77</f>
        <v>1.2934557241517062</v>
      </c>
      <c r="E108" s="47">
        <f>E106/E77</f>
        <v>0.86240861260792623</v>
      </c>
      <c r="F108" s="47">
        <f>F106/E77</f>
        <v>1.2972559751663773</v>
      </c>
      <c r="G108" s="47">
        <f>G106/G77</f>
        <v>0.8874217642396971</v>
      </c>
      <c r="H108" s="107">
        <f>H106/G77</f>
        <v>1.33412776029911</v>
      </c>
    </row>
    <row r="109" spans="2:8" x14ac:dyDescent="0.35">
      <c r="B109" s="87" t="s">
        <v>121</v>
      </c>
      <c r="C109" s="255"/>
      <c r="D109" s="255"/>
      <c r="E109" s="255"/>
      <c r="F109" s="255"/>
      <c r="G109" s="255"/>
      <c r="H109" s="256"/>
    </row>
    <row r="110" spans="2:8" x14ac:dyDescent="0.35">
      <c r="B110" s="174" t="s">
        <v>90</v>
      </c>
      <c r="C110" s="53">
        <v>757262</v>
      </c>
      <c r="D110" s="53">
        <v>1253911</v>
      </c>
      <c r="E110" s="53">
        <v>764445</v>
      </c>
      <c r="F110" s="53">
        <v>1186808</v>
      </c>
      <c r="G110" s="53">
        <v>927956</v>
      </c>
      <c r="H110" s="88">
        <v>1441409</v>
      </c>
    </row>
    <row r="111" spans="2:8" x14ac:dyDescent="0.35">
      <c r="B111" s="174" t="s">
        <v>91</v>
      </c>
      <c r="C111" s="53">
        <v>751556</v>
      </c>
      <c r="D111" s="53">
        <v>1248205</v>
      </c>
      <c r="E111" s="53">
        <v>764445</v>
      </c>
      <c r="F111" s="53">
        <v>1186808</v>
      </c>
      <c r="G111" s="53">
        <v>927956</v>
      </c>
      <c r="H111" s="88">
        <v>1441409</v>
      </c>
    </row>
    <row r="112" spans="2:8" ht="15" thickBot="1" x14ac:dyDescent="0.4">
      <c r="B112" s="89" t="s">
        <v>92</v>
      </c>
      <c r="C112" s="52">
        <f>C110-C111</f>
        <v>5706</v>
      </c>
      <c r="D112" s="52">
        <f>D110-D111</f>
        <v>5706</v>
      </c>
      <c r="E112" s="52">
        <f t="shared" ref="E112:H112" si="37">E110-E111</f>
        <v>0</v>
      </c>
      <c r="F112" s="52">
        <f t="shared" si="37"/>
        <v>0</v>
      </c>
      <c r="G112" s="52">
        <f t="shared" si="37"/>
        <v>0</v>
      </c>
      <c r="H112" s="94">
        <f t="shared" si="37"/>
        <v>0</v>
      </c>
    </row>
    <row r="113" spans="2:8" ht="15" thickBot="1" x14ac:dyDescent="0.4">
      <c r="B113" s="60" t="s">
        <v>122</v>
      </c>
      <c r="C113" s="47">
        <f>C111/C77</f>
        <v>0.81584277932527283</v>
      </c>
      <c r="D113" s="47">
        <f>D111/C77</f>
        <v>1.3549742618882721</v>
      </c>
      <c r="E113" s="47">
        <f>E111/E77</f>
        <v>0.8644780811616164</v>
      </c>
      <c r="F113" s="47">
        <f>F111/E77</f>
        <v>1.3421102924961974</v>
      </c>
      <c r="G113" s="47">
        <f t="shared" ref="G113" si="38">G111/G77</f>
        <v>0.88711584771857976</v>
      </c>
      <c r="H113" s="107">
        <f>H111/G77</f>
        <v>1.377971333709993</v>
      </c>
    </row>
    <row r="114" spans="2:8" x14ac:dyDescent="0.35">
      <c r="B114" s="87" t="s">
        <v>86</v>
      </c>
      <c r="C114" s="384"/>
      <c r="D114" s="384"/>
      <c r="E114" s="384"/>
      <c r="F114" s="384"/>
      <c r="G114" s="384"/>
      <c r="H114" s="385"/>
    </row>
    <row r="115" spans="2:8" x14ac:dyDescent="0.35">
      <c r="B115" s="174" t="s">
        <v>90</v>
      </c>
      <c r="C115" s="33">
        <v>761066</v>
      </c>
      <c r="D115" s="33">
        <v>1399118</v>
      </c>
      <c r="E115" s="53">
        <v>763212</v>
      </c>
      <c r="F115" s="53">
        <v>1311133</v>
      </c>
      <c r="G115" s="53">
        <v>916713</v>
      </c>
      <c r="H115" s="88">
        <v>1583563</v>
      </c>
    </row>
    <row r="116" spans="2:8" x14ac:dyDescent="0.35">
      <c r="B116" s="174" t="s">
        <v>91</v>
      </c>
      <c r="C116" s="33">
        <v>761066</v>
      </c>
      <c r="D116" s="33">
        <v>1399118</v>
      </c>
      <c r="E116" s="53">
        <v>763212</v>
      </c>
      <c r="F116" s="53">
        <v>1311133</v>
      </c>
      <c r="G116" s="53">
        <v>916713</v>
      </c>
      <c r="H116" s="88">
        <v>1583563</v>
      </c>
    </row>
    <row r="117" spans="2:8" ht="15" thickBot="1" x14ac:dyDescent="0.4">
      <c r="B117" s="89" t="s">
        <v>92</v>
      </c>
      <c r="C117" s="52">
        <f t="shared" ref="C117:H117" si="39">C115-C116</f>
        <v>0</v>
      </c>
      <c r="D117" s="52">
        <f t="shared" si="39"/>
        <v>0</v>
      </c>
      <c r="E117" s="52">
        <f t="shared" si="39"/>
        <v>0</v>
      </c>
      <c r="F117" s="52">
        <f t="shared" si="39"/>
        <v>0</v>
      </c>
      <c r="G117" s="52">
        <f t="shared" si="39"/>
        <v>0</v>
      </c>
      <c r="H117" s="94">
        <f t="shared" si="39"/>
        <v>0</v>
      </c>
    </row>
    <row r="118" spans="2:8" ht="15" thickBot="1" x14ac:dyDescent="0.4">
      <c r="B118" s="60" t="s">
        <v>103</v>
      </c>
      <c r="C118" s="47">
        <f>C116/C77</f>
        <v>0.82616624801075123</v>
      </c>
      <c r="D118" s="47">
        <f>D116/C77</f>
        <v>1.5187960946676191</v>
      </c>
      <c r="E118" s="47">
        <f>E116/E77</f>
        <v>0.86308373431642516</v>
      </c>
      <c r="F118" s="47">
        <f>F116/E77</f>
        <v>1.482704105576822</v>
      </c>
      <c r="G118" s="47">
        <f>G116/G77</f>
        <v>0.87636766194694837</v>
      </c>
      <c r="H118" s="107">
        <f t="shared" ref="H118" si="40">H116/G77</f>
        <v>1.5138690122815923</v>
      </c>
    </row>
    <row r="119" spans="2:8" x14ac:dyDescent="0.35">
      <c r="B119" s="87" t="s">
        <v>87</v>
      </c>
      <c r="C119" s="364"/>
      <c r="D119" s="364"/>
      <c r="E119" s="364"/>
      <c r="F119" s="364"/>
      <c r="G119" s="364"/>
      <c r="H119" s="365"/>
    </row>
    <row r="120" spans="2:8" x14ac:dyDescent="0.35">
      <c r="B120" s="174" t="s">
        <v>90</v>
      </c>
      <c r="C120" s="33">
        <v>702520</v>
      </c>
      <c r="D120" s="33">
        <v>2006378</v>
      </c>
      <c r="E120" s="53">
        <v>666052</v>
      </c>
      <c r="F120" s="53">
        <v>1858303</v>
      </c>
      <c r="G120" s="53">
        <v>720436</v>
      </c>
      <c r="H120" s="88">
        <v>2185884</v>
      </c>
    </row>
    <row r="121" spans="2:8" x14ac:dyDescent="0.35">
      <c r="B121" s="174" t="s">
        <v>91</v>
      </c>
      <c r="C121" s="33">
        <v>702520</v>
      </c>
      <c r="D121" s="33">
        <v>2006378</v>
      </c>
      <c r="E121" s="53">
        <v>666052</v>
      </c>
      <c r="F121" s="53">
        <v>1858303</v>
      </c>
      <c r="G121" s="53">
        <v>720436</v>
      </c>
      <c r="H121" s="88">
        <v>2185884</v>
      </c>
    </row>
    <row r="122" spans="2:8" ht="15" thickBot="1" x14ac:dyDescent="0.4">
      <c r="B122" s="89" t="s">
        <v>92</v>
      </c>
      <c r="C122" s="52">
        <f t="shared" ref="C122:H122" si="41">C120-C121</f>
        <v>0</v>
      </c>
      <c r="D122" s="52">
        <f t="shared" si="41"/>
        <v>0</v>
      </c>
      <c r="E122" s="52">
        <f t="shared" si="41"/>
        <v>0</v>
      </c>
      <c r="F122" s="52">
        <f t="shared" si="41"/>
        <v>0</v>
      </c>
      <c r="G122" s="52">
        <f t="shared" si="41"/>
        <v>0</v>
      </c>
      <c r="H122" s="94">
        <f t="shared" si="41"/>
        <v>0</v>
      </c>
    </row>
    <row r="123" spans="2:8" ht="14.5" customHeight="1" thickBot="1" x14ac:dyDescent="0.4">
      <c r="B123" s="38" t="s">
        <v>104</v>
      </c>
      <c r="C123" s="47">
        <f>C121/C77</f>
        <v>0.76261232606963514</v>
      </c>
      <c r="D123" s="47">
        <f>D121/C77</f>
        <v>2.1780000477636827</v>
      </c>
      <c r="E123" s="47">
        <f>E121/E77</f>
        <v>0.75320965525820294</v>
      </c>
      <c r="F123" s="47">
        <f t="shared" ref="F123" si="42">F121/E77</f>
        <v>2.1014752031302124</v>
      </c>
      <c r="G123" s="47">
        <f>G121/G77</f>
        <v>0.68872898377399649</v>
      </c>
      <c r="H123" s="107">
        <f t="shared" ref="H123" si="43">H121/G77</f>
        <v>2.0896813401437999</v>
      </c>
    </row>
    <row r="124" spans="2:8" ht="14.5" customHeight="1" x14ac:dyDescent="0.35">
      <c r="B124" s="87" t="s">
        <v>98</v>
      </c>
      <c r="C124" s="364"/>
      <c r="D124" s="364"/>
      <c r="E124" s="364"/>
      <c r="F124" s="364"/>
      <c r="G124" s="364"/>
      <c r="H124" s="365"/>
    </row>
    <row r="125" spans="2:8" x14ac:dyDescent="0.35">
      <c r="B125" s="174" t="s">
        <v>90</v>
      </c>
      <c r="C125" s="33">
        <v>256767</v>
      </c>
      <c r="D125" s="33">
        <v>2785385</v>
      </c>
      <c r="E125" s="53">
        <v>93166</v>
      </c>
      <c r="F125" s="53">
        <v>2631362</v>
      </c>
      <c r="G125" s="53">
        <v>0</v>
      </c>
      <c r="H125" s="88">
        <v>2982432</v>
      </c>
    </row>
    <row r="126" spans="2:8" x14ac:dyDescent="0.35">
      <c r="B126" s="174" t="s">
        <v>91</v>
      </c>
      <c r="C126" s="33">
        <v>256767</v>
      </c>
      <c r="D126" s="33">
        <v>2785385</v>
      </c>
      <c r="E126" s="53">
        <v>93166</v>
      </c>
      <c r="F126" s="53">
        <v>2631362</v>
      </c>
      <c r="G126" s="53">
        <v>0</v>
      </c>
      <c r="H126" s="88">
        <v>2982432</v>
      </c>
    </row>
    <row r="127" spans="2:8" ht="15" thickBot="1" x14ac:dyDescent="0.4">
      <c r="B127" s="89" t="s">
        <v>92</v>
      </c>
      <c r="C127" s="52">
        <f t="shared" ref="C127:H127" si="44">C125-C126</f>
        <v>0</v>
      </c>
      <c r="D127" s="52">
        <f t="shared" si="44"/>
        <v>0</v>
      </c>
      <c r="E127" s="52">
        <f t="shared" si="44"/>
        <v>0</v>
      </c>
      <c r="F127" s="52">
        <f t="shared" si="44"/>
        <v>0</v>
      </c>
      <c r="G127" s="52">
        <f t="shared" si="44"/>
        <v>0</v>
      </c>
      <c r="H127" s="94">
        <f t="shared" si="44"/>
        <v>0</v>
      </c>
    </row>
    <row r="128" spans="2:8" ht="15" thickBot="1" x14ac:dyDescent="0.4">
      <c r="B128" s="38" t="s">
        <v>105</v>
      </c>
      <c r="C128" s="47">
        <f>C126/C77</f>
        <v>0.27873039789318738</v>
      </c>
      <c r="D128" s="47">
        <f>D126/C77</f>
        <v>3.0236419373818122</v>
      </c>
      <c r="E128" s="47">
        <f>E126/E77</f>
        <v>0.10535743566836483</v>
      </c>
      <c r="F128" s="47">
        <f t="shared" ref="F128" si="45">F126/E77</f>
        <v>2.9756944876369045</v>
      </c>
      <c r="G128" s="47">
        <f>G126/G77</f>
        <v>0</v>
      </c>
      <c r="H128" s="107">
        <f t="shared" ref="H128" si="46">H126/G77</f>
        <v>2.8511725684655516</v>
      </c>
    </row>
    <row r="129" spans="2:8" x14ac:dyDescent="0.35">
      <c r="B129" s="87" t="s">
        <v>99</v>
      </c>
      <c r="C129" s="371"/>
      <c r="D129" s="371"/>
      <c r="E129" s="371"/>
      <c r="F129" s="371"/>
      <c r="G129" s="371"/>
      <c r="H129" s="372"/>
    </row>
    <row r="130" spans="2:8" x14ac:dyDescent="0.35">
      <c r="B130" s="174" t="s">
        <v>90</v>
      </c>
      <c r="C130" s="57">
        <v>0</v>
      </c>
      <c r="D130" s="33">
        <v>4795934</v>
      </c>
      <c r="E130" s="143">
        <v>0</v>
      </c>
      <c r="F130" s="143">
        <v>4769756</v>
      </c>
      <c r="G130" s="57">
        <v>0</v>
      </c>
      <c r="H130" s="100">
        <v>4777323</v>
      </c>
    </row>
    <row r="131" spans="2:8" x14ac:dyDescent="0.35">
      <c r="B131" s="174" t="s">
        <v>91</v>
      </c>
      <c r="C131" s="44">
        <v>0</v>
      </c>
      <c r="D131" s="33">
        <v>4795934</v>
      </c>
      <c r="E131" s="53">
        <v>0</v>
      </c>
      <c r="F131" s="53">
        <v>4769756</v>
      </c>
      <c r="G131" s="44">
        <v>0</v>
      </c>
      <c r="H131" s="100">
        <v>4777323</v>
      </c>
    </row>
    <row r="132" spans="2:8" ht="15" thickBot="1" x14ac:dyDescent="0.4">
      <c r="B132" s="89" t="s">
        <v>92</v>
      </c>
      <c r="C132" s="41">
        <v>0</v>
      </c>
      <c r="D132" s="41">
        <v>0</v>
      </c>
      <c r="E132" s="52">
        <v>0</v>
      </c>
      <c r="F132" s="52">
        <v>0</v>
      </c>
      <c r="G132" s="52">
        <v>0</v>
      </c>
      <c r="H132" s="97">
        <v>0</v>
      </c>
    </row>
    <row r="133" spans="2:8" ht="15" thickBot="1" x14ac:dyDescent="0.4">
      <c r="B133" s="38" t="s">
        <v>106</v>
      </c>
      <c r="C133" s="49">
        <v>0</v>
      </c>
      <c r="D133" s="49">
        <f>D131/C77</f>
        <v>5.206169765154657</v>
      </c>
      <c r="E133" s="49">
        <v>0</v>
      </c>
      <c r="F133" s="158">
        <f>F131/E77</f>
        <v>5.3939125960521777</v>
      </c>
      <c r="G133" s="49">
        <v>0</v>
      </c>
      <c r="H133" s="107">
        <f>H131/G77</f>
        <v>4.5670688512930235</v>
      </c>
    </row>
    <row r="134" spans="2:8" ht="92" customHeight="1" thickBot="1" x14ac:dyDescent="0.4">
      <c r="B134" s="251" t="s">
        <v>140</v>
      </c>
      <c r="C134" s="259" t="s">
        <v>184</v>
      </c>
      <c r="D134" s="259"/>
      <c r="E134" s="75"/>
      <c r="F134" s="76" t="s">
        <v>150</v>
      </c>
      <c r="G134" s="77"/>
      <c r="H134" s="78"/>
    </row>
    <row r="135" spans="2:8" ht="104.5" customHeight="1" thickBot="1" x14ac:dyDescent="0.4">
      <c r="B135" s="252"/>
      <c r="C135" s="260"/>
      <c r="D135" s="260"/>
      <c r="E135" s="79"/>
      <c r="F135" s="76" t="s">
        <v>151</v>
      </c>
      <c r="G135" s="77"/>
      <c r="H135" s="78"/>
    </row>
    <row r="136" spans="2:8" x14ac:dyDescent="0.35">
      <c r="B136" s="249" t="s">
        <v>9</v>
      </c>
      <c r="C136" s="261" t="s">
        <v>7</v>
      </c>
      <c r="D136" s="262"/>
      <c r="E136" s="261" t="s">
        <v>8</v>
      </c>
      <c r="F136" s="262"/>
      <c r="G136" s="261" t="s">
        <v>8</v>
      </c>
      <c r="H136" s="286"/>
    </row>
    <row r="137" spans="2:8" ht="35.15" customHeight="1" thickBot="1" x14ac:dyDescent="0.4">
      <c r="B137" s="339"/>
      <c r="C137" s="350" t="s">
        <v>156</v>
      </c>
      <c r="D137" s="351"/>
      <c r="E137" s="287" t="s">
        <v>161</v>
      </c>
      <c r="F137" s="288"/>
      <c r="G137" s="287" t="s">
        <v>162</v>
      </c>
      <c r="H137" s="289"/>
    </row>
    <row r="138" spans="2:8" x14ac:dyDescent="0.35">
      <c r="B138" s="81" t="s">
        <v>11</v>
      </c>
      <c r="C138" s="332" t="s">
        <v>37</v>
      </c>
      <c r="D138" s="333"/>
      <c r="E138" s="332" t="s">
        <v>37</v>
      </c>
      <c r="F138" s="333"/>
      <c r="G138" s="332" t="s">
        <v>37</v>
      </c>
      <c r="H138" s="334"/>
    </row>
    <row r="139" spans="2:8" x14ac:dyDescent="0.35">
      <c r="B139" s="81" t="s">
        <v>36</v>
      </c>
      <c r="C139" s="274">
        <v>1335894</v>
      </c>
      <c r="D139" s="275"/>
      <c r="E139" s="274">
        <v>1340949</v>
      </c>
      <c r="F139" s="275"/>
      <c r="G139" s="274">
        <v>1572213</v>
      </c>
      <c r="H139" s="298"/>
    </row>
    <row r="140" spans="2:8" ht="29" x14ac:dyDescent="0.35">
      <c r="B140" s="82" t="s">
        <v>129</v>
      </c>
      <c r="C140" s="276" t="s">
        <v>185</v>
      </c>
      <c r="D140" s="277"/>
      <c r="E140" s="296" t="s">
        <v>183</v>
      </c>
      <c r="F140" s="277"/>
      <c r="G140" s="296" t="s">
        <v>183</v>
      </c>
      <c r="H140" s="297"/>
    </row>
    <row r="141" spans="2:8" x14ac:dyDescent="0.35">
      <c r="B141" s="83" t="s">
        <v>130</v>
      </c>
      <c r="C141" s="276">
        <v>4.2000000000000003E-2</v>
      </c>
      <c r="D141" s="277"/>
      <c r="E141" s="296">
        <v>4.1000000000000002E-2</v>
      </c>
      <c r="F141" s="277"/>
      <c r="G141" s="296">
        <v>4.1000000000000002E-2</v>
      </c>
      <c r="H141" s="297"/>
    </row>
    <row r="142" spans="2:8" x14ac:dyDescent="0.35">
      <c r="B142" s="81" t="s">
        <v>109</v>
      </c>
      <c r="C142" s="280">
        <v>1.6E-2</v>
      </c>
      <c r="D142" s="281"/>
      <c r="E142" s="296">
        <v>1.4999999999999999E-2</v>
      </c>
      <c r="F142" s="277"/>
      <c r="G142" s="296">
        <v>1.4999999999999999E-2</v>
      </c>
      <c r="H142" s="297"/>
    </row>
    <row r="143" spans="2:8" x14ac:dyDescent="0.35">
      <c r="B143" s="89" t="s">
        <v>50</v>
      </c>
      <c r="C143" s="344">
        <v>1049308</v>
      </c>
      <c r="D143" s="344"/>
      <c r="E143" s="344">
        <v>1064144</v>
      </c>
      <c r="F143" s="344"/>
      <c r="G143" s="344">
        <v>1281354</v>
      </c>
      <c r="H143" s="358"/>
    </row>
    <row r="144" spans="2:8" x14ac:dyDescent="0.35">
      <c r="B144" s="85" t="s">
        <v>74</v>
      </c>
      <c r="C144" s="278">
        <f>C143/C139</f>
        <v>0.78547250006362779</v>
      </c>
      <c r="D144" s="279"/>
      <c r="E144" s="352">
        <f>E143/E139</f>
        <v>0.79357529630135071</v>
      </c>
      <c r="F144" s="352"/>
      <c r="G144" s="352">
        <f>G143/G139</f>
        <v>0.81500025759868411</v>
      </c>
      <c r="H144" s="359"/>
    </row>
    <row r="145" spans="2:8" ht="15" thickBot="1" x14ac:dyDescent="0.4">
      <c r="B145" s="86" t="s">
        <v>51</v>
      </c>
      <c r="C145" s="380">
        <f>5000000/C139</f>
        <v>3.7428119296890321</v>
      </c>
      <c r="D145" s="381"/>
      <c r="E145" s="382">
        <f>5000000/E139</f>
        <v>3.7287025830214273</v>
      </c>
      <c r="F145" s="382"/>
      <c r="G145" s="382">
        <f>5000000/G139</f>
        <v>3.180230668490847</v>
      </c>
      <c r="H145" s="383"/>
    </row>
    <row r="146" spans="2:8" x14ac:dyDescent="0.35">
      <c r="B146" s="317" t="s">
        <v>131</v>
      </c>
      <c r="C146" s="318"/>
      <c r="D146" s="318"/>
      <c r="E146" s="318"/>
      <c r="F146" s="318"/>
      <c r="G146" s="318"/>
      <c r="H146" s="320"/>
    </row>
    <row r="147" spans="2:8" x14ac:dyDescent="0.35">
      <c r="B147" s="68" t="s">
        <v>132</v>
      </c>
      <c r="C147" s="263">
        <v>4.2000000000000003E-2</v>
      </c>
      <c r="D147" s="263"/>
      <c r="E147" s="263">
        <v>4.4999999999999998E-2</v>
      </c>
      <c r="F147" s="263"/>
      <c r="G147" s="263">
        <v>4.4999999999999998E-2</v>
      </c>
      <c r="H147" s="265"/>
    </row>
    <row r="148" spans="2:8" ht="29" customHeight="1" x14ac:dyDescent="0.35">
      <c r="B148" s="73" t="s">
        <v>133</v>
      </c>
      <c r="C148" s="67">
        <v>1.6E-2</v>
      </c>
      <c r="D148" s="67">
        <v>4.2000000000000003E-2</v>
      </c>
      <c r="E148" s="67">
        <v>1.4999999999999999E-2</v>
      </c>
      <c r="F148" s="67">
        <v>4.1000000000000002E-2</v>
      </c>
      <c r="G148" s="67">
        <v>1.4999999999999999E-2</v>
      </c>
      <c r="H148" s="209">
        <v>4.1000000000000002E-2</v>
      </c>
    </row>
    <row r="149" spans="2:8" x14ac:dyDescent="0.35">
      <c r="B149" s="68" t="s">
        <v>77</v>
      </c>
      <c r="C149" s="72" t="s">
        <v>25</v>
      </c>
      <c r="D149" s="69" t="s">
        <v>79</v>
      </c>
      <c r="E149" s="72" t="s">
        <v>25</v>
      </c>
      <c r="F149" s="69" t="s">
        <v>79</v>
      </c>
      <c r="G149" s="72" t="s">
        <v>25</v>
      </c>
      <c r="H149" s="70" t="s">
        <v>80</v>
      </c>
    </row>
    <row r="150" spans="2:8" ht="29.5" thickBot="1" x14ac:dyDescent="0.4">
      <c r="B150" s="42" t="s">
        <v>76</v>
      </c>
      <c r="C150" s="373">
        <v>85</v>
      </c>
      <c r="D150" s="374"/>
      <c r="E150" s="378">
        <v>84</v>
      </c>
      <c r="F150" s="379"/>
      <c r="G150" s="375">
        <v>82</v>
      </c>
      <c r="H150" s="376"/>
    </row>
    <row r="151" spans="2:8" x14ac:dyDescent="0.35">
      <c r="B151" s="181" t="s">
        <v>94</v>
      </c>
      <c r="C151" s="377"/>
      <c r="D151" s="377"/>
      <c r="E151" s="377"/>
      <c r="F151" s="377"/>
      <c r="G151" s="377"/>
      <c r="H151" s="377"/>
    </row>
    <row r="152" spans="2:8" x14ac:dyDescent="0.35">
      <c r="B152" s="81" t="s">
        <v>90</v>
      </c>
      <c r="C152" s="43">
        <v>1224338</v>
      </c>
      <c r="D152" s="43">
        <v>1364812</v>
      </c>
      <c r="E152" s="43">
        <v>1223056</v>
      </c>
      <c r="F152" s="43">
        <v>1324070</v>
      </c>
      <c r="G152" s="43">
        <v>1457732</v>
      </c>
      <c r="H152" s="43">
        <v>1577806</v>
      </c>
    </row>
    <row r="153" spans="2:8" x14ac:dyDescent="0.35">
      <c r="B153" s="174" t="s">
        <v>91</v>
      </c>
      <c r="C153" s="43">
        <v>1043138</v>
      </c>
      <c r="D153" s="43">
        <v>1183612</v>
      </c>
      <c r="E153" s="43">
        <v>1082156</v>
      </c>
      <c r="F153" s="43">
        <v>1183170</v>
      </c>
      <c r="G153" s="43">
        <v>1316832</v>
      </c>
      <c r="H153" s="43">
        <v>1436906</v>
      </c>
    </row>
    <row r="154" spans="2:8" ht="15" thickBot="1" x14ac:dyDescent="0.4">
      <c r="B154" s="89" t="s">
        <v>92</v>
      </c>
      <c r="C154" s="173">
        <f>C152-C153</f>
        <v>181200</v>
      </c>
      <c r="D154" s="173">
        <f>D152-D153</f>
        <v>181200</v>
      </c>
      <c r="E154" s="173">
        <f t="shared" ref="E154:H154" si="47">E152-E153</f>
        <v>140900</v>
      </c>
      <c r="F154" s="173">
        <f t="shared" si="47"/>
        <v>140900</v>
      </c>
      <c r="G154" s="173">
        <f t="shared" si="47"/>
        <v>140900</v>
      </c>
      <c r="H154" s="182">
        <f t="shared" si="47"/>
        <v>140900</v>
      </c>
    </row>
    <row r="155" spans="2:8" ht="15" thickBot="1" x14ac:dyDescent="0.4">
      <c r="B155" s="37" t="s">
        <v>108</v>
      </c>
      <c r="C155" s="47">
        <f>C153/C139</f>
        <v>0.78085387014239149</v>
      </c>
      <c r="D155" s="47">
        <f>D153/C139</f>
        <v>0.88600742274461897</v>
      </c>
      <c r="E155" s="47">
        <f>E153/E139</f>
        <v>0.80700757448642713</v>
      </c>
      <c r="F155" s="47">
        <f t="shared" ref="F155" si="48">F153/E139</f>
        <v>0.88233780703069242</v>
      </c>
      <c r="G155" s="47">
        <f>G153/G139</f>
        <v>0.83756590233002781</v>
      </c>
      <c r="H155" s="107">
        <f t="shared" ref="H155" si="49">H153/G139</f>
        <v>0.91393850578770175</v>
      </c>
    </row>
    <row r="156" spans="2:8" x14ac:dyDescent="0.35">
      <c r="B156" s="87" t="s">
        <v>86</v>
      </c>
      <c r="C156" s="362"/>
      <c r="D156" s="362"/>
      <c r="E156" s="362"/>
      <c r="F156" s="362"/>
      <c r="G156" s="362"/>
      <c r="H156" s="363"/>
    </row>
    <row r="157" spans="2:8" x14ac:dyDescent="0.35">
      <c r="B157" s="81" t="s">
        <v>90</v>
      </c>
      <c r="C157" s="43">
        <v>1150072</v>
      </c>
      <c r="D157" s="43">
        <v>1498750</v>
      </c>
      <c r="E157" s="43">
        <v>1124491</v>
      </c>
      <c r="F157" s="43">
        <v>1423942</v>
      </c>
      <c r="G157" s="43">
        <v>1354907</v>
      </c>
      <c r="H157" s="103">
        <v>1712055</v>
      </c>
    </row>
    <row r="158" spans="2:8" x14ac:dyDescent="0.35">
      <c r="B158" s="81" t="s">
        <v>91</v>
      </c>
      <c r="C158" s="43">
        <v>992713</v>
      </c>
      <c r="D158" s="43">
        <v>1341391</v>
      </c>
      <c r="E158" s="43">
        <v>1054041</v>
      </c>
      <c r="F158" s="43">
        <v>1353492</v>
      </c>
      <c r="G158" s="43">
        <v>1284457</v>
      </c>
      <c r="H158" s="103">
        <v>1641605</v>
      </c>
    </row>
    <row r="159" spans="2:8" ht="15" thickBot="1" x14ac:dyDescent="0.4">
      <c r="B159" s="89" t="s">
        <v>92</v>
      </c>
      <c r="C159" s="45">
        <f>C157-C158</f>
        <v>157359</v>
      </c>
      <c r="D159" s="45">
        <f>D157-D158</f>
        <v>157359</v>
      </c>
      <c r="E159" s="45">
        <f t="shared" ref="E159:H159" si="50">E157-E158</f>
        <v>70450</v>
      </c>
      <c r="F159" s="45">
        <f t="shared" si="50"/>
        <v>70450</v>
      </c>
      <c r="G159" s="45">
        <f t="shared" si="50"/>
        <v>70450</v>
      </c>
      <c r="H159" s="99">
        <f t="shared" si="50"/>
        <v>70450</v>
      </c>
    </row>
    <row r="160" spans="2:8" ht="15" thickBot="1" x14ac:dyDescent="0.4">
      <c r="B160" s="38" t="s">
        <v>103</v>
      </c>
      <c r="C160" s="47">
        <f>C158/C139</f>
        <v>0.74310761183147767</v>
      </c>
      <c r="D160" s="47">
        <f>D158/C139</f>
        <v>1.0041148474355002</v>
      </c>
      <c r="E160" s="47">
        <f>E158/E139</f>
        <v>0.7860410798620977</v>
      </c>
      <c r="F160" s="47">
        <f t="shared" ref="F160" si="51">F158/E139</f>
        <v>1.0093538232997676</v>
      </c>
      <c r="G160" s="47">
        <f>G158/G139</f>
        <v>0.81697390875154952</v>
      </c>
      <c r="H160" s="107">
        <f t="shared" ref="H160" si="52">H158/G139</f>
        <v>1.0441365133095835</v>
      </c>
    </row>
    <row r="161" spans="2:8" x14ac:dyDescent="0.35">
      <c r="B161" s="87" t="s">
        <v>123</v>
      </c>
      <c r="C161" s="362"/>
      <c r="D161" s="362"/>
      <c r="E161" s="362"/>
      <c r="F161" s="362"/>
      <c r="G161" s="362"/>
      <c r="H161" s="363"/>
    </row>
    <row r="162" spans="2:8" x14ac:dyDescent="0.35">
      <c r="B162" s="81" t="s">
        <v>90</v>
      </c>
      <c r="C162" s="43">
        <v>1065296</v>
      </c>
      <c r="D162" s="43">
        <v>1735226</v>
      </c>
      <c r="E162" s="43">
        <v>1121013</v>
      </c>
      <c r="F162" s="43">
        <v>1726289</v>
      </c>
      <c r="G162" s="43">
        <v>1323590</v>
      </c>
      <c r="H162" s="103">
        <v>2049869</v>
      </c>
    </row>
    <row r="163" spans="2:8" x14ac:dyDescent="0.35">
      <c r="B163" s="81" t="s">
        <v>91</v>
      </c>
      <c r="C163" s="43">
        <v>1036685</v>
      </c>
      <c r="D163" s="43">
        <v>1706616</v>
      </c>
      <c r="E163" s="43">
        <v>1121013</v>
      </c>
      <c r="F163" s="43">
        <v>1726289</v>
      </c>
      <c r="G163" s="43">
        <v>1323590</v>
      </c>
      <c r="H163" s="103">
        <v>2049869</v>
      </c>
    </row>
    <row r="164" spans="2:8" ht="15" thickBot="1" x14ac:dyDescent="0.4">
      <c r="B164" s="89" t="s">
        <v>92</v>
      </c>
      <c r="C164" s="45">
        <f>C162-C163</f>
        <v>28611</v>
      </c>
      <c r="D164" s="45">
        <f>D162-D163</f>
        <v>28610</v>
      </c>
      <c r="E164" s="45">
        <f t="shared" ref="E164:H164" si="53">E162-E163</f>
        <v>0</v>
      </c>
      <c r="F164" s="45">
        <f t="shared" si="53"/>
        <v>0</v>
      </c>
      <c r="G164" s="45">
        <f t="shared" si="53"/>
        <v>0</v>
      </c>
      <c r="H164" s="99">
        <f t="shared" si="53"/>
        <v>0</v>
      </c>
    </row>
    <row r="165" spans="2:8" ht="15" thickBot="1" x14ac:dyDescent="0.4">
      <c r="B165" s="38" t="s">
        <v>126</v>
      </c>
      <c r="C165" s="47">
        <f>C163/C139</f>
        <v>0.77602339706593482</v>
      </c>
      <c r="D165" s="47">
        <f>D163/C139</f>
        <v>1.2775085448396355</v>
      </c>
      <c r="E165" s="47">
        <f>E163/E139</f>
        <v>0.8359848137401199</v>
      </c>
      <c r="F165" s="47">
        <f>F163/E139</f>
        <v>1.2873636506682953</v>
      </c>
      <c r="G165" s="47">
        <f>G163/G139</f>
        <v>0.84186430210156005</v>
      </c>
      <c r="H165" s="107">
        <f>H163/G139</f>
        <v>1.3038112520377327</v>
      </c>
    </row>
    <row r="166" spans="2:8" x14ac:dyDescent="0.35">
      <c r="B166" s="87" t="s">
        <v>124</v>
      </c>
      <c r="C166" s="362"/>
      <c r="D166" s="362"/>
      <c r="E166" s="362"/>
      <c r="F166" s="362"/>
      <c r="G166" s="362"/>
      <c r="H166" s="363"/>
    </row>
    <row r="167" spans="2:8" x14ac:dyDescent="0.35">
      <c r="B167" s="81" t="s">
        <v>90</v>
      </c>
      <c r="C167" s="43">
        <v>1067660</v>
      </c>
      <c r="D167" s="43">
        <v>1800230</v>
      </c>
      <c r="E167" s="43">
        <v>1113327</v>
      </c>
      <c r="F167" s="43">
        <v>1779763</v>
      </c>
      <c r="G167" s="43">
        <v>1307608</v>
      </c>
      <c r="H167" s="103">
        <v>2108214</v>
      </c>
    </row>
    <row r="168" spans="2:8" x14ac:dyDescent="0.35">
      <c r="B168" s="81" t="s">
        <v>91</v>
      </c>
      <c r="C168" s="43">
        <v>1058124</v>
      </c>
      <c r="D168" s="43">
        <v>1790693</v>
      </c>
      <c r="E168" s="43">
        <v>1113327</v>
      </c>
      <c r="F168" s="43">
        <v>1779763</v>
      </c>
      <c r="G168" s="43">
        <v>1307608</v>
      </c>
      <c r="H168" s="103">
        <v>2108214</v>
      </c>
    </row>
    <row r="169" spans="2:8" ht="15" thickBot="1" x14ac:dyDescent="0.4">
      <c r="B169" s="89" t="s">
        <v>92</v>
      </c>
      <c r="C169" s="45">
        <f>C167-C168</f>
        <v>9536</v>
      </c>
      <c r="D169" s="45">
        <f>D167-D168</f>
        <v>9537</v>
      </c>
      <c r="E169" s="45">
        <f t="shared" ref="E169:H169" si="54">E167-E168</f>
        <v>0</v>
      </c>
      <c r="F169" s="45">
        <f t="shared" si="54"/>
        <v>0</v>
      </c>
      <c r="G169" s="45">
        <f t="shared" si="54"/>
        <v>0</v>
      </c>
      <c r="H169" s="99">
        <f t="shared" si="54"/>
        <v>0</v>
      </c>
    </row>
    <row r="170" spans="2:8" ht="15" thickBot="1" x14ac:dyDescent="0.4">
      <c r="B170" s="38" t="s">
        <v>127</v>
      </c>
      <c r="C170" s="47">
        <f>C168/C139</f>
        <v>0.79207182605805548</v>
      </c>
      <c r="D170" s="183">
        <f>D168/C139</f>
        <v>1.3404454245621285</v>
      </c>
      <c r="E170" s="183">
        <f t="shared" ref="E170:G170" si="55">E168/E139</f>
        <v>0.83025305212949929</v>
      </c>
      <c r="F170" s="47">
        <f>F168/E139</f>
        <v>1.3272413790531929</v>
      </c>
      <c r="G170" s="183">
        <f t="shared" si="55"/>
        <v>0.8316990127927959</v>
      </c>
      <c r="H170" s="201">
        <f>H168/G139</f>
        <v>1.3409213637083526</v>
      </c>
    </row>
    <row r="171" spans="2:8" x14ac:dyDescent="0.35">
      <c r="B171" s="87" t="s">
        <v>125</v>
      </c>
      <c r="C171" s="362"/>
      <c r="D171" s="362"/>
      <c r="E171" s="362"/>
      <c r="F171" s="362"/>
      <c r="G171" s="362"/>
      <c r="H171" s="363"/>
    </row>
    <row r="172" spans="2:8" x14ac:dyDescent="0.35">
      <c r="B172" s="81" t="s">
        <v>90</v>
      </c>
      <c r="C172" s="43">
        <v>1068201</v>
      </c>
      <c r="D172" s="43">
        <v>1867081</v>
      </c>
      <c r="E172" s="43">
        <v>1103037</v>
      </c>
      <c r="F172" s="43">
        <v>1834018</v>
      </c>
      <c r="G172" s="43">
        <v>1287669</v>
      </c>
      <c r="H172" s="103">
        <v>2166976</v>
      </c>
    </row>
    <row r="173" spans="2:8" x14ac:dyDescent="0.35">
      <c r="B173" s="81" t="s">
        <v>91</v>
      </c>
      <c r="C173" s="43">
        <v>1068201</v>
      </c>
      <c r="D173" s="43">
        <v>1867081</v>
      </c>
      <c r="E173" s="43">
        <v>1103037</v>
      </c>
      <c r="F173" s="43">
        <v>1834018</v>
      </c>
      <c r="G173" s="43">
        <v>1287669</v>
      </c>
      <c r="H173" s="103">
        <v>2166976</v>
      </c>
    </row>
    <row r="174" spans="2:8" ht="15" thickBot="1" x14ac:dyDescent="0.4">
      <c r="B174" s="89" t="s">
        <v>92</v>
      </c>
      <c r="C174" s="45">
        <f t="shared" ref="C174:H174" si="56">C172-C173</f>
        <v>0</v>
      </c>
      <c r="D174" s="45">
        <f t="shared" si="56"/>
        <v>0</v>
      </c>
      <c r="E174" s="45">
        <f t="shared" si="56"/>
        <v>0</v>
      </c>
      <c r="F174" s="45">
        <f t="shared" si="56"/>
        <v>0</v>
      </c>
      <c r="G174" s="45">
        <f t="shared" si="56"/>
        <v>0</v>
      </c>
      <c r="H174" s="99">
        <f t="shared" si="56"/>
        <v>0</v>
      </c>
    </row>
    <row r="175" spans="2:8" ht="15" thickBot="1" x14ac:dyDescent="0.4">
      <c r="B175" s="38" t="s">
        <v>128</v>
      </c>
      <c r="C175" s="47">
        <f>C173/C139</f>
        <v>0.79961508922115077</v>
      </c>
      <c r="D175" s="47">
        <f>D173/C139</f>
        <v>1.3976266080991455</v>
      </c>
      <c r="E175" s="183">
        <f t="shared" ref="E175:G175" si="57">E173/E139</f>
        <v>0.82257938221364124</v>
      </c>
      <c r="F175" s="47">
        <f>F173/E139</f>
        <v>1.3677015307815585</v>
      </c>
      <c r="G175" s="183">
        <f t="shared" si="57"/>
        <v>0.81901688893298807</v>
      </c>
      <c r="H175" s="107">
        <f>H173/G139</f>
        <v>1.3782967066167244</v>
      </c>
    </row>
    <row r="176" spans="2:8" x14ac:dyDescent="0.35">
      <c r="B176" s="87" t="s">
        <v>87</v>
      </c>
      <c r="C176" s="362"/>
      <c r="D176" s="362"/>
      <c r="E176" s="362"/>
      <c r="F176" s="362"/>
      <c r="G176" s="362"/>
      <c r="H176" s="363"/>
    </row>
    <row r="177" spans="2:8" x14ac:dyDescent="0.35">
      <c r="B177" s="81" t="s">
        <v>90</v>
      </c>
      <c r="C177" s="43">
        <v>1062832</v>
      </c>
      <c r="D177" s="43">
        <v>2006376</v>
      </c>
      <c r="E177" s="43">
        <v>1073006</v>
      </c>
      <c r="F177" s="43">
        <v>1944320</v>
      </c>
      <c r="G177" s="43">
        <v>1233201</v>
      </c>
      <c r="H177" s="103">
        <v>2284788</v>
      </c>
    </row>
    <row r="178" spans="2:8" x14ac:dyDescent="0.35">
      <c r="B178" s="81" t="s">
        <v>91</v>
      </c>
      <c r="C178" s="43">
        <v>1062832</v>
      </c>
      <c r="D178" s="43">
        <v>2006376</v>
      </c>
      <c r="E178" s="43">
        <v>1073006</v>
      </c>
      <c r="F178" s="43">
        <v>1944320</v>
      </c>
      <c r="G178" s="43">
        <v>1233201</v>
      </c>
      <c r="H178" s="103">
        <v>2284788</v>
      </c>
    </row>
    <row r="179" spans="2:8" ht="15" thickBot="1" x14ac:dyDescent="0.4">
      <c r="B179" s="89" t="s">
        <v>92</v>
      </c>
      <c r="C179" s="45">
        <f>C177-C178</f>
        <v>0</v>
      </c>
      <c r="D179" s="45">
        <f>D177-D178</f>
        <v>0</v>
      </c>
      <c r="E179" s="45">
        <v>3054884</v>
      </c>
      <c r="F179" s="45">
        <f t="shared" ref="F179:H179" si="58">F177-F178</f>
        <v>0</v>
      </c>
      <c r="G179" s="45">
        <f t="shared" si="58"/>
        <v>0</v>
      </c>
      <c r="H179" s="99">
        <f t="shared" si="58"/>
        <v>0</v>
      </c>
    </row>
    <row r="180" spans="2:8" ht="15" thickBot="1" x14ac:dyDescent="0.4">
      <c r="B180" s="38" t="s">
        <v>104</v>
      </c>
      <c r="C180" s="183">
        <f>C178/C139</f>
        <v>0.79559605777105069</v>
      </c>
      <c r="D180" s="47">
        <f>D178/C139</f>
        <v>1.5018976056483524</v>
      </c>
      <c r="E180" s="183">
        <f>E178/E139</f>
        <v>0.80018404875949789</v>
      </c>
      <c r="F180" s="47">
        <f t="shared" ref="F180" si="59">F178/E139</f>
        <v>1.4499582012440444</v>
      </c>
      <c r="G180" s="47">
        <f>G178/G139</f>
        <v>0.78437272812271619</v>
      </c>
      <c r="H180" s="107">
        <f t="shared" ref="H180" si="60">H178/G139</f>
        <v>1.4532305737199731</v>
      </c>
    </row>
    <row r="181" spans="2:8" x14ac:dyDescent="0.35">
      <c r="B181" s="87" t="s">
        <v>98</v>
      </c>
      <c r="C181" s="362"/>
      <c r="D181" s="362"/>
      <c r="E181" s="362"/>
      <c r="F181" s="362"/>
      <c r="G181" s="362"/>
      <c r="H181" s="363"/>
    </row>
    <row r="182" spans="2:8" x14ac:dyDescent="0.35">
      <c r="B182" s="81" t="s">
        <v>90</v>
      </c>
      <c r="C182" s="43">
        <v>750770</v>
      </c>
      <c r="D182" s="43">
        <v>2785381</v>
      </c>
      <c r="E182" s="43">
        <v>630492</v>
      </c>
      <c r="F182" s="43">
        <v>2631364</v>
      </c>
      <c r="G182" s="43">
        <v>463368</v>
      </c>
      <c r="H182" s="103">
        <v>2982432</v>
      </c>
    </row>
    <row r="183" spans="2:8" x14ac:dyDescent="0.35">
      <c r="B183" s="81" t="s">
        <v>91</v>
      </c>
      <c r="C183" s="43">
        <v>750770</v>
      </c>
      <c r="D183" s="43">
        <v>2785381</v>
      </c>
      <c r="E183" s="43">
        <v>630492</v>
      </c>
      <c r="F183" s="43">
        <v>2631364</v>
      </c>
      <c r="G183" s="43">
        <v>463368</v>
      </c>
      <c r="H183" s="103">
        <v>2982432</v>
      </c>
    </row>
    <row r="184" spans="2:8" ht="15" thickBot="1" x14ac:dyDescent="0.4">
      <c r="B184" s="89" t="s">
        <v>92</v>
      </c>
      <c r="C184" s="45">
        <f t="shared" ref="C184:H184" si="61">C182-C183</f>
        <v>0</v>
      </c>
      <c r="D184" s="45">
        <f>D182-D183</f>
        <v>0</v>
      </c>
      <c r="E184" s="45">
        <f t="shared" si="61"/>
        <v>0</v>
      </c>
      <c r="F184" s="45">
        <f t="shared" si="61"/>
        <v>0</v>
      </c>
      <c r="G184" s="45">
        <f t="shared" si="61"/>
        <v>0</v>
      </c>
      <c r="H184" s="99">
        <f t="shared" si="61"/>
        <v>0</v>
      </c>
    </row>
    <row r="185" spans="2:8" ht="15" thickBot="1" x14ac:dyDescent="0.4">
      <c r="B185" s="38" t="s">
        <v>105</v>
      </c>
      <c r="C185" s="47">
        <f>C183/C139</f>
        <v>0.56199818249052691</v>
      </c>
      <c r="D185" s="47">
        <f>D183/C139</f>
        <v>2.0850314471058331</v>
      </c>
      <c r="E185" s="47">
        <f>E183/E139</f>
        <v>0.47018342979486916</v>
      </c>
      <c r="F185" s="47">
        <f t="shared" ref="F185" si="62">F183/E139</f>
        <v>1.962314748733919</v>
      </c>
      <c r="G185" s="47">
        <f>G183/G139</f>
        <v>0.29472342487945336</v>
      </c>
      <c r="H185" s="107">
        <f t="shared" ref="H185" si="63">H183/G139</f>
        <v>1.8969643426176988</v>
      </c>
    </row>
    <row r="186" spans="2:8" x14ac:dyDescent="0.35">
      <c r="B186" s="87" t="s">
        <v>99</v>
      </c>
      <c r="C186" s="364"/>
      <c r="D186" s="364"/>
      <c r="E186" s="364"/>
      <c r="F186" s="364"/>
      <c r="G186" s="364"/>
      <c r="H186" s="365"/>
    </row>
    <row r="187" spans="2:8" x14ac:dyDescent="0.35">
      <c r="B187" s="81" t="s">
        <v>90</v>
      </c>
      <c r="C187" s="57">
        <v>0</v>
      </c>
      <c r="D187" s="43">
        <v>4795901</v>
      </c>
      <c r="E187" s="133">
        <v>0</v>
      </c>
      <c r="F187" s="133">
        <v>4769768</v>
      </c>
      <c r="G187" s="57">
        <v>0</v>
      </c>
      <c r="H187" s="100">
        <v>4777322</v>
      </c>
    </row>
    <row r="188" spans="2:8" x14ac:dyDescent="0.35">
      <c r="B188" s="81" t="s">
        <v>91</v>
      </c>
      <c r="C188" s="44">
        <v>0</v>
      </c>
      <c r="D188" s="43">
        <v>4795901</v>
      </c>
      <c r="E188" s="33">
        <v>0</v>
      </c>
      <c r="F188" s="33">
        <v>4769768</v>
      </c>
      <c r="G188" s="44">
        <v>0</v>
      </c>
      <c r="H188" s="100">
        <v>4777322</v>
      </c>
    </row>
    <row r="189" spans="2:8" ht="15" thickBot="1" x14ac:dyDescent="0.4">
      <c r="B189" s="89" t="s">
        <v>92</v>
      </c>
      <c r="C189" s="41">
        <v>0</v>
      </c>
      <c r="D189" s="61">
        <f>D187-D188</f>
        <v>0</v>
      </c>
      <c r="E189" s="61">
        <f t="shared" ref="E189:H189" si="64">E187-E188</f>
        <v>0</v>
      </c>
      <c r="F189" s="61">
        <f t="shared" si="64"/>
        <v>0</v>
      </c>
      <c r="G189" s="41">
        <v>0</v>
      </c>
      <c r="H189" s="106">
        <f t="shared" si="64"/>
        <v>0</v>
      </c>
    </row>
    <row r="190" spans="2:8" ht="15" thickBot="1" x14ac:dyDescent="0.4">
      <c r="B190" s="38" t="s">
        <v>106</v>
      </c>
      <c r="C190" s="49">
        <v>0</v>
      </c>
      <c r="D190" s="62">
        <f>D188/C139</f>
        <v>3.5900310952815118</v>
      </c>
      <c r="E190" s="49">
        <v>0</v>
      </c>
      <c r="F190" s="62">
        <f t="shared" ref="F190" si="65">F188/E139</f>
        <v>3.5570092524025894</v>
      </c>
      <c r="G190" s="49">
        <v>0</v>
      </c>
      <c r="H190" s="110">
        <f t="shared" ref="H190" si="66">H188/G139</f>
        <v>3.0385971875312059</v>
      </c>
    </row>
  </sheetData>
  <sheetProtection algorithmName="SHA-512" hashValue="xCJ8zEQXUaW/GhR5McaKTpljTG0++UGqL3/iiz4rI4SbGyMSBDRFCbaQo/YVIbvo+0znEtxJV6flwVRA1UdL4Q==" saltValue="Xio6wooXDSWXjJjffwMKvg==" spinCount="100000" sheet="1" selectLockedCells="1" selectUnlockedCells="1"/>
  <mergeCells count="149">
    <mergeCell ref="B2:H3"/>
    <mergeCell ref="B4:H4"/>
    <mergeCell ref="B5:B6"/>
    <mergeCell ref="C5:D6"/>
    <mergeCell ref="B7:B8"/>
    <mergeCell ref="C7:D7"/>
    <mergeCell ref="E7:F7"/>
    <mergeCell ref="E8:F8"/>
    <mergeCell ref="C11:D11"/>
    <mergeCell ref="G11:H11"/>
    <mergeCell ref="C10:D10"/>
    <mergeCell ref="G10:H10"/>
    <mergeCell ref="E11:F11"/>
    <mergeCell ref="E10:F10"/>
    <mergeCell ref="C9:D9"/>
    <mergeCell ref="G9:H9"/>
    <mergeCell ref="G7:H7"/>
    <mergeCell ref="C8:D8"/>
    <mergeCell ref="G8:H8"/>
    <mergeCell ref="E9:F9"/>
    <mergeCell ref="C14:D14"/>
    <mergeCell ref="G14:H14"/>
    <mergeCell ref="E14:F14"/>
    <mergeCell ref="E15:F15"/>
    <mergeCell ref="C13:D13"/>
    <mergeCell ref="G13:H13"/>
    <mergeCell ref="C12:D12"/>
    <mergeCell ref="G12:H12"/>
    <mergeCell ref="E12:F12"/>
    <mergeCell ref="E13:F13"/>
    <mergeCell ref="B17:H17"/>
    <mergeCell ref="C18:D18"/>
    <mergeCell ref="G18:H18"/>
    <mergeCell ref="C16:D16"/>
    <mergeCell ref="G16:H16"/>
    <mergeCell ref="E18:F18"/>
    <mergeCell ref="E16:F16"/>
    <mergeCell ref="C15:D15"/>
    <mergeCell ref="G15:H15"/>
    <mergeCell ref="C22:H22"/>
    <mergeCell ref="C27:H27"/>
    <mergeCell ref="C32:H32"/>
    <mergeCell ref="C37:H37"/>
    <mergeCell ref="C42:H42"/>
    <mergeCell ref="C47:H47"/>
    <mergeCell ref="C21:D21"/>
    <mergeCell ref="G21:H21"/>
    <mergeCell ref="E21:F21"/>
    <mergeCell ref="B74:B75"/>
    <mergeCell ref="C74:D74"/>
    <mergeCell ref="C52:H52"/>
    <mergeCell ref="C57:H57"/>
    <mergeCell ref="C62:H62"/>
    <mergeCell ref="C67:H67"/>
    <mergeCell ref="B72:B73"/>
    <mergeCell ref="C72:D73"/>
    <mergeCell ref="E74:F74"/>
    <mergeCell ref="E75:F75"/>
    <mergeCell ref="C78:D78"/>
    <mergeCell ref="G78:H78"/>
    <mergeCell ref="C77:D77"/>
    <mergeCell ref="G77:H77"/>
    <mergeCell ref="E77:F77"/>
    <mergeCell ref="E78:F78"/>
    <mergeCell ref="C76:D76"/>
    <mergeCell ref="G76:H76"/>
    <mergeCell ref="G74:H74"/>
    <mergeCell ref="C75:D75"/>
    <mergeCell ref="G75:H75"/>
    <mergeCell ref="E76:F76"/>
    <mergeCell ref="C81:D81"/>
    <mergeCell ref="G81:H81"/>
    <mergeCell ref="E81:F81"/>
    <mergeCell ref="E82:F82"/>
    <mergeCell ref="C80:D80"/>
    <mergeCell ref="G80:H80"/>
    <mergeCell ref="C79:D79"/>
    <mergeCell ref="G79:H79"/>
    <mergeCell ref="E79:F79"/>
    <mergeCell ref="E80:F80"/>
    <mergeCell ref="B84:H84"/>
    <mergeCell ref="C85:D85"/>
    <mergeCell ref="G85:H85"/>
    <mergeCell ref="C83:D83"/>
    <mergeCell ref="G83:H83"/>
    <mergeCell ref="E83:F83"/>
    <mergeCell ref="E85:F85"/>
    <mergeCell ref="C82:D82"/>
    <mergeCell ref="G82:H82"/>
    <mergeCell ref="C89:H89"/>
    <mergeCell ref="C94:H94"/>
    <mergeCell ref="C99:H99"/>
    <mergeCell ref="C104:H104"/>
    <mergeCell ref="C109:H109"/>
    <mergeCell ref="C114:H114"/>
    <mergeCell ref="C88:D88"/>
    <mergeCell ref="G88:H88"/>
    <mergeCell ref="E88:F88"/>
    <mergeCell ref="C119:H119"/>
    <mergeCell ref="C124:H124"/>
    <mergeCell ref="C129:H129"/>
    <mergeCell ref="B134:B135"/>
    <mergeCell ref="C134:D135"/>
    <mergeCell ref="B136:B137"/>
    <mergeCell ref="C136:D136"/>
    <mergeCell ref="E136:F136"/>
    <mergeCell ref="E137:F137"/>
    <mergeCell ref="C140:D140"/>
    <mergeCell ref="G140:H140"/>
    <mergeCell ref="C139:D139"/>
    <mergeCell ref="G139:H139"/>
    <mergeCell ref="E139:F139"/>
    <mergeCell ref="E140:F140"/>
    <mergeCell ref="C138:D138"/>
    <mergeCell ref="G138:H138"/>
    <mergeCell ref="G136:H136"/>
    <mergeCell ref="C137:D137"/>
    <mergeCell ref="G137:H137"/>
    <mergeCell ref="E138:F138"/>
    <mergeCell ref="C143:D143"/>
    <mergeCell ref="G143:H143"/>
    <mergeCell ref="E143:F143"/>
    <mergeCell ref="E144:F144"/>
    <mergeCell ref="C142:D142"/>
    <mergeCell ref="G142:H142"/>
    <mergeCell ref="C141:D141"/>
    <mergeCell ref="G141:H141"/>
    <mergeCell ref="E141:F141"/>
    <mergeCell ref="E142:F142"/>
    <mergeCell ref="B146:H146"/>
    <mergeCell ref="C147:D147"/>
    <mergeCell ref="G147:H147"/>
    <mergeCell ref="C145:D145"/>
    <mergeCell ref="G145:H145"/>
    <mergeCell ref="E145:F145"/>
    <mergeCell ref="E147:F147"/>
    <mergeCell ref="C144:D144"/>
    <mergeCell ref="G144:H144"/>
    <mergeCell ref="C181:H181"/>
    <mergeCell ref="C186:H186"/>
    <mergeCell ref="C151:H151"/>
    <mergeCell ref="C156:H156"/>
    <mergeCell ref="C161:H161"/>
    <mergeCell ref="C166:H166"/>
    <mergeCell ref="C171:H171"/>
    <mergeCell ref="C176:H176"/>
    <mergeCell ref="C150:D150"/>
    <mergeCell ref="G150:H150"/>
    <mergeCell ref="E150:F150"/>
  </mergeCells>
  <conditionalFormatting sqref="C26 E26 G26">
    <cfRule type="top10" dxfId="229" priority="2" rank="1"/>
  </conditionalFormatting>
  <conditionalFormatting sqref="C31 E31 G31">
    <cfRule type="top10" dxfId="228" priority="4" rank="1"/>
  </conditionalFormatting>
  <conditionalFormatting sqref="C36 E36 G36">
    <cfRule type="top10" dxfId="227" priority="6" rank="1"/>
  </conditionalFormatting>
  <conditionalFormatting sqref="C41 E41 G41">
    <cfRule type="top10" dxfId="226" priority="8" rank="1"/>
  </conditionalFormatting>
  <conditionalFormatting sqref="C46 E46 G46">
    <cfRule type="top10" dxfId="225" priority="10" rank="1"/>
  </conditionalFormatting>
  <conditionalFormatting sqref="C51 E51 G51">
    <cfRule type="top10" dxfId="224" priority="12" rank="1"/>
  </conditionalFormatting>
  <conditionalFormatting sqref="C56 E56 G56">
    <cfRule type="top10" dxfId="223" priority="14" rank="1"/>
  </conditionalFormatting>
  <conditionalFormatting sqref="C61 E61 G61">
    <cfRule type="top10" dxfId="222" priority="16" rank="1"/>
  </conditionalFormatting>
  <conditionalFormatting sqref="C93 E93 G93">
    <cfRule type="top10" dxfId="221" priority="18" rank="1"/>
  </conditionalFormatting>
  <conditionalFormatting sqref="C98 E98 G98">
    <cfRule type="top10" dxfId="220" priority="20" rank="1"/>
  </conditionalFormatting>
  <conditionalFormatting sqref="C103 E103 G103">
    <cfRule type="top10" dxfId="219" priority="22" rank="1"/>
  </conditionalFormatting>
  <conditionalFormatting sqref="C108 E108 G108">
    <cfRule type="top10" dxfId="218" priority="24" rank="1"/>
  </conditionalFormatting>
  <conditionalFormatting sqref="C113 E113 G113">
    <cfRule type="top10" dxfId="217" priority="32" rank="1"/>
  </conditionalFormatting>
  <conditionalFormatting sqref="C118 E118 G118">
    <cfRule type="top10" dxfId="216" priority="34" rank="1"/>
  </conditionalFormatting>
  <conditionalFormatting sqref="C123 E123 G123">
    <cfRule type="top10" dxfId="215" priority="36" rank="1"/>
  </conditionalFormatting>
  <conditionalFormatting sqref="C128 E128 G128">
    <cfRule type="top10" dxfId="214" priority="38" rank="1"/>
  </conditionalFormatting>
  <conditionalFormatting sqref="C155 E155 G155">
    <cfRule type="top10" dxfId="213" priority="40" rank="1"/>
  </conditionalFormatting>
  <conditionalFormatting sqref="C160 E160 G160">
    <cfRule type="top10" dxfId="212" priority="42" rank="1"/>
  </conditionalFormatting>
  <conditionalFormatting sqref="C165 E165 G165">
    <cfRule type="top10" dxfId="211" priority="44" rank="1"/>
  </conditionalFormatting>
  <conditionalFormatting sqref="C170 E170 G170">
    <cfRule type="top10" dxfId="210" priority="46" rank="1"/>
  </conditionalFormatting>
  <conditionalFormatting sqref="C175 E175 G175">
    <cfRule type="top10" dxfId="209" priority="48" rank="1"/>
  </conditionalFormatting>
  <conditionalFormatting sqref="C180 E180 G180">
    <cfRule type="top10" dxfId="208" priority="50" rank="1"/>
  </conditionalFormatting>
  <conditionalFormatting sqref="C185 E185 G185">
    <cfRule type="top10" dxfId="207" priority="52" rank="1"/>
  </conditionalFormatting>
  <conditionalFormatting sqref="C20:D20 C23:H23 C87:D87 C149:D149">
    <cfRule type="expression" dxfId="206" priority="2070">
      <formula>C20=MAX($C$16:$G$16)</formula>
    </cfRule>
  </conditionalFormatting>
  <conditionalFormatting sqref="C15:H15">
    <cfRule type="top10" dxfId="205" priority="2598" rank="1"/>
  </conditionalFormatting>
  <conditionalFormatting sqref="C16:H16">
    <cfRule type="top10" dxfId="204" priority="2599" rank="1"/>
  </conditionalFormatting>
  <conditionalFormatting sqref="C26:H26">
    <cfRule type="top10" dxfId="203" priority="2670" rank="1"/>
  </conditionalFormatting>
  <conditionalFormatting sqref="C31:H31">
    <cfRule type="top10" dxfId="202" priority="2667" rank="1"/>
  </conditionalFormatting>
  <conditionalFormatting sqref="C36:H36">
    <cfRule type="top10" dxfId="201" priority="2664" rank="1"/>
  </conditionalFormatting>
  <conditionalFormatting sqref="C41:H41">
    <cfRule type="top10" dxfId="200" priority="2661" rank="1"/>
  </conditionalFormatting>
  <conditionalFormatting sqref="C46:H46">
    <cfRule type="top10" dxfId="199" priority="2658" rank="1"/>
  </conditionalFormatting>
  <conditionalFormatting sqref="C51:H51">
    <cfRule type="top10" dxfId="198" priority="2655" rank="1"/>
  </conditionalFormatting>
  <conditionalFormatting sqref="C56:H56">
    <cfRule type="top10" dxfId="197" priority="2652" rank="1"/>
  </conditionalFormatting>
  <conditionalFormatting sqref="C61:H61">
    <cfRule type="top10" dxfId="196" priority="2649" rank="1"/>
  </conditionalFormatting>
  <conditionalFormatting sqref="C66:H66">
    <cfRule type="top10" dxfId="195" priority="2596" rank="1"/>
  </conditionalFormatting>
  <conditionalFormatting sqref="C82:H82">
    <cfRule type="top10" dxfId="194" priority="2600" rank="1"/>
  </conditionalFormatting>
  <conditionalFormatting sqref="C83:H83">
    <cfRule type="top10" dxfId="193" priority="2601" rank="1"/>
  </conditionalFormatting>
  <conditionalFormatting sqref="C93:H93">
    <cfRule type="top10" dxfId="192" priority="2646" rank="1"/>
  </conditionalFormatting>
  <conditionalFormatting sqref="C98:H98">
    <cfRule type="top10" dxfId="191" priority="2643" rank="1"/>
  </conditionalFormatting>
  <conditionalFormatting sqref="C103:H103">
    <cfRule type="top10" dxfId="190" priority="2640" rank="1"/>
  </conditionalFormatting>
  <conditionalFormatting sqref="C108:H108">
    <cfRule type="top10" dxfId="189" priority="2637" rank="1"/>
  </conditionalFormatting>
  <conditionalFormatting sqref="C113:H113">
    <cfRule type="top10" dxfId="188" priority="2634" rank="1"/>
  </conditionalFormatting>
  <conditionalFormatting sqref="C118:H118">
    <cfRule type="top10" dxfId="187" priority="2631" rank="1"/>
  </conditionalFormatting>
  <conditionalFormatting sqref="C123:H123">
    <cfRule type="top10" dxfId="186" priority="2628" rank="1"/>
  </conditionalFormatting>
  <conditionalFormatting sqref="C128:H128">
    <cfRule type="top10" dxfId="185" priority="2625" rank="1"/>
  </conditionalFormatting>
  <conditionalFormatting sqref="C144:H144">
    <cfRule type="top10" dxfId="184" priority="2602" rank="1"/>
  </conditionalFormatting>
  <conditionalFormatting sqref="C145:H145">
    <cfRule type="top10" dxfId="183" priority="2603" rank="1"/>
  </conditionalFormatting>
  <conditionalFormatting sqref="C155:H155">
    <cfRule type="top10" dxfId="182" priority="2622" rank="1"/>
  </conditionalFormatting>
  <conditionalFormatting sqref="C160:H160">
    <cfRule type="top10" dxfId="181" priority="2619" rank="1"/>
  </conditionalFormatting>
  <conditionalFormatting sqref="C165:H165">
    <cfRule type="top10" dxfId="180" priority="2616" rank="1"/>
  </conditionalFormatting>
  <conditionalFormatting sqref="C170:H170">
    <cfRule type="top10" dxfId="179" priority="2613" rank="1"/>
  </conditionalFormatting>
  <conditionalFormatting sqref="C175:H175">
    <cfRule type="top10" dxfId="178" priority="2610" rank="1"/>
  </conditionalFormatting>
  <conditionalFormatting sqref="C180:H180">
    <cfRule type="top10" dxfId="177" priority="2607" rank="1"/>
  </conditionalFormatting>
  <conditionalFormatting sqref="C185:H185">
    <cfRule type="top10" dxfId="176" priority="2604" rank="1"/>
  </conditionalFormatting>
  <conditionalFormatting sqref="C190:H190">
    <cfRule type="top10" dxfId="175" priority="2597" rank="1"/>
  </conditionalFormatting>
  <conditionalFormatting sqref="D71 F71 H71">
    <cfRule type="top10" dxfId="174" priority="1" rank="1"/>
  </conditionalFormatting>
  <printOptions horizontalCentered="1" verticalCentered="1"/>
  <pageMargins left="0" right="0" top="0" bottom="0" header="0" footer="0"/>
  <pageSetup paperSize="9" scale="43" fitToHeight="0" orientation="landscape" r:id="rId1"/>
  <headerFooter>
    <oddFooter>&amp;L_x000D_&amp;1#&amp;"Calibri"&amp;8&amp;K0000FF Internal</oddFooter>
  </headerFooter>
  <rowBreaks count="2" manualBreakCount="2">
    <brk id="71" min="1" max="13" man="1"/>
    <brk id="133" min="1" max="13" man="1"/>
  </rowBreaks>
  <ignoredErrors>
    <ignoredError sqref="C26:H27 C93:H94 C155:H156 C30:H32 C35:H37 C40:H42 C45:H47 C50:H52 C55:H57 C60:H62 C65:H67 C63 G63 C64 G64 C70:H71 C68 G68 C69 G69 C97:H99 C102:H104 C107:H109 C112:H114 C117:H119 C122:H124 C127:H129 C132:H133 C130 G130 C131 G131 C159:H161 C164:H166 C169:H171 C174:H176 C179:H181 C184:H186 C189:H190 C187 G187 C188 G188 E187 E188 E130 E131 E63 E64 E68 E69"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3:J42"/>
  <sheetViews>
    <sheetView topLeftCell="A6" workbookViewId="0">
      <selection activeCell="O44" sqref="O44"/>
    </sheetView>
  </sheetViews>
  <sheetFormatPr defaultColWidth="9.1796875" defaultRowHeight="12.5" x14ac:dyDescent="0.25"/>
  <cols>
    <col min="1" max="1" width="9.1796875" style="1"/>
    <col min="2" max="2" width="10.81640625" style="1" customWidth="1"/>
    <col min="3" max="9" width="9.1796875" style="1"/>
    <col min="10" max="10" width="13.1796875" style="1" customWidth="1"/>
    <col min="11" max="16384" width="9.1796875" style="1"/>
  </cols>
  <sheetData>
    <row r="3" spans="2:10" ht="18" customHeight="1" x14ac:dyDescent="0.35">
      <c r="B3" s="211" t="s">
        <v>0</v>
      </c>
      <c r="C3" s="211"/>
      <c r="D3" s="211"/>
      <c r="E3" s="211"/>
      <c r="F3" s="211"/>
      <c r="G3" s="211"/>
      <c r="H3" s="211"/>
      <c r="I3" s="211"/>
      <c r="J3" s="211"/>
    </row>
    <row r="4" spans="2:10" ht="17.5" x14ac:dyDescent="0.35">
      <c r="B4" s="211" t="s">
        <v>1</v>
      </c>
      <c r="C4" s="211"/>
      <c r="D4" s="211"/>
      <c r="E4" s="211"/>
      <c r="F4" s="211"/>
      <c r="G4" s="211"/>
      <c r="H4" s="211"/>
      <c r="I4" s="211"/>
      <c r="J4" s="211"/>
    </row>
    <row r="25" spans="1:1" ht="13" x14ac:dyDescent="0.3">
      <c r="A25" s="134"/>
    </row>
    <row r="42" spans="1:1" ht="13" x14ac:dyDescent="0.3">
      <c r="A42" s="134"/>
    </row>
  </sheetData>
  <sheetProtection algorithmName="SHA-512" hashValue="TZeloTcVMk07uSV9PZxgd+E1HaOlZrqnYUcfb6wqfXe+rBcZSJKaXNUr8VqdEztaXxNJRJHzl6QMM0EfJn9Teg==" saltValue="xLrGZnb6sU0QHYzdePZ9jw==" spinCount="100000" sheet="1" selectLockedCells="1" selectUnlockedCells="1"/>
  <mergeCells count="2">
    <mergeCell ref="B3:J3"/>
    <mergeCell ref="B4:J4"/>
  </mergeCells>
  <printOptions horizontalCentered="1" verticalCentered="1"/>
  <pageMargins left="0" right="0" top="0" bottom="0" header="0" footer="0"/>
  <pageSetup paperSize="9" orientation="landscape"/>
  <headerFooter>
    <oddFooter>&amp;L_x000D_&amp;1#&amp;"Calibri"&amp;8&amp;K0000FF Internal</oddFoot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CECFF"/>
    <pageSetUpPr fitToPage="1"/>
  </sheetPr>
  <dimension ref="A1:AP190"/>
  <sheetViews>
    <sheetView showGridLines="0" zoomScale="75" zoomScaleNormal="75" workbookViewId="0">
      <pane xSplit="2" ySplit="8" topLeftCell="C9" activePane="bottomRight" state="frozen"/>
      <selection pane="topRight" activeCell="C1" sqref="C1"/>
      <selection pane="bottomLeft" activeCell="A9" sqref="A9"/>
      <selection pane="bottomRight" activeCell="C9" sqref="C9:D9"/>
    </sheetView>
  </sheetViews>
  <sheetFormatPr defaultRowHeight="14.5" x14ac:dyDescent="0.35"/>
  <cols>
    <col min="2" max="2" width="40.81640625" bestFit="1" customWidth="1"/>
    <col min="3" max="3" width="45.90625" customWidth="1"/>
    <col min="4" max="4" width="52.36328125" customWidth="1"/>
    <col min="5" max="6" width="39.6328125" customWidth="1"/>
    <col min="7" max="7" width="40.1796875" customWidth="1"/>
    <col min="8" max="8" width="37.54296875" customWidth="1"/>
  </cols>
  <sheetData>
    <row r="1" spans="2:8" ht="15" thickBot="1" x14ac:dyDescent="0.4"/>
    <row r="2" spans="2:8" x14ac:dyDescent="0.35">
      <c r="B2" s="232" t="s">
        <v>35</v>
      </c>
      <c r="C2" s="233"/>
      <c r="D2" s="233"/>
      <c r="E2" s="233"/>
      <c r="F2" s="233"/>
      <c r="G2" s="233"/>
      <c r="H2" s="234"/>
    </row>
    <row r="3" spans="2:8" ht="51" customHeight="1" thickBot="1" x14ac:dyDescent="0.4">
      <c r="B3" s="347"/>
      <c r="C3" s="348"/>
      <c r="D3" s="348"/>
      <c r="E3" s="348"/>
      <c r="F3" s="348"/>
      <c r="G3" s="348"/>
      <c r="H3" s="349"/>
    </row>
    <row r="4" spans="2:8" ht="28.5" customHeight="1" thickBot="1" x14ac:dyDescent="0.4">
      <c r="B4" s="245" t="s">
        <v>38</v>
      </c>
      <c r="C4" s="246"/>
      <c r="D4" s="246"/>
      <c r="E4" s="246"/>
      <c r="F4" s="246"/>
      <c r="G4" s="246"/>
      <c r="H4" s="247"/>
    </row>
    <row r="5" spans="2:8" ht="72" customHeight="1" thickBot="1" x14ac:dyDescent="0.4">
      <c r="B5" s="251" t="s">
        <v>135</v>
      </c>
      <c r="C5" s="259" t="s">
        <v>203</v>
      </c>
      <c r="D5" s="259"/>
      <c r="E5" s="75"/>
      <c r="F5" s="76" t="s">
        <v>150</v>
      </c>
      <c r="G5" s="77"/>
      <c r="H5" s="78"/>
    </row>
    <row r="6" spans="2:8" ht="126" customHeight="1" thickBot="1" x14ac:dyDescent="0.4">
      <c r="B6" s="252"/>
      <c r="C6" s="260"/>
      <c r="D6" s="260"/>
      <c r="E6" s="79"/>
      <c r="F6" s="76" t="s">
        <v>151</v>
      </c>
      <c r="G6" s="77"/>
      <c r="H6" s="78"/>
    </row>
    <row r="7" spans="2:8" x14ac:dyDescent="0.35">
      <c r="B7" s="249" t="s">
        <v>9</v>
      </c>
      <c r="C7" s="261" t="s">
        <v>7</v>
      </c>
      <c r="D7" s="262"/>
      <c r="E7" s="261" t="s">
        <v>8</v>
      </c>
      <c r="F7" s="262"/>
      <c r="G7" s="261" t="s">
        <v>8</v>
      </c>
      <c r="H7" s="286"/>
    </row>
    <row r="8" spans="2:8" ht="35.5" customHeight="1" thickBot="1" x14ac:dyDescent="0.4">
      <c r="B8" s="339"/>
      <c r="C8" s="350" t="s">
        <v>156</v>
      </c>
      <c r="D8" s="351"/>
      <c r="E8" s="287" t="s">
        <v>161</v>
      </c>
      <c r="F8" s="288"/>
      <c r="G8" s="287" t="s">
        <v>162</v>
      </c>
      <c r="H8" s="289"/>
    </row>
    <row r="9" spans="2:8" x14ac:dyDescent="0.35">
      <c r="B9" s="81" t="s">
        <v>11</v>
      </c>
      <c r="C9" s="332" t="s">
        <v>37</v>
      </c>
      <c r="D9" s="333"/>
      <c r="E9" s="332" t="s">
        <v>37</v>
      </c>
      <c r="F9" s="333"/>
      <c r="G9" s="332" t="s">
        <v>37</v>
      </c>
      <c r="H9" s="334"/>
    </row>
    <row r="10" spans="2:8" x14ac:dyDescent="0.35">
      <c r="B10" s="81" t="s">
        <v>36</v>
      </c>
      <c r="C10" s="274">
        <v>553782</v>
      </c>
      <c r="D10" s="275"/>
      <c r="E10" s="274">
        <v>538113</v>
      </c>
      <c r="F10" s="275"/>
      <c r="G10" s="274">
        <v>625942</v>
      </c>
      <c r="H10" s="298"/>
    </row>
    <row r="11" spans="2:8" ht="29" x14ac:dyDescent="0.35">
      <c r="B11" s="82" t="s">
        <v>129</v>
      </c>
      <c r="C11" s="276" t="s">
        <v>185</v>
      </c>
      <c r="D11" s="277"/>
      <c r="E11" s="296" t="s">
        <v>183</v>
      </c>
      <c r="F11" s="277"/>
      <c r="G11" s="296" t="s">
        <v>183</v>
      </c>
      <c r="H11" s="297"/>
    </row>
    <row r="12" spans="2:8" x14ac:dyDescent="0.35">
      <c r="B12" s="83" t="s">
        <v>130</v>
      </c>
      <c r="C12" s="276">
        <v>4.2000000000000003E-2</v>
      </c>
      <c r="D12" s="277"/>
      <c r="E12" s="296">
        <v>4.1000000000000002E-2</v>
      </c>
      <c r="F12" s="277"/>
      <c r="G12" s="296">
        <v>4.1000000000000002E-2</v>
      </c>
      <c r="H12" s="297"/>
    </row>
    <row r="13" spans="2:8" x14ac:dyDescent="0.35">
      <c r="B13" s="81" t="s">
        <v>109</v>
      </c>
      <c r="C13" s="280">
        <v>1.6E-2</v>
      </c>
      <c r="D13" s="281"/>
      <c r="E13" s="296">
        <v>1.4999999999999999E-2</v>
      </c>
      <c r="F13" s="277"/>
      <c r="G13" s="296">
        <v>1.4999999999999999E-2</v>
      </c>
      <c r="H13" s="297"/>
    </row>
    <row r="14" spans="2:8" x14ac:dyDescent="0.35">
      <c r="B14" s="81" t="s">
        <v>50</v>
      </c>
      <c r="C14" s="274">
        <v>460468</v>
      </c>
      <c r="D14" s="275"/>
      <c r="E14" s="344">
        <v>418449</v>
      </c>
      <c r="F14" s="344"/>
      <c r="G14" s="344">
        <v>500962</v>
      </c>
      <c r="H14" s="358"/>
    </row>
    <row r="15" spans="2:8" x14ac:dyDescent="0.35">
      <c r="B15" s="85" t="s">
        <v>74</v>
      </c>
      <c r="C15" s="278">
        <f>C14/C10</f>
        <v>0.83149687060973454</v>
      </c>
      <c r="D15" s="279"/>
      <c r="E15" s="352">
        <f>E14/E10</f>
        <v>0.77762291563296182</v>
      </c>
      <c r="F15" s="352"/>
      <c r="G15" s="352">
        <f>G14/G10</f>
        <v>0.80033293819555162</v>
      </c>
      <c r="H15" s="359"/>
    </row>
    <row r="16" spans="2:8" ht="15" thickBot="1" x14ac:dyDescent="0.4">
      <c r="B16" s="139" t="s">
        <v>51</v>
      </c>
      <c r="C16" s="391">
        <f>5000000/C10</f>
        <v>9.0288236165133569</v>
      </c>
      <c r="D16" s="392"/>
      <c r="E16" s="387">
        <f>5000000/E10</f>
        <v>9.2917286889556649</v>
      </c>
      <c r="F16" s="387"/>
      <c r="G16" s="387">
        <f>5000000/G10</f>
        <v>7.9879605458652723</v>
      </c>
      <c r="H16" s="388"/>
    </row>
    <row r="17" spans="2:8" x14ac:dyDescent="0.35">
      <c r="B17" s="317" t="s">
        <v>131</v>
      </c>
      <c r="C17" s="318"/>
      <c r="D17" s="318"/>
      <c r="E17" s="318"/>
      <c r="F17" s="318"/>
      <c r="G17" s="318"/>
      <c r="H17" s="320"/>
    </row>
    <row r="18" spans="2:8" x14ac:dyDescent="0.35">
      <c r="B18" s="68" t="s">
        <v>132</v>
      </c>
      <c r="C18" s="263">
        <v>4.2000000000000003E-2</v>
      </c>
      <c r="D18" s="263"/>
      <c r="E18" s="263">
        <v>4.4999999999999998E-2</v>
      </c>
      <c r="F18" s="263"/>
      <c r="G18" s="263">
        <v>4.4999999999999998E-2</v>
      </c>
      <c r="H18" s="265"/>
    </row>
    <row r="19" spans="2:8" ht="43.5" x14ac:dyDescent="0.35">
      <c r="B19" s="73" t="s">
        <v>133</v>
      </c>
      <c r="C19" s="67">
        <v>1.6E-2</v>
      </c>
      <c r="D19" s="67">
        <v>4.2000000000000003E-2</v>
      </c>
      <c r="E19" s="67">
        <v>1.4999999999999999E-2</v>
      </c>
      <c r="F19" s="67">
        <v>4.1000000000000002E-2</v>
      </c>
      <c r="G19" s="67">
        <v>1.4999999999999999E-2</v>
      </c>
      <c r="H19" s="209">
        <v>4.1000000000000002E-2</v>
      </c>
    </row>
    <row r="20" spans="2:8" x14ac:dyDescent="0.35">
      <c r="B20" s="68" t="s">
        <v>77</v>
      </c>
      <c r="C20" s="69" t="s">
        <v>25</v>
      </c>
      <c r="D20" s="69" t="s">
        <v>81</v>
      </c>
      <c r="E20" s="72" t="s">
        <v>25</v>
      </c>
      <c r="F20" s="69" t="s">
        <v>134</v>
      </c>
      <c r="G20" s="72" t="s">
        <v>25</v>
      </c>
      <c r="H20" s="70" t="s">
        <v>82</v>
      </c>
    </row>
    <row r="21" spans="2:8" ht="29.5" thickBot="1" x14ac:dyDescent="0.4">
      <c r="B21" s="42" t="s">
        <v>76</v>
      </c>
      <c r="C21" s="389">
        <v>81</v>
      </c>
      <c r="D21" s="390"/>
      <c r="E21" s="378">
        <v>79</v>
      </c>
      <c r="F21" s="379"/>
      <c r="G21" s="375">
        <v>77</v>
      </c>
      <c r="H21" s="376"/>
    </row>
    <row r="22" spans="2:8" x14ac:dyDescent="0.35">
      <c r="B22" s="87" t="s">
        <v>88</v>
      </c>
      <c r="C22" s="255"/>
      <c r="D22" s="255"/>
      <c r="E22" s="255"/>
      <c r="F22" s="255"/>
      <c r="G22" s="255"/>
      <c r="H22" s="256"/>
    </row>
    <row r="23" spans="2:8" x14ac:dyDescent="0.35">
      <c r="B23" s="81" t="s">
        <v>90</v>
      </c>
      <c r="C23" s="53">
        <v>513393</v>
      </c>
      <c r="D23" s="53">
        <v>571139</v>
      </c>
      <c r="E23" s="53">
        <v>467126</v>
      </c>
      <c r="F23" s="53">
        <v>506219</v>
      </c>
      <c r="G23" s="53">
        <v>558122</v>
      </c>
      <c r="H23" s="88">
        <v>604486</v>
      </c>
    </row>
    <row r="24" spans="2:8" x14ac:dyDescent="0.35">
      <c r="B24" s="81" t="s">
        <v>91</v>
      </c>
      <c r="C24" s="53">
        <v>462438</v>
      </c>
      <c r="D24" s="53">
        <v>520185</v>
      </c>
      <c r="E24" s="53">
        <v>405776</v>
      </c>
      <c r="F24" s="53">
        <v>444869</v>
      </c>
      <c r="G24" s="53">
        <v>496772</v>
      </c>
      <c r="H24" s="88">
        <v>543136</v>
      </c>
    </row>
    <row r="25" spans="2:8" ht="15" thickBot="1" x14ac:dyDescent="0.4">
      <c r="B25" s="89" t="s">
        <v>92</v>
      </c>
      <c r="C25" s="45">
        <f>C23-C24</f>
        <v>50955</v>
      </c>
      <c r="D25" s="45">
        <f>D23-D24</f>
        <v>50954</v>
      </c>
      <c r="E25" s="45">
        <f t="shared" ref="E25:H25" si="0">E23-E24</f>
        <v>61350</v>
      </c>
      <c r="F25" s="45">
        <f t="shared" si="0"/>
        <v>61350</v>
      </c>
      <c r="G25" s="45">
        <f t="shared" si="0"/>
        <v>61350</v>
      </c>
      <c r="H25" s="99">
        <f t="shared" si="0"/>
        <v>61350</v>
      </c>
    </row>
    <row r="26" spans="2:8" ht="15" thickBot="1" x14ac:dyDescent="0.4">
      <c r="B26" s="37" t="s">
        <v>100</v>
      </c>
      <c r="C26" s="184">
        <f>C24/C10</f>
        <v>0.83505422711464083</v>
      </c>
      <c r="D26" s="47">
        <f>D24/C10</f>
        <v>0.93933172259120012</v>
      </c>
      <c r="E26" s="47">
        <f>E24/E10</f>
        <v>0.75407210009793479</v>
      </c>
      <c r="F26" s="47">
        <f t="shared" ref="F26" si="1">F24/E10</f>
        <v>0.82672041002540364</v>
      </c>
      <c r="G26" s="47">
        <f>G24/G10</f>
        <v>0.79363902725811653</v>
      </c>
      <c r="H26" s="107">
        <f t="shared" ref="H26" si="2">H24/G10</f>
        <v>0.86770978780781605</v>
      </c>
    </row>
    <row r="27" spans="2:8" x14ac:dyDescent="0.35">
      <c r="B27" s="87" t="s">
        <v>89</v>
      </c>
      <c r="C27" s="257"/>
      <c r="D27" s="257"/>
      <c r="E27" s="257"/>
      <c r="F27" s="257"/>
      <c r="G27" s="257"/>
      <c r="H27" s="258"/>
    </row>
    <row r="28" spans="2:8" x14ac:dyDescent="0.35">
      <c r="B28" s="81" t="s">
        <v>90</v>
      </c>
      <c r="C28" s="53">
        <v>494707</v>
      </c>
      <c r="D28" s="53">
        <v>637697</v>
      </c>
      <c r="E28" s="53">
        <v>407419</v>
      </c>
      <c r="F28" s="53">
        <v>518204</v>
      </c>
      <c r="G28" s="53">
        <v>501077</v>
      </c>
      <c r="H28" s="88">
        <v>633769</v>
      </c>
    </row>
    <row r="29" spans="2:8" x14ac:dyDescent="0.35">
      <c r="B29" s="81" t="s">
        <v>91</v>
      </c>
      <c r="C29" s="53">
        <v>450456</v>
      </c>
      <c r="D29" s="53">
        <v>593447</v>
      </c>
      <c r="E29" s="53">
        <v>376719</v>
      </c>
      <c r="F29" s="53">
        <v>487504</v>
      </c>
      <c r="G29" s="53">
        <v>470377</v>
      </c>
      <c r="H29" s="88">
        <v>603069</v>
      </c>
    </row>
    <row r="30" spans="2:8" ht="15" thickBot="1" x14ac:dyDescent="0.4">
      <c r="B30" s="89" t="s">
        <v>92</v>
      </c>
      <c r="C30" s="54">
        <f>C28-C29</f>
        <v>44251</v>
      </c>
      <c r="D30" s="54">
        <f>D28-D29</f>
        <v>44250</v>
      </c>
      <c r="E30" s="54">
        <f t="shared" ref="E30:H30" si="3">E28-E29</f>
        <v>30700</v>
      </c>
      <c r="F30" s="54">
        <f t="shared" si="3"/>
        <v>30700</v>
      </c>
      <c r="G30" s="54">
        <f t="shared" si="3"/>
        <v>30700</v>
      </c>
      <c r="H30" s="90">
        <f t="shared" si="3"/>
        <v>30700</v>
      </c>
    </row>
    <row r="31" spans="2:8" ht="15" thickBot="1" x14ac:dyDescent="0.4">
      <c r="B31" s="37" t="s">
        <v>101</v>
      </c>
      <c r="C31" s="47">
        <f>C29/C10</f>
        <v>0.81341755420002815</v>
      </c>
      <c r="D31" s="47">
        <f>D29/C10</f>
        <v>1.0716256577498005</v>
      </c>
      <c r="E31" s="47">
        <f>E29/E10</f>
        <v>0.70007414799493783</v>
      </c>
      <c r="F31" s="47">
        <f t="shared" ref="F31" si="4">F29/E10</f>
        <v>0.90595098055612855</v>
      </c>
      <c r="G31" s="47">
        <f>G29/G10</f>
        <v>0.75147058353649376</v>
      </c>
      <c r="H31" s="107">
        <f t="shared" ref="H31" si="5">H29/G10</f>
        <v>0.96345827568688469</v>
      </c>
    </row>
    <row r="32" spans="2:8" x14ac:dyDescent="0.35">
      <c r="B32" s="87" t="s">
        <v>113</v>
      </c>
      <c r="C32" s="255"/>
      <c r="D32" s="255"/>
      <c r="E32" s="255"/>
      <c r="F32" s="255"/>
      <c r="G32" s="255"/>
      <c r="H32" s="256"/>
    </row>
    <row r="33" spans="2:8" x14ac:dyDescent="0.35">
      <c r="B33" s="81" t="s">
        <v>90</v>
      </c>
      <c r="C33" s="53">
        <v>473990</v>
      </c>
      <c r="D33" s="53">
        <v>747660</v>
      </c>
      <c r="E33" s="53">
        <v>430957</v>
      </c>
      <c r="F33" s="53">
        <v>646911</v>
      </c>
      <c r="G33" s="53">
        <v>525941</v>
      </c>
      <c r="H33" s="88">
        <v>786384</v>
      </c>
    </row>
    <row r="34" spans="2:8" x14ac:dyDescent="0.35">
      <c r="B34" s="81" t="s">
        <v>91</v>
      </c>
      <c r="C34" s="53">
        <v>465945</v>
      </c>
      <c r="D34" s="53">
        <v>739614</v>
      </c>
      <c r="E34" s="53">
        <v>430957</v>
      </c>
      <c r="F34" s="53">
        <v>646911</v>
      </c>
      <c r="G34" s="53">
        <v>525941</v>
      </c>
      <c r="H34" s="88">
        <v>786384</v>
      </c>
    </row>
    <row r="35" spans="2:8" ht="15" thickBot="1" x14ac:dyDescent="0.4">
      <c r="B35" s="89" t="s">
        <v>92</v>
      </c>
      <c r="C35" s="45">
        <f>C33-C34</f>
        <v>8045</v>
      </c>
      <c r="D35" s="45">
        <f>D33-D34</f>
        <v>8046</v>
      </c>
      <c r="E35" s="45">
        <f t="shared" ref="E35:G35" si="6">E33-E34</f>
        <v>0</v>
      </c>
      <c r="F35" s="45">
        <f t="shared" si="6"/>
        <v>0</v>
      </c>
      <c r="G35" s="45">
        <f t="shared" si="6"/>
        <v>0</v>
      </c>
      <c r="H35" s="99">
        <f>H33-H34</f>
        <v>0</v>
      </c>
    </row>
    <row r="36" spans="2:8" ht="15" thickBot="1" x14ac:dyDescent="0.4">
      <c r="B36" s="37" t="s">
        <v>114</v>
      </c>
      <c r="C36" s="183">
        <f>C34/C10</f>
        <v>0.84138704399926323</v>
      </c>
      <c r="D36" s="47">
        <f>D34/C10</f>
        <v>1.335568870060782</v>
      </c>
      <c r="E36" s="47">
        <f>E34/E10</f>
        <v>0.80086710412125339</v>
      </c>
      <c r="F36" s="47">
        <f t="shared" ref="F36" si="7">F34/E10</f>
        <v>1.2021842995801997</v>
      </c>
      <c r="G36" s="183">
        <f>G34/G10</f>
        <v>0.84023919149058535</v>
      </c>
      <c r="H36" s="107">
        <f t="shared" ref="H36" si="8">H34/G10</f>
        <v>1.2563208731799431</v>
      </c>
    </row>
    <row r="37" spans="2:8" x14ac:dyDescent="0.35">
      <c r="B37" s="87" t="s">
        <v>115</v>
      </c>
      <c r="C37" s="255"/>
      <c r="D37" s="255"/>
      <c r="E37" s="255"/>
      <c r="F37" s="255"/>
      <c r="G37" s="255"/>
      <c r="H37" s="256"/>
    </row>
    <row r="38" spans="2:8" x14ac:dyDescent="0.35">
      <c r="B38" s="81" t="s">
        <v>90</v>
      </c>
      <c r="C38" s="53">
        <v>469370</v>
      </c>
      <c r="D38" s="53">
        <v>768250</v>
      </c>
      <c r="E38" s="53">
        <v>434567</v>
      </c>
      <c r="F38" s="53">
        <v>671127</v>
      </c>
      <c r="G38" s="53">
        <v>529501</v>
      </c>
      <c r="H38" s="88">
        <v>814933</v>
      </c>
    </row>
    <row r="39" spans="2:8" x14ac:dyDescent="0.35">
      <c r="B39" s="81" t="s">
        <v>91</v>
      </c>
      <c r="C39" s="53">
        <v>466688</v>
      </c>
      <c r="D39" s="53">
        <v>765568</v>
      </c>
      <c r="E39" s="53">
        <v>434567</v>
      </c>
      <c r="F39" s="53">
        <v>671127</v>
      </c>
      <c r="G39" s="53">
        <v>529501</v>
      </c>
      <c r="H39" s="88">
        <v>814933</v>
      </c>
    </row>
    <row r="40" spans="2:8" ht="15" thickBot="1" x14ac:dyDescent="0.4">
      <c r="B40" s="89" t="s">
        <v>92</v>
      </c>
      <c r="C40" s="45">
        <f>C38-C39</f>
        <v>2682</v>
      </c>
      <c r="D40" s="45">
        <f>D38-D39</f>
        <v>2682</v>
      </c>
      <c r="E40" s="45">
        <f t="shared" ref="E40:H40" si="9">E38-E39</f>
        <v>0</v>
      </c>
      <c r="F40" s="45">
        <f t="shared" si="9"/>
        <v>0</v>
      </c>
      <c r="G40" s="45">
        <f t="shared" si="9"/>
        <v>0</v>
      </c>
      <c r="H40" s="99">
        <f t="shared" si="9"/>
        <v>0</v>
      </c>
    </row>
    <row r="41" spans="2:8" ht="15" thickBot="1" x14ac:dyDescent="0.4">
      <c r="B41" s="37" t="s">
        <v>116</v>
      </c>
      <c r="C41" s="47">
        <f>C39/C10</f>
        <v>0.84272872718867708</v>
      </c>
      <c r="D41" s="47">
        <f>D39/C10</f>
        <v>1.3824356876893795</v>
      </c>
      <c r="E41" s="47">
        <f t="shared" ref="E41:G41" si="10">E39/E10</f>
        <v>0.80757573223467938</v>
      </c>
      <c r="F41" s="47">
        <f>F39/E10</f>
        <v>1.2471859999665498</v>
      </c>
      <c r="G41" s="47">
        <f t="shared" si="10"/>
        <v>0.84592661939924141</v>
      </c>
      <c r="H41" s="107">
        <f>H39/G10</f>
        <v>1.3019305303047246</v>
      </c>
    </row>
    <row r="42" spans="2:8" x14ac:dyDescent="0.35">
      <c r="B42" s="87" t="s">
        <v>117</v>
      </c>
      <c r="C42" s="255"/>
      <c r="D42" s="255"/>
      <c r="E42" s="255"/>
      <c r="F42" s="255"/>
      <c r="G42" s="255"/>
      <c r="H42" s="256"/>
    </row>
    <row r="43" spans="2:8" x14ac:dyDescent="0.35">
      <c r="B43" s="81" t="s">
        <v>90</v>
      </c>
      <c r="C43" s="53">
        <v>464303</v>
      </c>
      <c r="D43" s="53">
        <v>789492</v>
      </c>
      <c r="E43" s="53">
        <v>437956</v>
      </c>
      <c r="F43" s="53">
        <v>696128</v>
      </c>
      <c r="G43" s="53">
        <v>532713</v>
      </c>
      <c r="H43" s="88">
        <v>844337</v>
      </c>
    </row>
    <row r="44" spans="2:8" x14ac:dyDescent="0.35">
      <c r="B44" s="81" t="s">
        <v>91</v>
      </c>
      <c r="C44" s="53">
        <v>464303</v>
      </c>
      <c r="D44" s="53">
        <v>789492</v>
      </c>
      <c r="E44" s="53">
        <v>437956</v>
      </c>
      <c r="F44" s="53">
        <v>696128</v>
      </c>
      <c r="G44" s="53">
        <v>532713</v>
      </c>
      <c r="H44" s="88">
        <v>844337</v>
      </c>
    </row>
    <row r="45" spans="2:8" ht="15" thickBot="1" x14ac:dyDescent="0.4">
      <c r="B45" s="89" t="s">
        <v>92</v>
      </c>
      <c r="C45" s="45">
        <f t="shared" ref="C45:H45" si="11">C43-C44</f>
        <v>0</v>
      </c>
      <c r="D45" s="45">
        <f t="shared" si="11"/>
        <v>0</v>
      </c>
      <c r="E45" s="45">
        <f t="shared" si="11"/>
        <v>0</v>
      </c>
      <c r="F45" s="45">
        <f t="shared" si="11"/>
        <v>0</v>
      </c>
      <c r="G45" s="45">
        <f t="shared" si="11"/>
        <v>0</v>
      </c>
      <c r="H45" s="99">
        <f t="shared" si="11"/>
        <v>0</v>
      </c>
    </row>
    <row r="46" spans="2:8" ht="15" thickBot="1" x14ac:dyDescent="0.4">
      <c r="B46" s="37" t="s">
        <v>118</v>
      </c>
      <c r="C46" s="47">
        <f>C44/C10</f>
        <v>0.83842197832360021</v>
      </c>
      <c r="D46" s="47">
        <f>D44/C10</f>
        <v>1.4256368029296727</v>
      </c>
      <c r="E46" s="47">
        <f>E44/E10</f>
        <v>0.8138736659400535</v>
      </c>
      <c r="F46" s="47">
        <f t="shared" ref="F46" si="12">F44/E10</f>
        <v>1.293646501757066</v>
      </c>
      <c r="G46" s="47">
        <f>G44/G10</f>
        <v>0.85105808525390536</v>
      </c>
      <c r="H46" s="107">
        <f t="shared" ref="H46" si="13">H44/G10</f>
        <v>1.3489061286828492</v>
      </c>
    </row>
    <row r="47" spans="2:8" x14ac:dyDescent="0.35">
      <c r="B47" s="87" t="s">
        <v>85</v>
      </c>
      <c r="C47" s="253"/>
      <c r="D47" s="253"/>
      <c r="E47" s="253"/>
      <c r="F47" s="253"/>
      <c r="G47" s="253"/>
      <c r="H47" s="254"/>
    </row>
    <row r="48" spans="2:8" x14ac:dyDescent="0.35">
      <c r="B48" s="81" t="s">
        <v>90</v>
      </c>
      <c r="C48" s="33">
        <v>472594</v>
      </c>
      <c r="D48" s="33">
        <v>854370</v>
      </c>
      <c r="E48" s="33">
        <v>444112</v>
      </c>
      <c r="F48" s="33">
        <v>748717</v>
      </c>
      <c r="G48" s="33">
        <v>538117</v>
      </c>
      <c r="H48" s="100">
        <v>905961</v>
      </c>
    </row>
    <row r="49" spans="2:8" x14ac:dyDescent="0.35">
      <c r="B49" s="81" t="s">
        <v>91</v>
      </c>
      <c r="C49" s="33">
        <v>472594</v>
      </c>
      <c r="D49" s="33">
        <v>854370</v>
      </c>
      <c r="E49" s="33">
        <v>444112</v>
      </c>
      <c r="F49" s="33">
        <v>748717</v>
      </c>
      <c r="G49" s="33">
        <v>538117</v>
      </c>
      <c r="H49" s="100">
        <v>905961</v>
      </c>
    </row>
    <row r="50" spans="2:8" ht="15" thickBot="1" x14ac:dyDescent="0.4">
      <c r="B50" s="89" t="s">
        <v>92</v>
      </c>
      <c r="C50" s="51">
        <f t="shared" ref="C50:H50" si="14">C48-C49</f>
        <v>0</v>
      </c>
      <c r="D50" s="51">
        <f t="shared" si="14"/>
        <v>0</v>
      </c>
      <c r="E50" s="51">
        <f t="shared" si="14"/>
        <v>0</v>
      </c>
      <c r="F50" s="51">
        <f t="shared" si="14"/>
        <v>0</v>
      </c>
      <c r="G50" s="51">
        <f t="shared" si="14"/>
        <v>0</v>
      </c>
      <c r="H50" s="93">
        <f t="shared" si="14"/>
        <v>0</v>
      </c>
    </row>
    <row r="51" spans="2:8" ht="15" thickBot="1" x14ac:dyDescent="0.4">
      <c r="B51" s="37" t="s">
        <v>102</v>
      </c>
      <c r="C51" s="47">
        <f>C49/C10</f>
        <v>0.85339357364450275</v>
      </c>
      <c r="D51" s="47">
        <f>D49/C10</f>
        <v>1.5427912066481033</v>
      </c>
      <c r="E51" s="47">
        <f>E49/E10</f>
        <v>0.82531364230189574</v>
      </c>
      <c r="F51" s="47">
        <f t="shared" ref="F51" si="15">F49/E10</f>
        <v>1.3913750457617637</v>
      </c>
      <c r="G51" s="47">
        <f>G49/G10</f>
        <v>0.85969147301187654</v>
      </c>
      <c r="H51" s="107">
        <f t="shared" ref="H51" si="16">H49/G10</f>
        <v>1.4473561448185295</v>
      </c>
    </row>
    <row r="52" spans="2:8" x14ac:dyDescent="0.35">
      <c r="B52" s="87" t="s">
        <v>86</v>
      </c>
      <c r="C52" s="253"/>
      <c r="D52" s="253"/>
      <c r="E52" s="253"/>
      <c r="F52" s="253"/>
      <c r="G52" s="253"/>
      <c r="H52" s="254"/>
    </row>
    <row r="53" spans="2:8" x14ac:dyDescent="0.35">
      <c r="B53" s="81" t="s">
        <v>90</v>
      </c>
      <c r="C53" s="53">
        <v>491044</v>
      </c>
      <c r="D53" s="53">
        <v>1259291</v>
      </c>
      <c r="E53" s="53">
        <v>475890</v>
      </c>
      <c r="F53" s="53">
        <v>1118741</v>
      </c>
      <c r="G53" s="53">
        <v>1118741</v>
      </c>
      <c r="H53" s="88">
        <v>1333651</v>
      </c>
    </row>
    <row r="54" spans="2:8" x14ac:dyDescent="0.35">
      <c r="B54" s="81" t="s">
        <v>91</v>
      </c>
      <c r="C54" s="53">
        <v>491044</v>
      </c>
      <c r="D54" s="53">
        <v>1259291</v>
      </c>
      <c r="E54" s="53">
        <v>475890</v>
      </c>
      <c r="F54" s="53">
        <v>1118741</v>
      </c>
      <c r="G54" s="53">
        <v>1118741</v>
      </c>
      <c r="H54" s="88">
        <v>1333651</v>
      </c>
    </row>
    <row r="55" spans="2:8" ht="15" thickBot="1" x14ac:dyDescent="0.4">
      <c r="B55" s="89" t="s">
        <v>92</v>
      </c>
      <c r="C55" s="52">
        <f t="shared" ref="C55:H55" si="17">C53-C54</f>
        <v>0</v>
      </c>
      <c r="D55" s="52">
        <f t="shared" si="17"/>
        <v>0</v>
      </c>
      <c r="E55" s="52">
        <f t="shared" si="17"/>
        <v>0</v>
      </c>
      <c r="F55" s="52">
        <f t="shared" si="17"/>
        <v>0</v>
      </c>
      <c r="G55" s="52">
        <f t="shared" si="17"/>
        <v>0</v>
      </c>
      <c r="H55" s="94">
        <f t="shared" si="17"/>
        <v>0</v>
      </c>
    </row>
    <row r="56" spans="2:8" ht="15" thickBot="1" x14ac:dyDescent="0.4">
      <c r="B56" s="38" t="s">
        <v>103</v>
      </c>
      <c r="C56" s="47">
        <f>C54/C10</f>
        <v>0.88670993278943699</v>
      </c>
      <c r="D56" s="47">
        <f>D54/C10</f>
        <v>2.2739832641725446</v>
      </c>
      <c r="E56" s="47">
        <f>E54/E10</f>
        <v>0.88436815315742234</v>
      </c>
      <c r="F56" s="47">
        <f t="shared" ref="F56" si="18">F54/E10</f>
        <v>2.0790075690421901</v>
      </c>
      <c r="G56" s="47">
        <f>G54/G10</f>
        <v>1.7872917938083721</v>
      </c>
      <c r="H56" s="107">
        <f t="shared" ref="H56" si="19">H54/G10</f>
        <v>2.130630313990753</v>
      </c>
    </row>
    <row r="57" spans="2:8" x14ac:dyDescent="0.35">
      <c r="B57" s="87" t="s">
        <v>87</v>
      </c>
      <c r="C57" s="268"/>
      <c r="D57" s="268"/>
      <c r="E57" s="268"/>
      <c r="F57" s="268"/>
      <c r="G57" s="268"/>
      <c r="H57" s="269"/>
    </row>
    <row r="58" spans="2:8" x14ac:dyDescent="0.35">
      <c r="B58" s="95" t="s">
        <v>90</v>
      </c>
      <c r="C58" s="58">
        <v>450695</v>
      </c>
      <c r="D58" s="58">
        <v>1851364</v>
      </c>
      <c r="E58" s="58">
        <v>440493</v>
      </c>
      <c r="F58" s="58">
        <v>1716117</v>
      </c>
      <c r="G58" s="58">
        <v>1716117</v>
      </c>
      <c r="H58" s="96">
        <v>2003797</v>
      </c>
    </row>
    <row r="59" spans="2:8" x14ac:dyDescent="0.35">
      <c r="B59" s="81" t="s">
        <v>91</v>
      </c>
      <c r="C59" s="58">
        <v>450695</v>
      </c>
      <c r="D59" s="58">
        <v>1851364</v>
      </c>
      <c r="E59" s="55">
        <v>440493</v>
      </c>
      <c r="F59" s="58">
        <v>1716117</v>
      </c>
      <c r="G59" s="58">
        <v>1716117</v>
      </c>
      <c r="H59" s="96">
        <v>2003797</v>
      </c>
    </row>
    <row r="60" spans="2:8" ht="15" thickBot="1" x14ac:dyDescent="0.4">
      <c r="B60" s="89" t="s">
        <v>92</v>
      </c>
      <c r="C60" s="41">
        <f t="shared" ref="C60:H60" si="20">C58-C59</f>
        <v>0</v>
      </c>
      <c r="D60" s="41">
        <f t="shared" si="20"/>
        <v>0</v>
      </c>
      <c r="E60" s="41">
        <f t="shared" si="20"/>
        <v>0</v>
      </c>
      <c r="F60" s="41">
        <f t="shared" si="20"/>
        <v>0</v>
      </c>
      <c r="G60" s="41">
        <f t="shared" si="20"/>
        <v>0</v>
      </c>
      <c r="H60" s="97">
        <f t="shared" si="20"/>
        <v>0</v>
      </c>
    </row>
    <row r="61" spans="2:8" ht="15" thickBot="1" x14ac:dyDescent="0.4">
      <c r="B61" s="38" t="s">
        <v>104</v>
      </c>
      <c r="C61" s="47">
        <f>C59/C10</f>
        <v>0.81384913196889752</v>
      </c>
      <c r="D61" s="47">
        <f>D59/C10</f>
        <v>3.3431278011925269</v>
      </c>
      <c r="E61" s="47">
        <f>E59/E10</f>
        <v>0.81858828907682957</v>
      </c>
      <c r="F61" s="47">
        <f t="shared" ref="F61" si="21">F59/E10</f>
        <v>3.1891387125009061</v>
      </c>
      <c r="G61" s="47">
        <f>G59/G10</f>
        <v>2.7416549776177344</v>
      </c>
      <c r="H61" s="107">
        <f t="shared" ref="H61" si="22">H59/G10</f>
        <v>3.201250275584639</v>
      </c>
    </row>
    <row r="62" spans="2:8" x14ac:dyDescent="0.35">
      <c r="B62" s="87" t="s">
        <v>98</v>
      </c>
      <c r="C62" s="268"/>
      <c r="D62" s="268"/>
      <c r="E62" s="268"/>
      <c r="F62" s="268"/>
      <c r="G62" s="268"/>
      <c r="H62" s="269"/>
    </row>
    <row r="63" spans="2:8" x14ac:dyDescent="0.35">
      <c r="B63" s="95" t="s">
        <v>90</v>
      </c>
      <c r="C63" s="55">
        <v>104465</v>
      </c>
      <c r="D63" s="55">
        <v>2628185</v>
      </c>
      <c r="E63" s="55">
        <v>0</v>
      </c>
      <c r="F63" s="55">
        <v>2493729</v>
      </c>
      <c r="G63" s="55">
        <v>0</v>
      </c>
      <c r="H63" s="55">
        <v>2811480</v>
      </c>
    </row>
    <row r="64" spans="2:8" x14ac:dyDescent="0.35">
      <c r="B64" s="81" t="s">
        <v>91</v>
      </c>
      <c r="C64" s="55">
        <v>104465</v>
      </c>
      <c r="D64" s="55">
        <v>2628185</v>
      </c>
      <c r="E64" s="55">
        <v>0</v>
      </c>
      <c r="F64" s="55">
        <v>2493729</v>
      </c>
      <c r="G64" s="55">
        <v>0</v>
      </c>
      <c r="H64" s="96">
        <v>2811480</v>
      </c>
    </row>
    <row r="65" spans="2:8" ht="15" thickBot="1" x14ac:dyDescent="0.4">
      <c r="B65" s="89" t="s">
        <v>92</v>
      </c>
      <c r="C65" s="41">
        <f t="shared" ref="C65:H65" si="23">C63-C64</f>
        <v>0</v>
      </c>
      <c r="D65" s="41">
        <f t="shared" si="23"/>
        <v>0</v>
      </c>
      <c r="E65" s="41">
        <f t="shared" si="23"/>
        <v>0</v>
      </c>
      <c r="F65" s="41">
        <f t="shared" si="23"/>
        <v>0</v>
      </c>
      <c r="G65" s="41">
        <f t="shared" si="23"/>
        <v>0</v>
      </c>
      <c r="H65" s="97">
        <f t="shared" si="23"/>
        <v>0</v>
      </c>
    </row>
    <row r="66" spans="2:8" ht="15" thickBot="1" x14ac:dyDescent="0.4">
      <c r="B66" s="38" t="s">
        <v>105</v>
      </c>
      <c r="C66" s="47">
        <f>C64/C10</f>
        <v>0.18863921181981358</v>
      </c>
      <c r="D66" s="47">
        <f>D64/C10</f>
        <v>4.7458837593132319</v>
      </c>
      <c r="E66" s="47">
        <f>E64/E10</f>
        <v>0</v>
      </c>
      <c r="F66" s="47">
        <f t="shared" ref="F66" si="24">F64/E10</f>
        <v>4.6342106583561442</v>
      </c>
      <c r="G66" s="47">
        <f>G64/G10</f>
        <v>0</v>
      </c>
      <c r="H66" s="107">
        <f t="shared" ref="H66" si="25">H64/G10</f>
        <v>4.4915982630978588</v>
      </c>
    </row>
    <row r="67" spans="2:8" x14ac:dyDescent="0.35">
      <c r="B67" s="87" t="s">
        <v>99</v>
      </c>
      <c r="C67" s="268"/>
      <c r="D67" s="268"/>
      <c r="E67" s="268"/>
      <c r="F67" s="268"/>
      <c r="G67" s="268"/>
      <c r="H67" s="269"/>
    </row>
    <row r="68" spans="2:8" x14ac:dyDescent="0.35">
      <c r="B68" s="95" t="s">
        <v>90</v>
      </c>
      <c r="C68" s="57">
        <v>0</v>
      </c>
      <c r="D68" s="58">
        <v>4794364</v>
      </c>
      <c r="E68" s="58">
        <v>0</v>
      </c>
      <c r="F68" s="58">
        <v>4768628</v>
      </c>
      <c r="G68" s="57">
        <v>0</v>
      </c>
      <c r="H68" s="96">
        <v>4775606</v>
      </c>
    </row>
    <row r="69" spans="2:8" x14ac:dyDescent="0.35">
      <c r="B69" s="81" t="s">
        <v>91</v>
      </c>
      <c r="C69" s="44">
        <v>0</v>
      </c>
      <c r="D69" s="58">
        <v>4794364</v>
      </c>
      <c r="E69" s="55">
        <v>0</v>
      </c>
      <c r="F69" s="58">
        <v>4768628</v>
      </c>
      <c r="G69" s="44">
        <v>0</v>
      </c>
      <c r="H69" s="96">
        <v>4775606</v>
      </c>
    </row>
    <row r="70" spans="2:8" ht="15" thickBot="1" x14ac:dyDescent="0.4">
      <c r="B70" s="89" t="s">
        <v>92</v>
      </c>
      <c r="C70" s="41">
        <v>0</v>
      </c>
      <c r="D70" s="41">
        <f>D68-D69</f>
        <v>0</v>
      </c>
      <c r="E70" s="41">
        <f t="shared" ref="E70:H70" si="26">E68-E69</f>
        <v>0</v>
      </c>
      <c r="F70" s="41">
        <f t="shared" si="26"/>
        <v>0</v>
      </c>
      <c r="G70" s="41">
        <f t="shared" si="26"/>
        <v>0</v>
      </c>
      <c r="H70" s="97">
        <f t="shared" si="26"/>
        <v>0</v>
      </c>
    </row>
    <row r="71" spans="2:8" ht="15" thickBot="1" x14ac:dyDescent="0.4">
      <c r="B71" s="38" t="s">
        <v>106</v>
      </c>
      <c r="C71" s="49">
        <v>0</v>
      </c>
      <c r="D71" s="46">
        <f>D69/C10</f>
        <v>8.657493381872289</v>
      </c>
      <c r="E71" s="46">
        <f>E69/E10</f>
        <v>0</v>
      </c>
      <c r="F71" s="46">
        <f t="shared" ref="F71" si="27">F69/E10</f>
        <v>8.8617595189114553</v>
      </c>
      <c r="G71" s="46">
        <f>G69/G10</f>
        <v>0</v>
      </c>
      <c r="H71" s="50">
        <f t="shared" ref="H71" si="28">H69/G10</f>
        <v>7.6294704621194933</v>
      </c>
    </row>
    <row r="72" spans="2:8" ht="99" customHeight="1" thickBot="1" x14ac:dyDescent="0.4">
      <c r="B72" s="251" t="s">
        <v>136</v>
      </c>
      <c r="C72" s="259" t="s">
        <v>184</v>
      </c>
      <c r="D72" s="259"/>
      <c r="E72" s="75"/>
      <c r="F72" s="76" t="s">
        <v>150</v>
      </c>
      <c r="G72" s="77"/>
      <c r="H72" s="78"/>
    </row>
    <row r="73" spans="2:8" ht="87.5" customHeight="1" thickBot="1" x14ac:dyDescent="0.4">
      <c r="B73" s="252"/>
      <c r="C73" s="260"/>
      <c r="D73" s="260"/>
      <c r="E73" s="79"/>
      <c r="F73" s="76" t="s">
        <v>151</v>
      </c>
      <c r="G73" s="77"/>
      <c r="H73" s="78"/>
    </row>
    <row r="74" spans="2:8" x14ac:dyDescent="0.35">
      <c r="B74" s="249" t="s">
        <v>9</v>
      </c>
      <c r="C74" s="261" t="s">
        <v>7</v>
      </c>
      <c r="D74" s="262"/>
      <c r="E74" s="261" t="s">
        <v>8</v>
      </c>
      <c r="F74" s="262"/>
      <c r="G74" s="261" t="s">
        <v>8</v>
      </c>
      <c r="H74" s="286"/>
    </row>
    <row r="75" spans="2:8" ht="36" customHeight="1" thickBot="1" x14ac:dyDescent="0.4">
      <c r="B75" s="339"/>
      <c r="C75" s="350" t="s">
        <v>156</v>
      </c>
      <c r="D75" s="351"/>
      <c r="E75" s="287" t="s">
        <v>161</v>
      </c>
      <c r="F75" s="288"/>
      <c r="G75" s="287" t="s">
        <v>162</v>
      </c>
      <c r="H75" s="289"/>
    </row>
    <row r="76" spans="2:8" x14ac:dyDescent="0.35">
      <c r="B76" s="81" t="s">
        <v>11</v>
      </c>
      <c r="C76" s="332" t="s">
        <v>37</v>
      </c>
      <c r="D76" s="333"/>
      <c r="E76" s="332" t="s">
        <v>37</v>
      </c>
      <c r="F76" s="333"/>
      <c r="G76" s="332" t="s">
        <v>37</v>
      </c>
      <c r="H76" s="334"/>
    </row>
    <row r="77" spans="2:8" x14ac:dyDescent="0.35">
      <c r="B77" s="81" t="s">
        <v>36</v>
      </c>
      <c r="C77" s="274">
        <v>824920</v>
      </c>
      <c r="D77" s="275"/>
      <c r="E77" s="274">
        <v>789427</v>
      </c>
      <c r="F77" s="275"/>
      <c r="G77" s="274">
        <v>920112</v>
      </c>
      <c r="H77" s="298"/>
    </row>
    <row r="78" spans="2:8" ht="29" x14ac:dyDescent="0.35">
      <c r="B78" s="82" t="s">
        <v>129</v>
      </c>
      <c r="C78" s="276" t="s">
        <v>185</v>
      </c>
      <c r="D78" s="277"/>
      <c r="E78" s="296" t="s">
        <v>183</v>
      </c>
      <c r="F78" s="277"/>
      <c r="G78" s="296" t="s">
        <v>183</v>
      </c>
      <c r="H78" s="297"/>
    </row>
    <row r="79" spans="2:8" x14ac:dyDescent="0.35">
      <c r="B79" s="83" t="s">
        <v>130</v>
      </c>
      <c r="C79" s="276">
        <v>4.2000000000000003E-2</v>
      </c>
      <c r="D79" s="277"/>
      <c r="E79" s="296">
        <v>4.1000000000000002E-2</v>
      </c>
      <c r="F79" s="277"/>
      <c r="G79" s="296">
        <v>4.1000000000000002E-2</v>
      </c>
      <c r="H79" s="297"/>
    </row>
    <row r="80" spans="2:8" x14ac:dyDescent="0.35">
      <c r="B80" s="81" t="s">
        <v>109</v>
      </c>
      <c r="C80" s="280">
        <v>1.6E-2</v>
      </c>
      <c r="D80" s="281"/>
      <c r="E80" s="296">
        <v>1.4999999999999999E-2</v>
      </c>
      <c r="F80" s="277"/>
      <c r="G80" s="296">
        <v>1.4999999999999999E-2</v>
      </c>
      <c r="H80" s="297"/>
    </row>
    <row r="81" spans="1:42" ht="15" thickBot="1" x14ac:dyDescent="0.4">
      <c r="B81" s="89" t="s">
        <v>50</v>
      </c>
      <c r="C81" s="274">
        <v>670971</v>
      </c>
      <c r="D81" s="275"/>
      <c r="E81" s="344">
        <v>620974</v>
      </c>
      <c r="F81" s="344"/>
      <c r="G81" s="344">
        <v>743742</v>
      </c>
      <c r="H81" s="358"/>
    </row>
    <row r="82" spans="1:42" s="36" customFormat="1" ht="15" thickBot="1" x14ac:dyDescent="0.4">
      <c r="A82"/>
      <c r="B82" s="85" t="s">
        <v>74</v>
      </c>
      <c r="C82" s="337">
        <f>C81/C77</f>
        <v>0.81337705474470257</v>
      </c>
      <c r="D82" s="338"/>
      <c r="E82" s="352">
        <f>E81/E77</f>
        <v>0.78661358174980078</v>
      </c>
      <c r="F82" s="352"/>
      <c r="G82" s="352">
        <f>G81/G77</f>
        <v>0.80831681360530028</v>
      </c>
      <c r="H82" s="359"/>
      <c r="I82"/>
      <c r="J82"/>
      <c r="K82"/>
      <c r="L82"/>
      <c r="M82"/>
      <c r="N82"/>
      <c r="O82"/>
      <c r="P82"/>
      <c r="Q82"/>
      <c r="R82"/>
      <c r="S82"/>
      <c r="T82"/>
      <c r="U82"/>
      <c r="V82"/>
      <c r="W82"/>
      <c r="X82"/>
      <c r="Y82"/>
      <c r="Z82"/>
      <c r="AA82"/>
      <c r="AB82"/>
      <c r="AC82"/>
      <c r="AD82"/>
      <c r="AE82"/>
      <c r="AF82"/>
      <c r="AG82"/>
      <c r="AH82"/>
      <c r="AI82"/>
      <c r="AJ82"/>
      <c r="AK82"/>
      <c r="AL82"/>
      <c r="AM82"/>
      <c r="AN82"/>
      <c r="AO82"/>
      <c r="AP82"/>
    </row>
    <row r="83" spans="1:42" ht="15" thickBot="1" x14ac:dyDescent="0.4">
      <c r="B83" s="86" t="s">
        <v>51</v>
      </c>
      <c r="C83" s="393">
        <f>5000000/C77</f>
        <v>6.0611938127333556</v>
      </c>
      <c r="D83" s="394"/>
      <c r="E83" s="382">
        <f>5000000/E77</f>
        <v>6.333707866591844</v>
      </c>
      <c r="F83" s="382"/>
      <c r="G83" s="382">
        <f>5000000/G77</f>
        <v>5.434121063522702</v>
      </c>
      <c r="H83" s="383"/>
    </row>
    <row r="84" spans="1:42" ht="13.5" customHeight="1" x14ac:dyDescent="0.35">
      <c r="B84" s="317" t="s">
        <v>131</v>
      </c>
      <c r="C84" s="318"/>
      <c r="D84" s="318"/>
      <c r="E84" s="318"/>
      <c r="F84" s="318"/>
      <c r="G84" s="318"/>
      <c r="H84" s="320"/>
    </row>
    <row r="85" spans="1:42" ht="13.5" customHeight="1" x14ac:dyDescent="0.35">
      <c r="B85" s="68" t="s">
        <v>132</v>
      </c>
      <c r="C85" s="263">
        <v>4.2000000000000003E-2</v>
      </c>
      <c r="D85" s="263"/>
      <c r="E85" s="263">
        <v>4.4999999999999998E-2</v>
      </c>
      <c r="F85" s="263"/>
      <c r="G85" s="263">
        <v>4.4999999999999998E-2</v>
      </c>
      <c r="H85" s="265"/>
    </row>
    <row r="86" spans="1:42" ht="13.5" customHeight="1" x14ac:dyDescent="0.35">
      <c r="B86" s="73" t="s">
        <v>133</v>
      </c>
      <c r="C86" s="67">
        <v>1.6E-2</v>
      </c>
      <c r="D86" s="67">
        <v>4.2000000000000003E-2</v>
      </c>
      <c r="E86" s="67">
        <v>1.4999999999999999E-2</v>
      </c>
      <c r="F86" s="67">
        <v>4.1000000000000002E-2</v>
      </c>
      <c r="G86" s="67">
        <v>1.4999999999999999E-2</v>
      </c>
      <c r="H86" s="209">
        <v>4.1000000000000002E-2</v>
      </c>
    </row>
    <row r="87" spans="1:42" x14ac:dyDescent="0.35">
      <c r="B87" s="68" t="s">
        <v>77</v>
      </c>
      <c r="C87" s="72" t="s">
        <v>25</v>
      </c>
      <c r="D87" s="69" t="s">
        <v>79</v>
      </c>
      <c r="E87" s="72" t="s">
        <v>25</v>
      </c>
      <c r="F87" s="69" t="s">
        <v>82</v>
      </c>
      <c r="G87" s="72" t="s">
        <v>25</v>
      </c>
      <c r="H87" s="70" t="s">
        <v>80</v>
      </c>
    </row>
    <row r="88" spans="1:42" ht="29.5" thickBot="1" x14ac:dyDescent="0.4">
      <c r="B88" s="42" t="s">
        <v>76</v>
      </c>
      <c r="C88" s="389">
        <v>85</v>
      </c>
      <c r="D88" s="390"/>
      <c r="E88" s="378">
        <v>83</v>
      </c>
      <c r="F88" s="379"/>
      <c r="G88" s="375">
        <v>80</v>
      </c>
      <c r="H88" s="376"/>
    </row>
    <row r="89" spans="1:42" x14ac:dyDescent="0.35">
      <c r="B89" s="102" t="s">
        <v>93</v>
      </c>
      <c r="C89" s="369"/>
      <c r="D89" s="369"/>
      <c r="E89" s="369"/>
      <c r="F89" s="369"/>
      <c r="G89" s="369"/>
      <c r="H89" s="370"/>
    </row>
    <row r="90" spans="1:42" x14ac:dyDescent="0.35">
      <c r="B90" s="81" t="s">
        <v>90</v>
      </c>
      <c r="C90" s="33">
        <v>754800</v>
      </c>
      <c r="D90" s="33">
        <v>840467</v>
      </c>
      <c r="E90" s="43">
        <v>708989</v>
      </c>
      <c r="F90" s="43">
        <v>767700</v>
      </c>
      <c r="G90" s="43">
        <v>843778</v>
      </c>
      <c r="H90" s="103">
        <v>913288</v>
      </c>
    </row>
    <row r="91" spans="1:42" x14ac:dyDescent="0.35">
      <c r="B91" s="81" t="s">
        <v>91</v>
      </c>
      <c r="C91" s="33">
        <v>664832</v>
      </c>
      <c r="D91" s="33">
        <v>750499</v>
      </c>
      <c r="E91" s="43">
        <v>622639</v>
      </c>
      <c r="F91" s="43">
        <v>681350</v>
      </c>
      <c r="G91" s="43">
        <v>757428</v>
      </c>
      <c r="H91" s="103">
        <v>826938</v>
      </c>
    </row>
    <row r="92" spans="1:42" ht="15" thickBot="1" x14ac:dyDescent="0.4">
      <c r="B92" s="104" t="s">
        <v>92</v>
      </c>
      <c r="C92" s="63">
        <f>C90-C91</f>
        <v>89968</v>
      </c>
      <c r="D92" s="63">
        <f>D90-D91</f>
        <v>89968</v>
      </c>
      <c r="E92" s="63">
        <f t="shared" ref="E92:H92" si="29">E90-E91</f>
        <v>86350</v>
      </c>
      <c r="F92" s="63">
        <f t="shared" si="29"/>
        <v>86350</v>
      </c>
      <c r="G92" s="63">
        <f t="shared" si="29"/>
        <v>86350</v>
      </c>
      <c r="H92" s="109">
        <f t="shared" si="29"/>
        <v>86350</v>
      </c>
    </row>
    <row r="93" spans="1:42" ht="15" thickBot="1" x14ac:dyDescent="0.4">
      <c r="B93" s="56" t="s">
        <v>107</v>
      </c>
      <c r="C93" s="47">
        <f>C91/C77</f>
        <v>0.8059351209814285</v>
      </c>
      <c r="D93" s="183">
        <f>D91/C77</f>
        <v>0.90978397905251418</v>
      </c>
      <c r="E93" s="47">
        <f>E91/E77</f>
        <v>0.78872270646937592</v>
      </c>
      <c r="F93" s="47">
        <f t="shared" ref="F93" si="30">F91/E77</f>
        <v>0.86309437098047059</v>
      </c>
      <c r="G93" s="47">
        <f>G91/G77</f>
        <v>0.82319108978037459</v>
      </c>
      <c r="H93" s="107">
        <f t="shared" ref="H93" si="31">H91/G77</f>
        <v>0.89873624080546721</v>
      </c>
    </row>
    <row r="94" spans="1:42" x14ac:dyDescent="0.35">
      <c r="B94" s="87" t="s">
        <v>85</v>
      </c>
      <c r="C94" s="364"/>
      <c r="D94" s="364"/>
      <c r="E94" s="364"/>
      <c r="F94" s="364"/>
      <c r="G94" s="364"/>
      <c r="H94" s="365"/>
    </row>
    <row r="95" spans="1:42" x14ac:dyDescent="0.35">
      <c r="B95" s="81" t="s">
        <v>90</v>
      </c>
      <c r="C95" s="33">
        <v>713613</v>
      </c>
      <c r="D95" s="33">
        <v>924767</v>
      </c>
      <c r="E95" s="53">
        <v>649256</v>
      </c>
      <c r="F95" s="53">
        <v>819402</v>
      </c>
      <c r="G95" s="53">
        <v>786881</v>
      </c>
      <c r="H95" s="88">
        <v>989576</v>
      </c>
    </row>
    <row r="96" spans="1:42" x14ac:dyDescent="0.35">
      <c r="B96" s="81" t="s">
        <v>91</v>
      </c>
      <c r="C96" s="33">
        <v>635483</v>
      </c>
      <c r="D96" s="33">
        <v>846636</v>
      </c>
      <c r="E96" s="53">
        <v>606056</v>
      </c>
      <c r="F96" s="53">
        <v>776202</v>
      </c>
      <c r="G96" s="53">
        <v>743681</v>
      </c>
      <c r="H96" s="88">
        <v>946376</v>
      </c>
    </row>
    <row r="97" spans="2:8" ht="15" thickBot="1" x14ac:dyDescent="0.4">
      <c r="B97" s="89" t="s">
        <v>92</v>
      </c>
      <c r="C97" s="52">
        <f>C95-C96</f>
        <v>78130</v>
      </c>
      <c r="D97" s="52">
        <f>D95-D96</f>
        <v>78131</v>
      </c>
      <c r="E97" s="52">
        <f t="shared" ref="E97:H97" si="32">E95-E96</f>
        <v>43200</v>
      </c>
      <c r="F97" s="52">
        <f t="shared" si="32"/>
        <v>43200</v>
      </c>
      <c r="G97" s="52">
        <f t="shared" si="32"/>
        <v>43200</v>
      </c>
      <c r="H97" s="94">
        <f t="shared" si="32"/>
        <v>43200</v>
      </c>
    </row>
    <row r="98" spans="2:8" ht="15" thickBot="1" x14ac:dyDescent="0.4">
      <c r="B98" s="37" t="s">
        <v>102</v>
      </c>
      <c r="C98" s="47">
        <f>C96/C77</f>
        <v>0.77035712553944624</v>
      </c>
      <c r="D98" s="183">
        <f>D96/C77</f>
        <v>1.0263249769674636</v>
      </c>
      <c r="E98" s="47">
        <f>E96/E77</f>
        <v>0.76771633095903735</v>
      </c>
      <c r="F98" s="47">
        <f t="shared" ref="F98" si="33">F96/E77</f>
        <v>0.98324734269286462</v>
      </c>
      <c r="G98" s="47">
        <f>G96/G77</f>
        <v>0.8082505173283252</v>
      </c>
      <c r="H98" s="201">
        <f t="shared" ref="H98" si="34">H96/G77</f>
        <v>1.0285443511224721</v>
      </c>
    </row>
    <row r="99" spans="2:8" x14ac:dyDescent="0.35">
      <c r="B99" s="87" t="s">
        <v>94</v>
      </c>
      <c r="C99" s="255"/>
      <c r="D99" s="255"/>
      <c r="E99" s="255"/>
      <c r="F99" s="255"/>
      <c r="G99" s="255"/>
      <c r="H99" s="256"/>
    </row>
    <row r="100" spans="2:8" x14ac:dyDescent="0.35">
      <c r="B100" s="81" t="s">
        <v>90</v>
      </c>
      <c r="C100" s="53">
        <v>671309</v>
      </c>
      <c r="D100" s="53">
        <v>1038056</v>
      </c>
      <c r="E100" s="53">
        <v>676066</v>
      </c>
      <c r="F100" s="53">
        <v>982123</v>
      </c>
      <c r="G100" s="53">
        <v>812843</v>
      </c>
      <c r="H100" s="88">
        <v>1178916</v>
      </c>
    </row>
    <row r="101" spans="2:8" x14ac:dyDescent="0.35">
      <c r="B101" s="81" t="s">
        <v>91</v>
      </c>
      <c r="C101" s="53">
        <v>647633</v>
      </c>
      <c r="D101" s="53">
        <v>1014380</v>
      </c>
      <c r="E101" s="53">
        <v>676066</v>
      </c>
      <c r="F101" s="53">
        <v>982123</v>
      </c>
      <c r="G101" s="53">
        <v>812843</v>
      </c>
      <c r="H101" s="88">
        <v>1178916</v>
      </c>
    </row>
    <row r="102" spans="2:8" ht="15" thickBot="1" x14ac:dyDescent="0.4">
      <c r="B102" s="89" t="s">
        <v>92</v>
      </c>
      <c r="C102" s="52">
        <f>C100-C101</f>
        <v>23676</v>
      </c>
      <c r="D102" s="52">
        <f>D100-D101</f>
        <v>23676</v>
      </c>
      <c r="E102" s="52">
        <f t="shared" ref="E102:H102" si="35">E100-E101</f>
        <v>0</v>
      </c>
      <c r="F102" s="52">
        <f t="shared" si="35"/>
        <v>0</v>
      </c>
      <c r="G102" s="52">
        <f t="shared" si="35"/>
        <v>0</v>
      </c>
      <c r="H102" s="94">
        <f t="shared" si="35"/>
        <v>0</v>
      </c>
    </row>
    <row r="103" spans="2:8" ht="15" thickBot="1" x14ac:dyDescent="0.4">
      <c r="B103" s="37" t="s">
        <v>108</v>
      </c>
      <c r="C103" s="47">
        <f>C101/C77</f>
        <v>0.7850858265043883</v>
      </c>
      <c r="D103" s="47">
        <f>D101/C77</f>
        <v>1.2296707559520923</v>
      </c>
      <c r="E103" s="47">
        <f>E101/E77</f>
        <v>0.85640090850705641</v>
      </c>
      <c r="F103" s="47">
        <f>F101/E77</f>
        <v>1.2440960342121563</v>
      </c>
      <c r="G103" s="47">
        <f>G101/G77</f>
        <v>0.88341745352739665</v>
      </c>
      <c r="H103" s="107">
        <f>H101/G77</f>
        <v>1.2812744535447858</v>
      </c>
    </row>
    <row r="104" spans="2:8" x14ac:dyDescent="0.35">
      <c r="B104" s="87" t="s">
        <v>119</v>
      </c>
      <c r="C104" s="255"/>
      <c r="D104" s="255"/>
      <c r="E104" s="255"/>
      <c r="F104" s="255"/>
      <c r="G104" s="255"/>
      <c r="H104" s="256"/>
    </row>
    <row r="105" spans="2:8" x14ac:dyDescent="0.35">
      <c r="B105" s="81" t="s">
        <v>90</v>
      </c>
      <c r="C105" s="53">
        <v>676809</v>
      </c>
      <c r="D105" s="53">
        <v>1078912</v>
      </c>
      <c r="E105" s="53">
        <v>680413</v>
      </c>
      <c r="F105" s="53">
        <v>1017850</v>
      </c>
      <c r="G105" s="53">
        <v>816386</v>
      </c>
      <c r="H105" s="88">
        <v>1220139</v>
      </c>
    </row>
    <row r="106" spans="2:8" x14ac:dyDescent="0.35">
      <c r="B106" s="81" t="s">
        <v>91</v>
      </c>
      <c r="C106" s="53">
        <v>662604</v>
      </c>
      <c r="D106" s="53">
        <v>1064707</v>
      </c>
      <c r="E106" s="53">
        <v>680413</v>
      </c>
      <c r="F106" s="53">
        <v>1017850</v>
      </c>
      <c r="G106" s="53">
        <v>816386</v>
      </c>
      <c r="H106" s="88">
        <v>1220139</v>
      </c>
    </row>
    <row r="107" spans="2:8" ht="15" thickBot="1" x14ac:dyDescent="0.4">
      <c r="B107" s="89" t="s">
        <v>92</v>
      </c>
      <c r="C107" s="52">
        <f>C105-C106</f>
        <v>14205</v>
      </c>
      <c r="D107" s="52">
        <f>D105-D106</f>
        <v>14205</v>
      </c>
      <c r="E107" s="52">
        <f t="shared" ref="E107:H107" si="36">E105-E106</f>
        <v>0</v>
      </c>
      <c r="F107" s="52">
        <f t="shared" si="36"/>
        <v>0</v>
      </c>
      <c r="G107" s="52">
        <f t="shared" si="36"/>
        <v>0</v>
      </c>
      <c r="H107" s="94">
        <f t="shared" si="36"/>
        <v>0</v>
      </c>
    </row>
    <row r="108" spans="2:8" ht="15" thickBot="1" x14ac:dyDescent="0.4">
      <c r="B108" s="37" t="s">
        <v>120</v>
      </c>
      <c r="C108" s="47">
        <f>C106/C77</f>
        <v>0.80323425301847451</v>
      </c>
      <c r="D108" s="47">
        <f>D106/C77</f>
        <v>1.2906790961547787</v>
      </c>
      <c r="E108" s="47">
        <f>E106/E77</f>
        <v>0.86190743412627135</v>
      </c>
      <c r="F108" s="47">
        <f>F106/E77</f>
        <v>1.2893529104021018</v>
      </c>
      <c r="G108" s="47">
        <f>G106/G77</f>
        <v>0.88726807171300881</v>
      </c>
      <c r="H108" s="107">
        <f>H106/G77</f>
        <v>1.3260766080651052</v>
      </c>
    </row>
    <row r="109" spans="2:8" x14ac:dyDescent="0.35">
      <c r="B109" s="87" t="s">
        <v>121</v>
      </c>
      <c r="C109" s="255"/>
      <c r="D109" s="255"/>
      <c r="E109" s="255"/>
      <c r="F109" s="255"/>
      <c r="G109" s="255"/>
      <c r="H109" s="256"/>
    </row>
    <row r="110" spans="2:8" x14ac:dyDescent="0.35">
      <c r="B110" s="81" t="s">
        <v>90</v>
      </c>
      <c r="C110" s="53">
        <v>681937</v>
      </c>
      <c r="D110" s="53">
        <v>1121288</v>
      </c>
      <c r="E110" s="53">
        <v>684394</v>
      </c>
      <c r="F110" s="53">
        <v>1054758</v>
      </c>
      <c r="G110" s="53">
        <v>819356</v>
      </c>
      <c r="H110" s="88">
        <v>1262631</v>
      </c>
    </row>
    <row r="111" spans="2:8" x14ac:dyDescent="0.35">
      <c r="B111" s="81" t="s">
        <v>91</v>
      </c>
      <c r="C111" s="53">
        <v>677202</v>
      </c>
      <c r="D111" s="53">
        <v>1116553</v>
      </c>
      <c r="E111" s="53">
        <v>684394</v>
      </c>
      <c r="F111" s="53">
        <v>1054758</v>
      </c>
      <c r="G111" s="53">
        <v>819356</v>
      </c>
      <c r="H111" s="88">
        <v>1262631</v>
      </c>
    </row>
    <row r="112" spans="2:8" ht="15" thickBot="1" x14ac:dyDescent="0.4">
      <c r="B112" s="89" t="s">
        <v>92</v>
      </c>
      <c r="C112" s="52">
        <f>C110-C111</f>
        <v>4735</v>
      </c>
      <c r="D112" s="52">
        <f>D110-D111</f>
        <v>4735</v>
      </c>
      <c r="E112" s="52">
        <f t="shared" ref="E112:H112" si="37">E110-E111</f>
        <v>0</v>
      </c>
      <c r="F112" s="52">
        <f t="shared" si="37"/>
        <v>0</v>
      </c>
      <c r="G112" s="52">
        <f t="shared" si="37"/>
        <v>0</v>
      </c>
      <c r="H112" s="94">
        <f t="shared" si="37"/>
        <v>0</v>
      </c>
    </row>
    <row r="113" spans="2:8" ht="15" thickBot="1" x14ac:dyDescent="0.4">
      <c r="B113" s="60" t="s">
        <v>122</v>
      </c>
      <c r="C113" s="47">
        <f>C111/C77</f>
        <v>0.82093051447413079</v>
      </c>
      <c r="D113" s="47">
        <f>D111/C77</f>
        <v>1.3535288270377734</v>
      </c>
      <c r="E113" s="47">
        <f t="shared" ref="E113:G113" si="38">E111/E77</f>
        <v>0.8669503323296518</v>
      </c>
      <c r="F113" s="47">
        <f>F111/E77</f>
        <v>1.336105808390136</v>
      </c>
      <c r="G113" s="47">
        <f t="shared" si="38"/>
        <v>0.89049593962474138</v>
      </c>
      <c r="H113" s="107">
        <f>H111/G77</f>
        <v>1.3722579425113464</v>
      </c>
    </row>
    <row r="114" spans="2:8" x14ac:dyDescent="0.35">
      <c r="B114" s="87" t="s">
        <v>86</v>
      </c>
      <c r="C114" s="384"/>
      <c r="D114" s="384"/>
      <c r="E114" s="384"/>
      <c r="F114" s="384"/>
      <c r="G114" s="384"/>
      <c r="H114" s="385"/>
    </row>
    <row r="115" spans="2:8" x14ac:dyDescent="0.35">
      <c r="B115" s="81" t="s">
        <v>90</v>
      </c>
      <c r="C115" s="33">
        <v>696138</v>
      </c>
      <c r="D115" s="33">
        <v>1259290</v>
      </c>
      <c r="E115" s="53">
        <v>693310</v>
      </c>
      <c r="F115" s="53">
        <v>1172457</v>
      </c>
      <c r="G115" s="53">
        <v>823377</v>
      </c>
      <c r="H115" s="88">
        <v>1397205</v>
      </c>
    </row>
    <row r="116" spans="2:8" x14ac:dyDescent="0.35">
      <c r="B116" s="81" t="s">
        <v>91</v>
      </c>
      <c r="C116" s="33">
        <v>696138</v>
      </c>
      <c r="D116" s="33">
        <v>1259290</v>
      </c>
      <c r="E116" s="53">
        <v>693310</v>
      </c>
      <c r="F116" s="53">
        <v>1172457</v>
      </c>
      <c r="G116" s="53">
        <v>823377</v>
      </c>
      <c r="H116" s="88">
        <v>1397205</v>
      </c>
    </row>
    <row r="117" spans="2:8" ht="15" thickBot="1" x14ac:dyDescent="0.4">
      <c r="B117" s="89" t="s">
        <v>92</v>
      </c>
      <c r="C117" s="52">
        <f t="shared" ref="C117:H117" si="39">C115-C116</f>
        <v>0</v>
      </c>
      <c r="D117" s="52">
        <f t="shared" si="39"/>
        <v>0</v>
      </c>
      <c r="E117" s="52">
        <f t="shared" si="39"/>
        <v>0</v>
      </c>
      <c r="F117" s="52">
        <f t="shared" si="39"/>
        <v>0</v>
      </c>
      <c r="G117" s="52">
        <f t="shared" si="39"/>
        <v>0</v>
      </c>
      <c r="H117" s="94">
        <f t="shared" si="39"/>
        <v>0</v>
      </c>
    </row>
    <row r="118" spans="2:8" ht="15" thickBot="1" x14ac:dyDescent="0.4">
      <c r="B118" s="60" t="s">
        <v>103</v>
      </c>
      <c r="C118" s="47">
        <f>C116/C77</f>
        <v>0.84388546768171457</v>
      </c>
      <c r="D118" s="47">
        <f>D116/C77</f>
        <v>1.5265601512873976</v>
      </c>
      <c r="E118" s="47">
        <f>E116/E77</f>
        <v>0.87824460019735828</v>
      </c>
      <c r="F118" s="47">
        <f t="shared" ref="F118" si="40">F116/E77</f>
        <v>1.4852000248281347</v>
      </c>
      <c r="G118" s="47">
        <f>G116/G77</f>
        <v>0.89486605978402634</v>
      </c>
      <c r="H118" s="107">
        <f t="shared" ref="H118" si="41">H116/G77</f>
        <v>1.5185162241118473</v>
      </c>
    </row>
    <row r="119" spans="2:8" x14ac:dyDescent="0.35">
      <c r="B119" s="87" t="s">
        <v>87</v>
      </c>
      <c r="C119" s="364"/>
      <c r="D119" s="364"/>
      <c r="E119" s="364"/>
      <c r="F119" s="364"/>
      <c r="G119" s="364"/>
      <c r="H119" s="365"/>
    </row>
    <row r="120" spans="2:8" x14ac:dyDescent="0.35">
      <c r="B120" s="81" t="s">
        <v>90</v>
      </c>
      <c r="C120" s="33">
        <v>706892</v>
      </c>
      <c r="D120" s="33">
        <v>1851363</v>
      </c>
      <c r="E120" s="53">
        <v>686124</v>
      </c>
      <c r="F120" s="53">
        <v>1716117</v>
      </c>
      <c r="G120" s="53">
        <v>764660</v>
      </c>
      <c r="H120" s="88">
        <v>2003793</v>
      </c>
    </row>
    <row r="121" spans="2:8" x14ac:dyDescent="0.35">
      <c r="B121" s="81" t="s">
        <v>91</v>
      </c>
      <c r="C121" s="33">
        <v>706892</v>
      </c>
      <c r="D121" s="33">
        <v>1851363</v>
      </c>
      <c r="E121" s="53">
        <v>686124</v>
      </c>
      <c r="F121" s="53">
        <v>1716117</v>
      </c>
      <c r="G121" s="53">
        <v>764660</v>
      </c>
      <c r="H121" s="88">
        <v>2003793</v>
      </c>
    </row>
    <row r="122" spans="2:8" ht="15" thickBot="1" x14ac:dyDescent="0.4">
      <c r="B122" s="89" t="s">
        <v>92</v>
      </c>
      <c r="C122" s="52">
        <f t="shared" ref="C122:D122" si="42">C120-C121</f>
        <v>0</v>
      </c>
      <c r="D122" s="52">
        <f t="shared" si="42"/>
        <v>0</v>
      </c>
      <c r="E122" s="52">
        <f t="shared" ref="E122:H122" si="43">E120-E121</f>
        <v>0</v>
      </c>
      <c r="F122" s="52">
        <f t="shared" si="43"/>
        <v>0</v>
      </c>
      <c r="G122" s="52">
        <f t="shared" si="43"/>
        <v>0</v>
      </c>
      <c r="H122" s="94">
        <f t="shared" si="43"/>
        <v>0</v>
      </c>
    </row>
    <row r="123" spans="2:8" ht="14.5" customHeight="1" thickBot="1" x14ac:dyDescent="0.4">
      <c r="B123" s="38" t="s">
        <v>104</v>
      </c>
      <c r="C123" s="47">
        <f>C121/C77</f>
        <v>0.85692188333414154</v>
      </c>
      <c r="D123" s="47">
        <f>D121/C77</f>
        <v>2.2442939921446929</v>
      </c>
      <c r="E123" s="47">
        <f>E121/E77</f>
        <v>0.86914179525149249</v>
      </c>
      <c r="F123" s="47">
        <f t="shared" ref="F123" si="44">F121/E77</f>
        <v>2.1738767485783992</v>
      </c>
      <c r="G123" s="47">
        <f>G121/G77</f>
        <v>0.83105100248665376</v>
      </c>
      <c r="H123" s="107">
        <f t="shared" ref="H123" si="45">H121/G77</f>
        <v>2.1777707496478689</v>
      </c>
    </row>
    <row r="124" spans="2:8" ht="14.5" customHeight="1" x14ac:dyDescent="0.35">
      <c r="B124" s="87" t="s">
        <v>98</v>
      </c>
      <c r="C124" s="364"/>
      <c r="D124" s="364"/>
      <c r="E124" s="364"/>
      <c r="F124" s="364"/>
      <c r="G124" s="364"/>
      <c r="H124" s="365"/>
    </row>
    <row r="125" spans="2:8" x14ac:dyDescent="0.35">
      <c r="B125" s="81" t="s">
        <v>90</v>
      </c>
      <c r="C125" s="33">
        <v>443427</v>
      </c>
      <c r="D125" s="33">
        <v>2628183</v>
      </c>
      <c r="E125" s="53">
        <v>332904</v>
      </c>
      <c r="F125" s="53">
        <v>2493728</v>
      </c>
      <c r="G125" s="53">
        <v>129493</v>
      </c>
      <c r="H125" s="88">
        <v>2811472</v>
      </c>
    </row>
    <row r="126" spans="2:8" x14ac:dyDescent="0.35">
      <c r="B126" s="81" t="s">
        <v>91</v>
      </c>
      <c r="C126" s="33">
        <v>443427</v>
      </c>
      <c r="D126" s="33">
        <v>2628183</v>
      </c>
      <c r="E126" s="53">
        <v>332904</v>
      </c>
      <c r="F126" s="53">
        <v>2493728</v>
      </c>
      <c r="G126" s="53">
        <v>129493</v>
      </c>
      <c r="H126" s="88">
        <v>2811472</v>
      </c>
    </row>
    <row r="127" spans="2:8" ht="15" thickBot="1" x14ac:dyDescent="0.4">
      <c r="B127" s="89" t="s">
        <v>92</v>
      </c>
      <c r="C127" s="52">
        <f t="shared" ref="C127:H127" si="46">C125-C126</f>
        <v>0</v>
      </c>
      <c r="D127" s="52">
        <f t="shared" si="46"/>
        <v>0</v>
      </c>
      <c r="E127" s="52">
        <f t="shared" si="46"/>
        <v>0</v>
      </c>
      <c r="F127" s="52">
        <f t="shared" si="46"/>
        <v>0</v>
      </c>
      <c r="G127" s="52">
        <f t="shared" si="46"/>
        <v>0</v>
      </c>
      <c r="H127" s="94">
        <f t="shared" si="46"/>
        <v>0</v>
      </c>
    </row>
    <row r="128" spans="2:8" ht="15" thickBot="1" x14ac:dyDescent="0.4">
      <c r="B128" s="38" t="s">
        <v>105</v>
      </c>
      <c r="C128" s="47">
        <f>C126/C77</f>
        <v>0.53753939775978277</v>
      </c>
      <c r="D128" s="47">
        <f>D126/C77</f>
        <v>3.1859853076661979</v>
      </c>
      <c r="E128" s="47">
        <f>E126/E77</f>
        <v>0.42170333672397825</v>
      </c>
      <c r="F128" s="47">
        <f t="shared" ref="F128" si="47">F126/E77</f>
        <v>3.1589089301480695</v>
      </c>
      <c r="G128" s="47">
        <f>G126/G77</f>
        <v>0.14073612777574904</v>
      </c>
      <c r="H128" s="107">
        <f t="shared" ref="H128" si="48">H126/G77</f>
        <v>3.0555758429408595</v>
      </c>
    </row>
    <row r="129" spans="2:8" x14ac:dyDescent="0.35">
      <c r="B129" s="87" t="s">
        <v>99</v>
      </c>
      <c r="C129" s="371"/>
      <c r="D129" s="371"/>
      <c r="E129" s="371"/>
      <c r="F129" s="371"/>
      <c r="G129" s="371"/>
      <c r="H129" s="372"/>
    </row>
    <row r="130" spans="2:8" x14ac:dyDescent="0.35">
      <c r="B130" s="81" t="s">
        <v>90</v>
      </c>
      <c r="C130" s="57">
        <v>0</v>
      </c>
      <c r="D130" s="33">
        <v>4794353</v>
      </c>
      <c r="E130" s="143">
        <v>0</v>
      </c>
      <c r="F130" s="143">
        <v>4768621</v>
      </c>
      <c r="G130" s="57">
        <v>0</v>
      </c>
      <c r="H130" s="100">
        <v>4775506</v>
      </c>
    </row>
    <row r="131" spans="2:8" x14ac:dyDescent="0.35">
      <c r="B131" s="81" t="s">
        <v>91</v>
      </c>
      <c r="C131" s="44">
        <v>0</v>
      </c>
      <c r="D131" s="33">
        <v>4794353</v>
      </c>
      <c r="E131" s="53">
        <v>0</v>
      </c>
      <c r="F131" s="143">
        <v>4768621</v>
      </c>
      <c r="G131" s="44">
        <v>0</v>
      </c>
      <c r="H131" s="100">
        <v>4775506</v>
      </c>
    </row>
    <row r="132" spans="2:8" ht="15" thickBot="1" x14ac:dyDescent="0.4">
      <c r="B132" s="89" t="s">
        <v>92</v>
      </c>
      <c r="C132" s="41">
        <v>0</v>
      </c>
      <c r="D132" s="41">
        <v>0</v>
      </c>
      <c r="E132" s="52">
        <v>0</v>
      </c>
      <c r="F132" s="52">
        <v>0</v>
      </c>
      <c r="G132" s="52">
        <v>0</v>
      </c>
      <c r="H132" s="97">
        <v>0</v>
      </c>
    </row>
    <row r="133" spans="2:8" ht="15" thickBot="1" x14ac:dyDescent="0.4">
      <c r="B133" s="38" t="s">
        <v>106</v>
      </c>
      <c r="C133" s="49">
        <v>0</v>
      </c>
      <c r="D133" s="49">
        <f>D131/C77</f>
        <v>5.8119005479319208</v>
      </c>
      <c r="E133" s="49">
        <v>0</v>
      </c>
      <c r="F133" s="47">
        <f>F131/E77</f>
        <v>6.0406104680990138</v>
      </c>
      <c r="G133" s="49">
        <v>0</v>
      </c>
      <c r="H133" s="107">
        <f>H131/G77</f>
        <v>5.1901355487158085</v>
      </c>
    </row>
    <row r="134" spans="2:8" ht="91.5" customHeight="1" thickBot="1" x14ac:dyDescent="0.4">
      <c r="B134" s="251" t="s">
        <v>137</v>
      </c>
      <c r="C134" s="259" t="s">
        <v>184</v>
      </c>
      <c r="D134" s="259"/>
      <c r="E134" s="75"/>
      <c r="F134" s="76" t="s">
        <v>150</v>
      </c>
      <c r="G134" s="77"/>
      <c r="H134" s="78"/>
    </row>
    <row r="135" spans="2:8" ht="103" customHeight="1" thickBot="1" x14ac:dyDescent="0.4">
      <c r="B135" s="252"/>
      <c r="C135" s="260"/>
      <c r="D135" s="260"/>
      <c r="E135" s="79"/>
      <c r="F135" s="76" t="s">
        <v>151</v>
      </c>
      <c r="G135" s="77"/>
      <c r="H135" s="78"/>
    </row>
    <row r="136" spans="2:8" x14ac:dyDescent="0.35">
      <c r="B136" s="249" t="s">
        <v>9</v>
      </c>
      <c r="C136" s="261" t="s">
        <v>7</v>
      </c>
      <c r="D136" s="262"/>
      <c r="E136" s="261" t="s">
        <v>8</v>
      </c>
      <c r="F136" s="262"/>
      <c r="G136" s="261" t="s">
        <v>8</v>
      </c>
      <c r="H136" s="286"/>
    </row>
    <row r="137" spans="2:8" ht="39" customHeight="1" thickBot="1" x14ac:dyDescent="0.4">
      <c r="B137" s="339"/>
      <c r="C137" s="350" t="s">
        <v>156</v>
      </c>
      <c r="D137" s="351"/>
      <c r="E137" s="287" t="s">
        <v>161</v>
      </c>
      <c r="F137" s="288"/>
      <c r="G137" s="287" t="s">
        <v>162</v>
      </c>
      <c r="H137" s="289"/>
    </row>
    <row r="138" spans="2:8" x14ac:dyDescent="0.35">
      <c r="B138" s="81" t="s">
        <v>11</v>
      </c>
      <c r="C138" s="332" t="s">
        <v>37</v>
      </c>
      <c r="D138" s="333"/>
      <c r="E138" s="332" t="s">
        <v>37</v>
      </c>
      <c r="F138" s="333"/>
      <c r="G138" s="332" t="s">
        <v>37</v>
      </c>
      <c r="H138" s="334"/>
    </row>
    <row r="139" spans="2:8" x14ac:dyDescent="0.35">
      <c r="B139" s="81" t="s">
        <v>36</v>
      </c>
      <c r="C139" s="274">
        <v>1206896</v>
      </c>
      <c r="D139" s="275"/>
      <c r="E139" s="274">
        <v>1210790</v>
      </c>
      <c r="F139" s="275"/>
      <c r="G139" s="274">
        <v>1399842</v>
      </c>
      <c r="H139" s="298"/>
    </row>
    <row r="140" spans="2:8" ht="29" x14ac:dyDescent="0.35">
      <c r="B140" s="82" t="s">
        <v>129</v>
      </c>
      <c r="C140" s="276" t="s">
        <v>185</v>
      </c>
      <c r="D140" s="277"/>
      <c r="E140" s="296" t="s">
        <v>183</v>
      </c>
      <c r="F140" s="277"/>
      <c r="G140" s="296" t="s">
        <v>183</v>
      </c>
      <c r="H140" s="297"/>
    </row>
    <row r="141" spans="2:8" x14ac:dyDescent="0.35">
      <c r="B141" s="83" t="s">
        <v>130</v>
      </c>
      <c r="C141" s="276">
        <v>4.2000000000000003E-2</v>
      </c>
      <c r="D141" s="277"/>
      <c r="E141" s="296">
        <v>4.1000000000000002E-2</v>
      </c>
      <c r="F141" s="277"/>
      <c r="G141" s="296">
        <v>4.1000000000000002E-2</v>
      </c>
      <c r="H141" s="297"/>
    </row>
    <row r="142" spans="2:8" x14ac:dyDescent="0.35">
      <c r="B142" s="81" t="s">
        <v>109</v>
      </c>
      <c r="C142" s="280">
        <v>1.6E-2</v>
      </c>
      <c r="D142" s="281"/>
      <c r="E142" s="296">
        <v>1.4999999999999999E-2</v>
      </c>
      <c r="F142" s="277"/>
      <c r="G142" s="296">
        <v>1.4999999999999999E-2</v>
      </c>
      <c r="H142" s="297"/>
    </row>
    <row r="143" spans="2:8" x14ac:dyDescent="0.35">
      <c r="B143" s="89" t="s">
        <v>50</v>
      </c>
      <c r="C143" s="274">
        <v>962181</v>
      </c>
      <c r="D143" s="275"/>
      <c r="E143" s="344">
        <v>958686</v>
      </c>
      <c r="F143" s="344"/>
      <c r="G143" s="344">
        <v>1136262</v>
      </c>
      <c r="H143" s="358"/>
    </row>
    <row r="144" spans="2:8" x14ac:dyDescent="0.35">
      <c r="B144" s="85" t="s">
        <v>74</v>
      </c>
      <c r="C144" s="278">
        <f>C143/C139</f>
        <v>0.7972360501650515</v>
      </c>
      <c r="D144" s="279"/>
      <c r="E144" s="352">
        <f>E143/E139</f>
        <v>0.79178552845662753</v>
      </c>
      <c r="F144" s="352"/>
      <c r="G144" s="352">
        <f>G143/G139</f>
        <v>0.81170732125482736</v>
      </c>
      <c r="H144" s="359"/>
    </row>
    <row r="145" spans="2:8" ht="15" thickBot="1" x14ac:dyDescent="0.4">
      <c r="B145" s="86" t="s">
        <v>51</v>
      </c>
      <c r="C145" s="391">
        <f>5000000/C139</f>
        <v>4.14285903673556</v>
      </c>
      <c r="D145" s="392"/>
      <c r="E145" s="382">
        <f>5000000/E139</f>
        <v>4.1295352621016033</v>
      </c>
      <c r="F145" s="382"/>
      <c r="G145" s="382">
        <f>5000000/G139</f>
        <v>3.5718316781465336</v>
      </c>
      <c r="H145" s="383"/>
    </row>
    <row r="146" spans="2:8" x14ac:dyDescent="0.35">
      <c r="B146" s="317" t="s">
        <v>131</v>
      </c>
      <c r="C146" s="318"/>
      <c r="D146" s="318"/>
      <c r="E146" s="318"/>
      <c r="F146" s="318"/>
      <c r="G146" s="318"/>
      <c r="H146" s="320"/>
    </row>
    <row r="147" spans="2:8" x14ac:dyDescent="0.35">
      <c r="B147" s="68" t="s">
        <v>132</v>
      </c>
      <c r="C147" s="263">
        <v>4.2000000000000003E-2</v>
      </c>
      <c r="D147" s="263"/>
      <c r="E147" s="263">
        <v>4.4999999999999998E-2</v>
      </c>
      <c r="F147" s="263"/>
      <c r="G147" s="263">
        <v>4.4999999999999998E-2</v>
      </c>
      <c r="H147" s="265"/>
    </row>
    <row r="148" spans="2:8" ht="43.5" x14ac:dyDescent="0.35">
      <c r="B148" s="73" t="s">
        <v>133</v>
      </c>
      <c r="C148" s="67">
        <v>1.6E-2</v>
      </c>
      <c r="D148" s="67">
        <v>4.2000000000000003E-2</v>
      </c>
      <c r="E148" s="67">
        <v>1.4999999999999999E-2</v>
      </c>
      <c r="F148" s="67">
        <v>4.1000000000000002E-2</v>
      </c>
      <c r="G148" s="67">
        <v>1.4999999999999999E-2</v>
      </c>
      <c r="H148" s="209">
        <v>4.1000000000000002E-2</v>
      </c>
    </row>
    <row r="149" spans="2:8" x14ac:dyDescent="0.35">
      <c r="B149" s="68" t="s">
        <v>77</v>
      </c>
      <c r="C149" s="72" t="s">
        <v>25</v>
      </c>
      <c r="D149" s="69" t="s">
        <v>79</v>
      </c>
      <c r="E149" s="72" t="s">
        <v>25</v>
      </c>
      <c r="F149" s="69" t="s">
        <v>79</v>
      </c>
      <c r="G149" s="72" t="s">
        <v>25</v>
      </c>
      <c r="H149" s="70" t="s">
        <v>80</v>
      </c>
    </row>
    <row r="150" spans="2:8" ht="29.5" thickBot="1" x14ac:dyDescent="0.4">
      <c r="B150" s="42" t="s">
        <v>76</v>
      </c>
      <c r="C150" s="389">
        <v>88</v>
      </c>
      <c r="D150" s="390"/>
      <c r="E150" s="378">
        <v>86</v>
      </c>
      <c r="F150" s="379"/>
      <c r="G150" s="375">
        <v>84</v>
      </c>
      <c r="H150" s="376"/>
    </row>
    <row r="151" spans="2:8" x14ac:dyDescent="0.35">
      <c r="B151" s="87" t="s">
        <v>94</v>
      </c>
      <c r="C151" s="362"/>
      <c r="D151" s="362"/>
      <c r="E151" s="362"/>
      <c r="F151" s="362"/>
      <c r="G151" s="362"/>
      <c r="H151" s="363"/>
    </row>
    <row r="152" spans="2:8" x14ac:dyDescent="0.35">
      <c r="B152" s="81" t="s">
        <v>90</v>
      </c>
      <c r="C152" s="43">
        <v>1104914</v>
      </c>
      <c r="D152" s="43">
        <v>1231021</v>
      </c>
      <c r="E152" s="43">
        <v>1098428</v>
      </c>
      <c r="F152" s="43">
        <v>1189227</v>
      </c>
      <c r="G152" s="43">
        <v>1291381</v>
      </c>
      <c r="H152" s="103">
        <v>1397767</v>
      </c>
    </row>
    <row r="153" spans="2:8" x14ac:dyDescent="0.35">
      <c r="B153" s="81" t="s">
        <v>91</v>
      </c>
      <c r="C153" s="43">
        <v>954749</v>
      </c>
      <c r="D153" s="43">
        <v>1080856</v>
      </c>
      <c r="E153" s="43">
        <v>970228</v>
      </c>
      <c r="F153" s="43">
        <v>1061027</v>
      </c>
      <c r="G153" s="43">
        <v>1163181</v>
      </c>
      <c r="H153" s="103">
        <v>1269567</v>
      </c>
    </row>
    <row r="154" spans="2:8" ht="15" thickBot="1" x14ac:dyDescent="0.4">
      <c r="B154" s="89" t="s">
        <v>92</v>
      </c>
      <c r="C154" s="45">
        <f>C152-C153</f>
        <v>150165</v>
      </c>
      <c r="D154" s="45">
        <f>D152-D153</f>
        <v>150165</v>
      </c>
      <c r="E154" s="45">
        <f t="shared" ref="E154:H154" si="49">E152-E153</f>
        <v>128200</v>
      </c>
      <c r="F154" s="45">
        <f t="shared" si="49"/>
        <v>128200</v>
      </c>
      <c r="G154" s="45">
        <f t="shared" si="49"/>
        <v>128200</v>
      </c>
      <c r="H154" s="99">
        <f t="shared" si="49"/>
        <v>128200</v>
      </c>
    </row>
    <row r="155" spans="2:8" ht="15" thickBot="1" x14ac:dyDescent="0.4">
      <c r="B155" s="37" t="s">
        <v>108</v>
      </c>
      <c r="C155" s="47">
        <f>C153/C139</f>
        <v>0.79107810449284777</v>
      </c>
      <c r="D155" s="47">
        <f>D153/C139</f>
        <v>0.89556680940196998</v>
      </c>
      <c r="E155" s="47">
        <f>E153/E139</f>
        <v>0.80131814765566278</v>
      </c>
      <c r="F155" s="47">
        <f t="shared" ref="F155" si="50">F153/E139</f>
        <v>0.87630968210837556</v>
      </c>
      <c r="G155" s="47">
        <f>G153/G139</f>
        <v>0.83093734864363267</v>
      </c>
      <c r="H155" s="107">
        <f t="shared" ref="H155" si="51">H153/G139</f>
        <v>0.90693592562589209</v>
      </c>
    </row>
    <row r="156" spans="2:8" x14ac:dyDescent="0.35">
      <c r="B156" s="87" t="s">
        <v>86</v>
      </c>
      <c r="C156" s="257"/>
      <c r="D156" s="257"/>
      <c r="E156" s="257"/>
      <c r="F156" s="257"/>
      <c r="G156" s="257"/>
      <c r="H156" s="258"/>
    </row>
    <row r="157" spans="2:8" x14ac:dyDescent="0.35">
      <c r="B157" s="81" t="s">
        <v>90</v>
      </c>
      <c r="C157" s="43">
        <v>1044417</v>
      </c>
      <c r="D157" s="43">
        <v>1356052</v>
      </c>
      <c r="E157" s="43">
        <v>1012507</v>
      </c>
      <c r="F157" s="43">
        <v>1278541</v>
      </c>
      <c r="G157" s="43">
        <v>1205459</v>
      </c>
      <c r="H157" s="103">
        <v>1518545</v>
      </c>
    </row>
    <row r="158" spans="2:8" x14ac:dyDescent="0.35">
      <c r="B158" s="81" t="s">
        <v>91</v>
      </c>
      <c r="C158" s="43">
        <v>914011</v>
      </c>
      <c r="D158" s="43">
        <v>1225646</v>
      </c>
      <c r="E158" s="43">
        <v>948407</v>
      </c>
      <c r="F158" s="43">
        <v>1214441</v>
      </c>
      <c r="G158" s="43">
        <v>1141359</v>
      </c>
      <c r="H158" s="103">
        <v>1454445</v>
      </c>
    </row>
    <row r="159" spans="2:8" ht="15" thickBot="1" x14ac:dyDescent="0.4">
      <c r="B159" s="89" t="s">
        <v>92</v>
      </c>
      <c r="C159" s="45">
        <f>C157-C158</f>
        <v>130406</v>
      </c>
      <c r="D159" s="45">
        <f>D157-D158</f>
        <v>130406</v>
      </c>
      <c r="E159" s="45">
        <f t="shared" ref="E159:H159" si="52">E157-E158</f>
        <v>64100</v>
      </c>
      <c r="F159" s="45">
        <f t="shared" si="52"/>
        <v>64100</v>
      </c>
      <c r="G159" s="45">
        <f t="shared" si="52"/>
        <v>64100</v>
      </c>
      <c r="H159" s="99">
        <f t="shared" si="52"/>
        <v>64100</v>
      </c>
    </row>
    <row r="160" spans="2:8" ht="15" thickBot="1" x14ac:dyDescent="0.4">
      <c r="B160" s="38" t="s">
        <v>103</v>
      </c>
      <c r="C160" s="47">
        <f>C158/C139</f>
        <v>0.75732374620514109</v>
      </c>
      <c r="D160" s="47">
        <f>D158/C139</f>
        <v>1.0155357213877583</v>
      </c>
      <c r="E160" s="47">
        <f>E158/E139</f>
        <v>0.78329602986479907</v>
      </c>
      <c r="F160" s="47">
        <f t="shared" ref="F160" si="53">F158/E139</f>
        <v>1.0030153866483866</v>
      </c>
      <c r="G160" s="47">
        <f>G158/G139</f>
        <v>0.81534844646752991</v>
      </c>
      <c r="H160" s="107">
        <f t="shared" ref="H160" si="54">H158/G139</f>
        <v>1.0390065450243671</v>
      </c>
    </row>
    <row r="161" spans="2:8" x14ac:dyDescent="0.35">
      <c r="B161" s="87" t="s">
        <v>123</v>
      </c>
      <c r="C161" s="362"/>
      <c r="D161" s="362"/>
      <c r="E161" s="362"/>
      <c r="F161" s="362"/>
      <c r="G161" s="362"/>
      <c r="H161" s="363"/>
    </row>
    <row r="162" spans="2:8" x14ac:dyDescent="0.35">
      <c r="B162" s="81" t="s">
        <v>90</v>
      </c>
      <c r="C162" s="43">
        <v>991832</v>
      </c>
      <c r="D162" s="43">
        <v>1587399</v>
      </c>
      <c r="E162" s="43">
        <v>1044100</v>
      </c>
      <c r="F162" s="43">
        <v>1576358</v>
      </c>
      <c r="G162" s="43">
        <v>1225579</v>
      </c>
      <c r="H162" s="103">
        <v>1854932</v>
      </c>
    </row>
    <row r="163" spans="2:8" x14ac:dyDescent="0.35">
      <c r="B163" s="81" t="s">
        <v>91</v>
      </c>
      <c r="C163" s="43">
        <v>968122</v>
      </c>
      <c r="D163" s="43">
        <v>1563689</v>
      </c>
      <c r="E163" s="43">
        <v>1044100</v>
      </c>
      <c r="F163" s="43">
        <v>1576358</v>
      </c>
      <c r="G163" s="43">
        <v>1225579</v>
      </c>
      <c r="H163" s="103">
        <v>1854932</v>
      </c>
    </row>
    <row r="164" spans="2:8" ht="15" thickBot="1" x14ac:dyDescent="0.4">
      <c r="B164" s="89" t="s">
        <v>92</v>
      </c>
      <c r="C164" s="45">
        <f>C162-C163</f>
        <v>23710</v>
      </c>
      <c r="D164" s="45">
        <f>D162-D163</f>
        <v>23710</v>
      </c>
      <c r="E164" s="45">
        <f t="shared" ref="E164:H164" si="55">E162-E163</f>
        <v>0</v>
      </c>
      <c r="F164" s="45">
        <f t="shared" si="55"/>
        <v>0</v>
      </c>
      <c r="G164" s="45">
        <f t="shared" si="55"/>
        <v>0</v>
      </c>
      <c r="H164" s="99">
        <f t="shared" si="55"/>
        <v>0</v>
      </c>
    </row>
    <row r="165" spans="2:8" ht="15" thickBot="1" x14ac:dyDescent="0.4">
      <c r="B165" s="38" t="s">
        <v>126</v>
      </c>
      <c r="C165" s="47">
        <f>C163/C139</f>
        <v>0.80215859527250066</v>
      </c>
      <c r="D165" s="47">
        <f>D163/C139</f>
        <v>1.2956286208587982</v>
      </c>
      <c r="E165" s="47">
        <f>E163/E139</f>
        <v>0.86232955343205675</v>
      </c>
      <c r="F165" s="47">
        <f>F163/E139</f>
        <v>1.3019251893391917</v>
      </c>
      <c r="G165" s="47">
        <f>G163/G139</f>
        <v>0.87551237925423009</v>
      </c>
      <c r="H165" s="107">
        <f>H163/G139</f>
        <v>1.3251009756815413</v>
      </c>
    </row>
    <row r="166" spans="2:8" x14ac:dyDescent="0.35">
      <c r="B166" s="87" t="s">
        <v>124</v>
      </c>
      <c r="C166" s="362"/>
      <c r="D166" s="362"/>
      <c r="E166" s="362"/>
      <c r="F166" s="362"/>
      <c r="G166" s="362"/>
      <c r="H166" s="363"/>
    </row>
    <row r="167" spans="2:8" x14ac:dyDescent="0.35">
      <c r="B167" s="81" t="s">
        <v>90</v>
      </c>
      <c r="C167" s="43">
        <v>999709</v>
      </c>
      <c r="D167" s="43">
        <v>1650700</v>
      </c>
      <c r="E167" s="43">
        <v>1044967</v>
      </c>
      <c r="F167" s="43">
        <v>1630253</v>
      </c>
      <c r="G167" s="43">
        <v>1222189</v>
      </c>
      <c r="H167" s="103">
        <v>1914731</v>
      </c>
    </row>
    <row r="168" spans="2:8" x14ac:dyDescent="0.35">
      <c r="B168" s="81" t="s">
        <v>91</v>
      </c>
      <c r="C168" s="43">
        <v>991806</v>
      </c>
      <c r="D168" s="43">
        <v>1642797</v>
      </c>
      <c r="E168" s="43">
        <v>1044967</v>
      </c>
      <c r="F168" s="43">
        <v>1630253</v>
      </c>
      <c r="G168" s="43">
        <v>1222189</v>
      </c>
      <c r="H168" s="103">
        <v>1914731</v>
      </c>
    </row>
    <row r="169" spans="2:8" ht="15" thickBot="1" x14ac:dyDescent="0.4">
      <c r="B169" s="89" t="s">
        <v>92</v>
      </c>
      <c r="C169" s="45">
        <f>C167-C168</f>
        <v>7903</v>
      </c>
      <c r="D169" s="45">
        <f>D167-D168</f>
        <v>7903</v>
      </c>
      <c r="E169" s="45">
        <f t="shared" ref="E169:H169" si="56">E167-E168</f>
        <v>0</v>
      </c>
      <c r="F169" s="45">
        <f t="shared" si="56"/>
        <v>0</v>
      </c>
      <c r="G169" s="45">
        <f t="shared" si="56"/>
        <v>0</v>
      </c>
      <c r="H169" s="99">
        <f t="shared" si="56"/>
        <v>0</v>
      </c>
    </row>
    <row r="170" spans="2:8" ht="15" thickBot="1" x14ac:dyDescent="0.4">
      <c r="B170" s="38" t="s">
        <v>127</v>
      </c>
      <c r="C170" s="47">
        <f>C168/C139</f>
        <v>0.82178248995770975</v>
      </c>
      <c r="D170" s="47">
        <f>D168/C139</f>
        <v>1.3611752793944134</v>
      </c>
      <c r="E170" s="47">
        <f t="shared" ref="E170:G170" si="57">E168/E139</f>
        <v>0.86304561484650522</v>
      </c>
      <c r="F170" s="47">
        <f>F168/E139</f>
        <v>1.346437449929385</v>
      </c>
      <c r="G170" s="47">
        <f t="shared" si="57"/>
        <v>0.87309067737644674</v>
      </c>
      <c r="H170" s="107">
        <f>H168/G139</f>
        <v>1.3678193681858382</v>
      </c>
    </row>
    <row r="171" spans="2:8" x14ac:dyDescent="0.35">
      <c r="B171" s="87" t="s">
        <v>125</v>
      </c>
      <c r="C171" s="362"/>
      <c r="D171" s="362"/>
      <c r="E171" s="362"/>
      <c r="F171" s="362"/>
      <c r="G171" s="362"/>
      <c r="H171" s="363"/>
    </row>
    <row r="172" spans="2:8" x14ac:dyDescent="0.35">
      <c r="B172" s="81" t="s">
        <v>90</v>
      </c>
      <c r="C172" s="43">
        <v>1006220</v>
      </c>
      <c r="D172" s="43">
        <v>1715873</v>
      </c>
      <c r="E172" s="43">
        <v>1043814</v>
      </c>
      <c r="F172" s="43">
        <v>1685059</v>
      </c>
      <c r="G172" s="43">
        <v>1215710</v>
      </c>
      <c r="H172" s="103">
        <v>1975076</v>
      </c>
    </row>
    <row r="173" spans="2:8" x14ac:dyDescent="0.35">
      <c r="B173" s="81" t="s">
        <v>91</v>
      </c>
      <c r="C173" s="43">
        <v>1006220</v>
      </c>
      <c r="D173" s="43">
        <v>1715873</v>
      </c>
      <c r="E173" s="43">
        <v>1043814</v>
      </c>
      <c r="F173" s="43">
        <v>1685059</v>
      </c>
      <c r="G173" s="43">
        <v>1215710</v>
      </c>
      <c r="H173" s="103">
        <v>1975076</v>
      </c>
    </row>
    <row r="174" spans="2:8" ht="15" thickBot="1" x14ac:dyDescent="0.4">
      <c r="B174" s="89" t="s">
        <v>92</v>
      </c>
      <c r="C174" s="45">
        <f t="shared" ref="C174:H174" si="58">C172-C173</f>
        <v>0</v>
      </c>
      <c r="D174" s="45">
        <f t="shared" si="58"/>
        <v>0</v>
      </c>
      <c r="E174" s="45">
        <f t="shared" si="58"/>
        <v>0</v>
      </c>
      <c r="F174" s="45">
        <f t="shared" si="58"/>
        <v>0</v>
      </c>
      <c r="G174" s="45">
        <f t="shared" si="58"/>
        <v>0</v>
      </c>
      <c r="H174" s="99">
        <f t="shared" si="58"/>
        <v>0</v>
      </c>
    </row>
    <row r="175" spans="2:8" ht="15" thickBot="1" x14ac:dyDescent="0.4">
      <c r="B175" s="38" t="s">
        <v>128</v>
      </c>
      <c r="C175" s="47">
        <f>C173/C139</f>
        <v>0.83372552398881095</v>
      </c>
      <c r="D175" s="47">
        <f>D173/C139</f>
        <v>1.4217239927881109</v>
      </c>
      <c r="E175" s="47">
        <f t="shared" ref="E175:G175" si="59">E173/E139</f>
        <v>0.86209334401506454</v>
      </c>
      <c r="F175" s="47">
        <f>F173/E139</f>
        <v>1.3917021118443331</v>
      </c>
      <c r="G175" s="47">
        <f t="shared" si="59"/>
        <v>0.86846229788790452</v>
      </c>
      <c r="H175" s="107">
        <f>H173/G139</f>
        <v>1.4109278047093887</v>
      </c>
    </row>
    <row r="176" spans="2:8" x14ac:dyDescent="0.35">
      <c r="B176" s="87" t="s">
        <v>87</v>
      </c>
      <c r="C176" s="362"/>
      <c r="D176" s="362"/>
      <c r="E176" s="362"/>
      <c r="F176" s="362"/>
      <c r="G176" s="362"/>
      <c r="H176" s="363"/>
    </row>
    <row r="177" spans="2:8" x14ac:dyDescent="0.35">
      <c r="B177" s="81" t="s">
        <v>90</v>
      </c>
      <c r="C177" s="43">
        <v>1013660</v>
      </c>
      <c r="D177" s="43">
        <v>1851361</v>
      </c>
      <c r="E177" s="43">
        <v>1033470</v>
      </c>
      <c r="F177" s="43">
        <v>1796588</v>
      </c>
      <c r="G177" s="43">
        <v>1190536</v>
      </c>
      <c r="H177" s="103">
        <v>2096084</v>
      </c>
    </row>
    <row r="178" spans="2:8" x14ac:dyDescent="0.35">
      <c r="B178" s="81" t="s">
        <v>91</v>
      </c>
      <c r="C178" s="43">
        <v>1013660</v>
      </c>
      <c r="D178" s="43">
        <v>1851361</v>
      </c>
      <c r="E178" s="43">
        <v>1033470</v>
      </c>
      <c r="F178" s="43">
        <v>1796588</v>
      </c>
      <c r="G178" s="43">
        <v>1190536</v>
      </c>
      <c r="H178" s="103">
        <v>2096084</v>
      </c>
    </row>
    <row r="179" spans="2:8" ht="15" thickBot="1" x14ac:dyDescent="0.4">
      <c r="B179" s="89" t="s">
        <v>92</v>
      </c>
      <c r="C179" s="45">
        <f>C177-C178</f>
        <v>0</v>
      </c>
      <c r="D179" s="45">
        <f>D177-D178</f>
        <v>0</v>
      </c>
      <c r="E179" s="45">
        <f t="shared" ref="E179:H179" si="60">E177-E178</f>
        <v>0</v>
      </c>
      <c r="F179" s="45">
        <f t="shared" si="60"/>
        <v>0</v>
      </c>
      <c r="G179" s="45">
        <f t="shared" si="60"/>
        <v>0</v>
      </c>
      <c r="H179" s="99">
        <f t="shared" si="60"/>
        <v>0</v>
      </c>
    </row>
    <row r="180" spans="2:8" ht="15" thickBot="1" x14ac:dyDescent="0.4">
      <c r="B180" s="38" t="s">
        <v>104</v>
      </c>
      <c r="C180" s="47">
        <f>C178/C139</f>
        <v>0.83989009823547345</v>
      </c>
      <c r="D180" s="47">
        <f>D178/C139</f>
        <v>1.5339855298219565</v>
      </c>
      <c r="E180" s="183">
        <f>E178/E139</f>
        <v>0.85355016146482876</v>
      </c>
      <c r="F180" s="47">
        <f t="shared" ref="F180" si="61">F178/E139</f>
        <v>1.4838146994937189</v>
      </c>
      <c r="G180" s="183">
        <f>G178/G139</f>
        <v>0.85047883975477234</v>
      </c>
      <c r="H180" s="107">
        <f t="shared" ref="H180" si="62">H178/G139</f>
        <v>1.4973718462512198</v>
      </c>
    </row>
    <row r="181" spans="2:8" x14ac:dyDescent="0.35">
      <c r="B181" s="87" t="s">
        <v>98</v>
      </c>
      <c r="C181" s="362"/>
      <c r="D181" s="362"/>
      <c r="E181" s="362"/>
      <c r="F181" s="362"/>
      <c r="G181" s="362"/>
      <c r="H181" s="363"/>
    </row>
    <row r="182" spans="2:8" x14ac:dyDescent="0.35">
      <c r="B182" s="81" t="s">
        <v>90</v>
      </c>
      <c r="C182" s="43">
        <v>849298</v>
      </c>
      <c r="D182" s="43">
        <v>2628180</v>
      </c>
      <c r="E182" s="43">
        <v>764770</v>
      </c>
      <c r="F182" s="43">
        <v>2493723</v>
      </c>
      <c r="G182" s="43">
        <v>699036</v>
      </c>
      <c r="H182" s="103">
        <v>2811472</v>
      </c>
    </row>
    <row r="183" spans="2:8" x14ac:dyDescent="0.35">
      <c r="B183" s="81" t="s">
        <v>91</v>
      </c>
      <c r="C183" s="43">
        <v>849298</v>
      </c>
      <c r="D183" s="43">
        <v>2628180</v>
      </c>
      <c r="E183" s="43">
        <v>764770</v>
      </c>
      <c r="F183" s="43">
        <v>2493723</v>
      </c>
      <c r="G183" s="43">
        <v>699036</v>
      </c>
      <c r="H183" s="103">
        <v>2811472</v>
      </c>
    </row>
    <row r="184" spans="2:8" ht="15" thickBot="1" x14ac:dyDescent="0.4">
      <c r="B184" s="89" t="s">
        <v>92</v>
      </c>
      <c r="C184" s="45">
        <f t="shared" ref="C184:H184" si="63">C182-C183</f>
        <v>0</v>
      </c>
      <c r="D184" s="45">
        <f t="shared" si="63"/>
        <v>0</v>
      </c>
      <c r="E184" s="45">
        <f t="shared" si="63"/>
        <v>0</v>
      </c>
      <c r="F184" s="45">
        <f t="shared" si="63"/>
        <v>0</v>
      </c>
      <c r="G184" s="45">
        <f t="shared" si="63"/>
        <v>0</v>
      </c>
      <c r="H184" s="99">
        <f t="shared" si="63"/>
        <v>0</v>
      </c>
    </row>
    <row r="185" spans="2:8" ht="15" thickBot="1" x14ac:dyDescent="0.4">
      <c r="B185" s="38" t="s">
        <v>105</v>
      </c>
      <c r="C185" s="47">
        <f>C183/C139</f>
        <v>0.70370437883628745</v>
      </c>
      <c r="D185" s="47">
        <f>D183/C139</f>
        <v>2.1776358526335327</v>
      </c>
      <c r="E185" s="47">
        <f>E183/E139</f>
        <v>0.63162893647948859</v>
      </c>
      <c r="F185" s="47">
        <f t="shared" ref="F185" si="64">F183/E139</f>
        <v>2.059583412482759</v>
      </c>
      <c r="G185" s="47">
        <f>G183/G139</f>
        <v>0.49936778579296809</v>
      </c>
      <c r="H185" s="107">
        <f t="shared" ref="H185" si="65">H183/G139</f>
        <v>2.0084209503643984</v>
      </c>
    </row>
    <row r="186" spans="2:8" x14ac:dyDescent="0.35">
      <c r="B186" s="87" t="s">
        <v>99</v>
      </c>
      <c r="C186" s="364"/>
      <c r="D186" s="364"/>
      <c r="E186" s="364"/>
      <c r="F186" s="364"/>
      <c r="G186" s="364"/>
      <c r="H186" s="365"/>
    </row>
    <row r="187" spans="2:8" x14ac:dyDescent="0.35">
      <c r="B187" s="81" t="s">
        <v>90</v>
      </c>
      <c r="C187" s="57">
        <v>0</v>
      </c>
      <c r="D187" s="43">
        <v>4794332</v>
      </c>
      <c r="E187" s="133">
        <v>0</v>
      </c>
      <c r="F187" s="133">
        <v>4768591</v>
      </c>
      <c r="G187" s="57">
        <v>0</v>
      </c>
      <c r="H187" s="100">
        <v>4775505</v>
      </c>
    </row>
    <row r="188" spans="2:8" x14ac:dyDescent="0.35">
      <c r="B188" s="81" t="s">
        <v>91</v>
      </c>
      <c r="C188" s="44">
        <v>0</v>
      </c>
      <c r="D188" s="43">
        <v>4794332</v>
      </c>
      <c r="E188" s="33">
        <v>0</v>
      </c>
      <c r="F188" s="133">
        <v>4768591</v>
      </c>
      <c r="G188" s="44">
        <v>0</v>
      </c>
      <c r="H188" s="100">
        <v>4775505</v>
      </c>
    </row>
    <row r="189" spans="2:8" ht="15" thickBot="1" x14ac:dyDescent="0.4">
      <c r="B189" s="89" t="s">
        <v>92</v>
      </c>
      <c r="C189" s="41">
        <v>0</v>
      </c>
      <c r="D189" s="61">
        <f>D187-D188</f>
        <v>0</v>
      </c>
      <c r="E189" s="61">
        <f t="shared" ref="E189:H189" si="66">E187-E188</f>
        <v>0</v>
      </c>
      <c r="F189" s="61">
        <f t="shared" si="66"/>
        <v>0</v>
      </c>
      <c r="G189" s="41">
        <v>0</v>
      </c>
      <c r="H189" s="106">
        <f t="shared" si="66"/>
        <v>0</v>
      </c>
    </row>
    <row r="190" spans="2:8" ht="15" thickBot="1" x14ac:dyDescent="0.4">
      <c r="B190" s="38" t="s">
        <v>106</v>
      </c>
      <c r="C190" s="49">
        <v>0</v>
      </c>
      <c r="D190" s="62">
        <f>D188/C139</f>
        <v>3.9724483302620937</v>
      </c>
      <c r="E190" s="49">
        <v>0</v>
      </c>
      <c r="F190" s="62">
        <f t="shared" ref="F190" si="67">F188/E139</f>
        <v>3.9384129370080689</v>
      </c>
      <c r="G190" s="49">
        <v>0</v>
      </c>
      <c r="H190" s="110">
        <f t="shared" ref="H190" si="68">H188/G139</f>
        <v>3.4114600076294326</v>
      </c>
    </row>
  </sheetData>
  <sheetProtection algorithmName="SHA-512" hashValue="oTkEyb9WzQI9wUkfnzUk717JUJvMSa4F72ACak+T0Tn5sFzPv2d639AidtHYiMr9eEBHyw/p0T9GKMasnnNFQA==" saltValue="OoVM8fA9PX8OrFedmb1x8Q==" spinCount="100000" sheet="1" objects="1" scenarios="1"/>
  <mergeCells count="149">
    <mergeCell ref="B2:H3"/>
    <mergeCell ref="B4:H4"/>
    <mergeCell ref="B5:B6"/>
    <mergeCell ref="C5:D6"/>
    <mergeCell ref="B7:B8"/>
    <mergeCell ref="C7:D7"/>
    <mergeCell ref="E7:F7"/>
    <mergeCell ref="E8:F8"/>
    <mergeCell ref="C11:D11"/>
    <mergeCell ref="G11:H11"/>
    <mergeCell ref="C10:D10"/>
    <mergeCell ref="G10:H10"/>
    <mergeCell ref="E11:F11"/>
    <mergeCell ref="E10:F10"/>
    <mergeCell ref="C9:D9"/>
    <mergeCell ref="G9:H9"/>
    <mergeCell ref="G7:H7"/>
    <mergeCell ref="C8:D8"/>
    <mergeCell ref="G8:H8"/>
    <mergeCell ref="E9:F9"/>
    <mergeCell ref="C14:D14"/>
    <mergeCell ref="G14:H14"/>
    <mergeCell ref="E14:F14"/>
    <mergeCell ref="E15:F15"/>
    <mergeCell ref="C13:D13"/>
    <mergeCell ref="G13:H13"/>
    <mergeCell ref="C12:D12"/>
    <mergeCell ref="G12:H12"/>
    <mergeCell ref="E12:F12"/>
    <mergeCell ref="E13:F13"/>
    <mergeCell ref="B17:H17"/>
    <mergeCell ref="C18:D18"/>
    <mergeCell ref="G18:H18"/>
    <mergeCell ref="C16:D16"/>
    <mergeCell ref="G16:H16"/>
    <mergeCell ref="E18:F18"/>
    <mergeCell ref="E16:F16"/>
    <mergeCell ref="C15:D15"/>
    <mergeCell ref="G15:H15"/>
    <mergeCell ref="C22:H22"/>
    <mergeCell ref="C27:H27"/>
    <mergeCell ref="C32:H32"/>
    <mergeCell ref="C37:H37"/>
    <mergeCell ref="C42:H42"/>
    <mergeCell ref="C47:H47"/>
    <mergeCell ref="C21:D21"/>
    <mergeCell ref="G21:H21"/>
    <mergeCell ref="E21:F21"/>
    <mergeCell ref="B74:B75"/>
    <mergeCell ref="C74:D74"/>
    <mergeCell ref="C52:H52"/>
    <mergeCell ref="C57:H57"/>
    <mergeCell ref="C62:H62"/>
    <mergeCell ref="C67:H67"/>
    <mergeCell ref="B72:B73"/>
    <mergeCell ref="C72:D73"/>
    <mergeCell ref="E74:F74"/>
    <mergeCell ref="E75:F75"/>
    <mergeCell ref="C78:D78"/>
    <mergeCell ref="G78:H78"/>
    <mergeCell ref="C77:D77"/>
    <mergeCell ref="G77:H77"/>
    <mergeCell ref="E77:F77"/>
    <mergeCell ref="E78:F78"/>
    <mergeCell ref="C76:D76"/>
    <mergeCell ref="G76:H76"/>
    <mergeCell ref="G74:H74"/>
    <mergeCell ref="C75:D75"/>
    <mergeCell ref="G75:H75"/>
    <mergeCell ref="E76:F76"/>
    <mergeCell ref="C81:D81"/>
    <mergeCell ref="G81:H81"/>
    <mergeCell ref="E81:F81"/>
    <mergeCell ref="E82:F82"/>
    <mergeCell ref="C80:D80"/>
    <mergeCell ref="G80:H80"/>
    <mergeCell ref="C79:D79"/>
    <mergeCell ref="G79:H79"/>
    <mergeCell ref="E79:F79"/>
    <mergeCell ref="E80:F80"/>
    <mergeCell ref="B84:H84"/>
    <mergeCell ref="C85:D85"/>
    <mergeCell ref="G85:H85"/>
    <mergeCell ref="C83:D83"/>
    <mergeCell ref="G83:H83"/>
    <mergeCell ref="E83:F83"/>
    <mergeCell ref="E85:F85"/>
    <mergeCell ref="C82:D82"/>
    <mergeCell ref="G82:H82"/>
    <mergeCell ref="C89:H89"/>
    <mergeCell ref="C94:H94"/>
    <mergeCell ref="C99:H99"/>
    <mergeCell ref="C104:H104"/>
    <mergeCell ref="C109:H109"/>
    <mergeCell ref="C114:H114"/>
    <mergeCell ref="C88:D88"/>
    <mergeCell ref="G88:H88"/>
    <mergeCell ref="E88:F88"/>
    <mergeCell ref="C119:H119"/>
    <mergeCell ref="C124:H124"/>
    <mergeCell ref="C129:H129"/>
    <mergeCell ref="B134:B135"/>
    <mergeCell ref="C134:D135"/>
    <mergeCell ref="B136:B137"/>
    <mergeCell ref="C136:D136"/>
    <mergeCell ref="E136:F136"/>
    <mergeCell ref="E137:F137"/>
    <mergeCell ref="C140:D140"/>
    <mergeCell ref="G140:H140"/>
    <mergeCell ref="C139:D139"/>
    <mergeCell ref="G139:H139"/>
    <mergeCell ref="E139:F139"/>
    <mergeCell ref="E140:F140"/>
    <mergeCell ref="C138:D138"/>
    <mergeCell ref="G138:H138"/>
    <mergeCell ref="G136:H136"/>
    <mergeCell ref="C137:D137"/>
    <mergeCell ref="G137:H137"/>
    <mergeCell ref="E138:F138"/>
    <mergeCell ref="C143:D143"/>
    <mergeCell ref="G143:H143"/>
    <mergeCell ref="E143:F143"/>
    <mergeCell ref="E144:F144"/>
    <mergeCell ref="C142:D142"/>
    <mergeCell ref="G142:H142"/>
    <mergeCell ref="C141:D141"/>
    <mergeCell ref="G141:H141"/>
    <mergeCell ref="E141:F141"/>
    <mergeCell ref="E142:F142"/>
    <mergeCell ref="B146:H146"/>
    <mergeCell ref="C147:D147"/>
    <mergeCell ref="G147:H147"/>
    <mergeCell ref="C145:D145"/>
    <mergeCell ref="G145:H145"/>
    <mergeCell ref="E145:F145"/>
    <mergeCell ref="E147:F147"/>
    <mergeCell ref="C144:D144"/>
    <mergeCell ref="G144:H144"/>
    <mergeCell ref="C181:H181"/>
    <mergeCell ref="C186:H186"/>
    <mergeCell ref="C151:H151"/>
    <mergeCell ref="C156:H156"/>
    <mergeCell ref="C161:H161"/>
    <mergeCell ref="C166:H166"/>
    <mergeCell ref="C171:H171"/>
    <mergeCell ref="C176:H176"/>
    <mergeCell ref="C150:D150"/>
    <mergeCell ref="G150:H150"/>
    <mergeCell ref="E150:F150"/>
  </mergeCells>
  <conditionalFormatting sqref="C26 E26 G26">
    <cfRule type="top10" dxfId="173" priority="1" rank="1"/>
  </conditionalFormatting>
  <conditionalFormatting sqref="C31 E31 G31">
    <cfRule type="top10" dxfId="172" priority="3" rank="1"/>
  </conditionalFormatting>
  <conditionalFormatting sqref="C36 E36 G36">
    <cfRule type="top10" dxfId="171" priority="5" rank="1"/>
  </conditionalFormatting>
  <conditionalFormatting sqref="C41 E41 G41">
    <cfRule type="top10" dxfId="170" priority="7" rank="1"/>
  </conditionalFormatting>
  <conditionalFormatting sqref="C46 E46 G46">
    <cfRule type="top10" dxfId="169" priority="9" rank="1"/>
  </conditionalFormatting>
  <conditionalFormatting sqref="C51 E51 G51">
    <cfRule type="top10" dxfId="168" priority="11" rank="1"/>
  </conditionalFormatting>
  <conditionalFormatting sqref="C56 E56 G56">
    <cfRule type="top10" dxfId="167" priority="13" rank="1"/>
  </conditionalFormatting>
  <conditionalFormatting sqref="C61 E61 G61">
    <cfRule type="top10" dxfId="166" priority="15" rank="1"/>
  </conditionalFormatting>
  <conditionalFormatting sqref="C66 E66 G66">
    <cfRule type="top10" dxfId="165" priority="17" rank="1"/>
  </conditionalFormatting>
  <conditionalFormatting sqref="C93 E93 G93">
    <cfRule type="top10" dxfId="164" priority="19" rank="1"/>
  </conditionalFormatting>
  <conditionalFormatting sqref="C98 E98 G98">
    <cfRule type="top10" dxfId="163" priority="21" rank="1"/>
  </conditionalFormatting>
  <conditionalFormatting sqref="C103 E103 G103">
    <cfRule type="top10" dxfId="162" priority="23" rank="1"/>
  </conditionalFormatting>
  <conditionalFormatting sqref="C108 E108 G108">
    <cfRule type="top10" dxfId="161" priority="25" rank="1"/>
  </conditionalFormatting>
  <conditionalFormatting sqref="C113 E113 G113">
    <cfRule type="top10" dxfId="160" priority="27" rank="1"/>
  </conditionalFormatting>
  <conditionalFormatting sqref="C118 E118 G118">
    <cfRule type="top10" dxfId="159" priority="29" rank="1"/>
  </conditionalFormatting>
  <conditionalFormatting sqref="C123 E123 G123">
    <cfRule type="top10" dxfId="158" priority="31" rank="1"/>
  </conditionalFormatting>
  <conditionalFormatting sqref="C128 E128 G128">
    <cfRule type="top10" dxfId="157" priority="33" rank="1"/>
  </conditionalFormatting>
  <conditionalFormatting sqref="C155 E155 G155">
    <cfRule type="top10" dxfId="156" priority="35" rank="1"/>
  </conditionalFormatting>
  <conditionalFormatting sqref="C160 E160 G160">
    <cfRule type="top10" dxfId="155" priority="37" rank="1"/>
  </conditionalFormatting>
  <conditionalFormatting sqref="C165 E165 G165">
    <cfRule type="top10" dxfId="154" priority="39" rank="1"/>
  </conditionalFormatting>
  <conditionalFormatting sqref="C170 E170 G170">
    <cfRule type="top10" dxfId="153" priority="41" rank="1"/>
  </conditionalFormatting>
  <conditionalFormatting sqref="C175 E175 G175">
    <cfRule type="top10" dxfId="152" priority="43" rank="1"/>
  </conditionalFormatting>
  <conditionalFormatting sqref="C180 E180 G180">
    <cfRule type="top10" dxfId="151" priority="45" rank="1"/>
  </conditionalFormatting>
  <conditionalFormatting sqref="C185 E185 G185">
    <cfRule type="top10" dxfId="150" priority="47" rank="1"/>
  </conditionalFormatting>
  <conditionalFormatting sqref="C20:D20 C23:H23 C87:D87 C149:D149">
    <cfRule type="expression" dxfId="149" priority="1994">
      <formula>C20=MAX($C$16:$G$16)</formula>
    </cfRule>
  </conditionalFormatting>
  <conditionalFormatting sqref="C15:H15">
    <cfRule type="top10" dxfId="148" priority="2676" rank="1"/>
  </conditionalFormatting>
  <conditionalFormatting sqref="C16:H16">
    <cfRule type="top10" dxfId="147" priority="2677" rank="1"/>
  </conditionalFormatting>
  <conditionalFormatting sqref="C26:H26">
    <cfRule type="top10" dxfId="146" priority="2751" rank="1"/>
  </conditionalFormatting>
  <conditionalFormatting sqref="C31:H31">
    <cfRule type="top10" dxfId="145" priority="2748" rank="1"/>
  </conditionalFormatting>
  <conditionalFormatting sqref="C36:H36">
    <cfRule type="top10" dxfId="144" priority="2745" rank="1"/>
  </conditionalFormatting>
  <conditionalFormatting sqref="C41:H41">
    <cfRule type="top10" dxfId="143" priority="2742" rank="1"/>
  </conditionalFormatting>
  <conditionalFormatting sqref="C46:H46">
    <cfRule type="top10" dxfId="142" priority="2739" rank="1"/>
  </conditionalFormatting>
  <conditionalFormatting sqref="C51:H51">
    <cfRule type="top10" dxfId="141" priority="2736" rank="1"/>
  </conditionalFormatting>
  <conditionalFormatting sqref="C56:H56">
    <cfRule type="top10" dxfId="140" priority="2733" rank="1"/>
  </conditionalFormatting>
  <conditionalFormatting sqref="C61:H61">
    <cfRule type="top10" dxfId="139" priority="2730" rank="1"/>
  </conditionalFormatting>
  <conditionalFormatting sqref="C66:H66">
    <cfRule type="top10" dxfId="138" priority="2727" rank="1"/>
  </conditionalFormatting>
  <conditionalFormatting sqref="C71:H71">
    <cfRule type="top10" dxfId="137" priority="2673" rank="1"/>
  </conditionalFormatting>
  <conditionalFormatting sqref="C82:H82">
    <cfRule type="top10" dxfId="136" priority="2678" rank="1"/>
  </conditionalFormatting>
  <conditionalFormatting sqref="C83:H83">
    <cfRule type="top10" dxfId="135" priority="2679" rank="1"/>
  </conditionalFormatting>
  <conditionalFormatting sqref="C93:H93">
    <cfRule type="top10" dxfId="134" priority="2724" rank="1"/>
  </conditionalFormatting>
  <conditionalFormatting sqref="C98:H98">
    <cfRule type="top10" dxfId="133" priority="2721" rank="1"/>
  </conditionalFormatting>
  <conditionalFormatting sqref="C103:H103">
    <cfRule type="top10" dxfId="132" priority="2718" rank="1"/>
  </conditionalFormatting>
  <conditionalFormatting sqref="C108:H108">
    <cfRule type="top10" dxfId="131" priority="2715" rank="1"/>
  </conditionalFormatting>
  <conditionalFormatting sqref="C113:H113">
    <cfRule type="top10" dxfId="130" priority="2712" rank="1"/>
  </conditionalFormatting>
  <conditionalFormatting sqref="C118:H118">
    <cfRule type="top10" dxfId="129" priority="2709" rank="1"/>
  </conditionalFormatting>
  <conditionalFormatting sqref="C123:H123">
    <cfRule type="top10" dxfId="128" priority="2706" rank="1"/>
  </conditionalFormatting>
  <conditionalFormatting sqref="C128:H128">
    <cfRule type="top10" dxfId="127" priority="2703" rank="1"/>
  </conditionalFormatting>
  <conditionalFormatting sqref="C133:H133">
    <cfRule type="top10" dxfId="126" priority="2674" rank="1"/>
  </conditionalFormatting>
  <conditionalFormatting sqref="C144:H144">
    <cfRule type="top10" dxfId="125" priority="2680" rank="1"/>
  </conditionalFormatting>
  <conditionalFormatting sqref="C145:H145">
    <cfRule type="top10" dxfId="124" priority="2681" rank="1"/>
  </conditionalFormatting>
  <conditionalFormatting sqref="C155:H155">
    <cfRule type="top10" dxfId="123" priority="2700" rank="1"/>
  </conditionalFormatting>
  <conditionalFormatting sqref="C160:H160">
    <cfRule type="top10" dxfId="122" priority="2697" rank="1"/>
  </conditionalFormatting>
  <conditionalFormatting sqref="C165:H165">
    <cfRule type="top10" dxfId="121" priority="2694" rank="1"/>
  </conditionalFormatting>
  <conditionalFormatting sqref="C170:H170">
    <cfRule type="top10" dxfId="120" priority="2691" rank="1"/>
  </conditionalFormatting>
  <conditionalFormatting sqref="C175:H175">
    <cfRule type="top10" dxfId="119" priority="2688" rank="1"/>
  </conditionalFormatting>
  <conditionalFormatting sqref="C180:H180">
    <cfRule type="top10" dxfId="118" priority="2685" rank="1"/>
  </conditionalFormatting>
  <conditionalFormatting sqref="C185:H185">
    <cfRule type="top10" dxfId="117" priority="2682" rank="1"/>
  </conditionalFormatting>
  <conditionalFormatting sqref="C190:H190">
    <cfRule type="top10" dxfId="116" priority="2675" rank="1"/>
  </conditionalFormatting>
  <printOptions horizontalCentered="1" verticalCentered="1"/>
  <pageMargins left="0" right="0" top="0" bottom="0" header="0" footer="0"/>
  <pageSetup paperSize="9" scale="43" fitToHeight="0" orientation="landscape" r:id="rId1"/>
  <headerFooter>
    <oddFooter>&amp;L_x000D_&amp;1#&amp;"Calibri"&amp;8&amp;K0000FF Internal</oddFooter>
  </headerFooter>
  <rowBreaks count="2" manualBreakCount="2">
    <brk id="71" min="1" max="13" man="1"/>
    <brk id="133" min="1" max="13" man="1"/>
  </rowBreaks>
  <colBreaks count="1" manualBreakCount="1">
    <brk id="7" min="1" max="189" man="1"/>
  </colBreaks>
  <ignoredErrors>
    <ignoredError sqref="C26:I27 C93:I94 C155:H156 C30:I31 I29 I28 C35:I37 I34 I33 C40:I42 I39 I38 D32:I32 C45:I47 I44 I43 C50:I52 I49 I48 C55:I57 I53 I54 C60:I62 I58 I59 C65:I67 I63 I64 C70:I71 C68 I68 C69 I69 C97:I99 I96 I95 C102:I104 I100 I101 C107:I109 I105 I106 C112:I114 I110 I111 C117:I119 I115 I116 C122:I124 I120 I121 C127:I129 I125 I126 C132:I133 C130 I130 C131 I131 C159:H161 C164:H166 C169:H171 C174:H176 C179:H181 C184:H186 C189:H190 C187 C188 G63 G64 G68 G69 G130 G131 G187 G188 E68 E69 E130 E131 E187 E188" formula="1"/>
  </ignoredError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3:J41"/>
  <sheetViews>
    <sheetView topLeftCell="A9" workbookViewId="0">
      <selection activeCell="A41" sqref="A41"/>
    </sheetView>
  </sheetViews>
  <sheetFormatPr defaultColWidth="9.1796875" defaultRowHeight="12.5" x14ac:dyDescent="0.25"/>
  <cols>
    <col min="1" max="1" width="9.1796875" style="1"/>
    <col min="2" max="2" width="10.81640625" style="1" customWidth="1"/>
    <col min="3" max="9" width="9.1796875" style="1"/>
    <col min="10" max="10" width="13.1796875" style="1" customWidth="1"/>
    <col min="11" max="16384" width="9.1796875" style="1"/>
  </cols>
  <sheetData>
    <row r="3" spans="2:10" ht="18" customHeight="1" x14ac:dyDescent="0.35">
      <c r="B3" s="211" t="s">
        <v>0</v>
      </c>
      <c r="C3" s="211"/>
      <c r="D3" s="211"/>
      <c r="E3" s="211"/>
      <c r="F3" s="211"/>
      <c r="G3" s="211"/>
      <c r="H3" s="211"/>
      <c r="I3" s="211"/>
      <c r="J3" s="211"/>
    </row>
    <row r="4" spans="2:10" ht="17.5" x14ac:dyDescent="0.35">
      <c r="B4" s="211" t="s">
        <v>1</v>
      </c>
      <c r="C4" s="211"/>
      <c r="D4" s="211"/>
      <c r="E4" s="211"/>
      <c r="F4" s="211"/>
      <c r="G4" s="211"/>
      <c r="H4" s="211"/>
      <c r="I4" s="211"/>
      <c r="J4" s="211"/>
    </row>
    <row r="25" spans="1:1" ht="13" x14ac:dyDescent="0.3">
      <c r="A25" s="134"/>
    </row>
    <row r="41" spans="1:1" ht="13" x14ac:dyDescent="0.3">
      <c r="A41" s="134"/>
    </row>
  </sheetData>
  <sheetProtection algorithmName="SHA-512" hashValue="WfA66G2L25AI41dZN8rpbHOUGmlL2aNBK6JfhecjY2138G/i7MqbP/KRZrRIXS4/egbFej8T0c0aptFgcy6auQ==" saltValue="Hnkj60o5auQ75EYzjSENVg==" spinCount="100000" sheet="1" selectLockedCells="1" selectUnlockedCells="1"/>
  <mergeCells count="2">
    <mergeCell ref="B3:J3"/>
    <mergeCell ref="B4:J4"/>
  </mergeCells>
  <printOptions horizontalCentered="1" verticalCentered="1"/>
  <pageMargins left="0" right="0" top="0" bottom="0" header="0" footer="0"/>
  <pageSetup paperSize="9" orientation="landscape"/>
  <headerFooter>
    <oddFooter>&amp;L_x000D_&amp;1#&amp;"Calibri"&amp;8&amp;K0000FF Internal</oddFooter>
  </headerFooter>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CCCFF"/>
    <pageSetUpPr fitToPage="1"/>
  </sheetPr>
  <dimension ref="A1:AP190"/>
  <sheetViews>
    <sheetView showGridLines="0" zoomScale="75" zoomScaleNormal="75" workbookViewId="0">
      <pane xSplit="2" ySplit="8" topLeftCell="C9" activePane="bottomRight" state="frozen"/>
      <selection pane="topRight" activeCell="C1" sqref="C1"/>
      <selection pane="bottomLeft" activeCell="A9" sqref="A9"/>
      <selection pane="bottomRight" activeCell="C9" sqref="C9:D9"/>
    </sheetView>
  </sheetViews>
  <sheetFormatPr defaultRowHeight="14.5" x14ac:dyDescent="0.35"/>
  <cols>
    <col min="2" max="2" width="47.36328125" customWidth="1"/>
    <col min="3" max="3" width="51.54296875" customWidth="1"/>
    <col min="4" max="4" width="52.08984375" customWidth="1"/>
    <col min="5" max="5" width="35.1796875" customWidth="1"/>
    <col min="6" max="6" width="31.81640625" customWidth="1"/>
    <col min="7" max="7" width="42.453125" customWidth="1"/>
    <col min="8" max="8" width="39.6328125" customWidth="1"/>
  </cols>
  <sheetData>
    <row r="1" spans="2:8" ht="15" thickBot="1" x14ac:dyDescent="0.4"/>
    <row r="2" spans="2:8" x14ac:dyDescent="0.35">
      <c r="B2" s="232" t="s">
        <v>35</v>
      </c>
      <c r="C2" s="233"/>
      <c r="D2" s="233"/>
      <c r="E2" s="233"/>
      <c r="F2" s="233"/>
      <c r="G2" s="233"/>
      <c r="H2" s="234"/>
    </row>
    <row r="3" spans="2:8" ht="51" customHeight="1" thickBot="1" x14ac:dyDescent="0.4">
      <c r="B3" s="347"/>
      <c r="C3" s="348"/>
      <c r="D3" s="348"/>
      <c r="E3" s="348"/>
      <c r="F3" s="348"/>
      <c r="G3" s="348"/>
      <c r="H3" s="349"/>
    </row>
    <row r="4" spans="2:8" ht="28.5" customHeight="1" thickBot="1" x14ac:dyDescent="0.4">
      <c r="B4" s="245" t="s">
        <v>38</v>
      </c>
      <c r="C4" s="246"/>
      <c r="D4" s="246"/>
      <c r="E4" s="246"/>
      <c r="F4" s="246"/>
      <c r="G4" s="246"/>
      <c r="H4" s="247"/>
    </row>
    <row r="5" spans="2:8" ht="77" customHeight="1" thickBot="1" x14ac:dyDescent="0.4">
      <c r="B5" s="251" t="s">
        <v>141</v>
      </c>
      <c r="C5" s="395" t="s">
        <v>203</v>
      </c>
      <c r="D5" s="396"/>
      <c r="E5" s="75"/>
      <c r="F5" s="76" t="s">
        <v>150</v>
      </c>
      <c r="G5" s="77"/>
      <c r="H5" s="78"/>
    </row>
    <row r="6" spans="2:8" ht="105" customHeight="1" thickBot="1" x14ac:dyDescent="0.4">
      <c r="B6" s="252"/>
      <c r="C6" s="397"/>
      <c r="D6" s="398"/>
      <c r="E6" s="79"/>
      <c r="F6" s="76" t="s">
        <v>151</v>
      </c>
      <c r="G6" s="77"/>
      <c r="H6" s="78"/>
    </row>
    <row r="7" spans="2:8" x14ac:dyDescent="0.35">
      <c r="B7" s="249" t="s">
        <v>9</v>
      </c>
      <c r="C7" s="261" t="s">
        <v>7</v>
      </c>
      <c r="D7" s="262"/>
      <c r="E7" s="261" t="s">
        <v>8</v>
      </c>
      <c r="F7" s="262"/>
      <c r="G7" s="261" t="s">
        <v>8</v>
      </c>
      <c r="H7" s="286"/>
    </row>
    <row r="8" spans="2:8" ht="34" customHeight="1" thickBot="1" x14ac:dyDescent="0.4">
      <c r="B8" s="339"/>
      <c r="C8" s="350" t="s">
        <v>156</v>
      </c>
      <c r="D8" s="351"/>
      <c r="E8" s="287" t="s">
        <v>161</v>
      </c>
      <c r="F8" s="288"/>
      <c r="G8" s="287" t="s">
        <v>162</v>
      </c>
      <c r="H8" s="289"/>
    </row>
    <row r="9" spans="2:8" x14ac:dyDescent="0.35">
      <c r="B9" s="81" t="s">
        <v>11</v>
      </c>
      <c r="C9" s="332" t="s">
        <v>37</v>
      </c>
      <c r="D9" s="333"/>
      <c r="E9" s="332" t="s">
        <v>37</v>
      </c>
      <c r="F9" s="333"/>
      <c r="G9" s="332" t="s">
        <v>37</v>
      </c>
      <c r="H9" s="334"/>
    </row>
    <row r="10" spans="2:8" x14ac:dyDescent="0.35">
      <c r="B10" s="81" t="s">
        <v>36</v>
      </c>
      <c r="C10" s="274">
        <v>1247117</v>
      </c>
      <c r="D10" s="275"/>
      <c r="E10" s="274">
        <v>1200212</v>
      </c>
      <c r="F10" s="275"/>
      <c r="G10" s="274">
        <v>1415493</v>
      </c>
      <c r="H10" s="298"/>
    </row>
    <row r="11" spans="2:8" ht="29" x14ac:dyDescent="0.35">
      <c r="B11" s="82" t="s">
        <v>129</v>
      </c>
      <c r="C11" s="276" t="s">
        <v>185</v>
      </c>
      <c r="D11" s="277"/>
      <c r="E11" s="296" t="s">
        <v>183</v>
      </c>
      <c r="F11" s="277"/>
      <c r="G11" s="296" t="s">
        <v>183</v>
      </c>
      <c r="H11" s="297"/>
    </row>
    <row r="12" spans="2:8" x14ac:dyDescent="0.35">
      <c r="B12" s="83" t="s">
        <v>130</v>
      </c>
      <c r="C12" s="276">
        <v>4.2000000000000003E-2</v>
      </c>
      <c r="D12" s="277"/>
      <c r="E12" s="296">
        <v>4.1000000000000002E-2</v>
      </c>
      <c r="F12" s="277"/>
      <c r="G12" s="296">
        <v>4.1000000000000002E-2</v>
      </c>
      <c r="H12" s="297"/>
    </row>
    <row r="13" spans="2:8" x14ac:dyDescent="0.35">
      <c r="B13" s="81" t="s">
        <v>109</v>
      </c>
      <c r="C13" s="280">
        <v>1.6E-2</v>
      </c>
      <c r="D13" s="281"/>
      <c r="E13" s="296">
        <v>1.4999999999999999E-2</v>
      </c>
      <c r="F13" s="277"/>
      <c r="G13" s="296">
        <v>1.4999999999999999E-2</v>
      </c>
      <c r="H13" s="297"/>
    </row>
    <row r="14" spans="2:8" x14ac:dyDescent="0.35">
      <c r="B14" s="81" t="s">
        <v>50</v>
      </c>
      <c r="C14" s="344">
        <v>1027900</v>
      </c>
      <c r="D14" s="344"/>
      <c r="E14" s="344">
        <v>934108</v>
      </c>
      <c r="F14" s="344"/>
      <c r="G14" s="344">
        <v>1136374</v>
      </c>
      <c r="H14" s="358"/>
    </row>
    <row r="15" spans="2:8" x14ac:dyDescent="0.35">
      <c r="B15" s="85" t="s">
        <v>74</v>
      </c>
      <c r="C15" s="352">
        <f>C14/C10</f>
        <v>0.82422098327582738</v>
      </c>
      <c r="D15" s="352"/>
      <c r="E15" s="352">
        <f>E14/E10</f>
        <v>0.77828583616894353</v>
      </c>
      <c r="F15" s="352"/>
      <c r="G15" s="352">
        <f>G14/G10</f>
        <v>0.80281145862254355</v>
      </c>
      <c r="H15" s="359"/>
    </row>
    <row r="16" spans="2:8" ht="15" thickBot="1" x14ac:dyDescent="0.4">
      <c r="B16" s="139" t="s">
        <v>51</v>
      </c>
      <c r="C16" s="386">
        <f>10000000/C10</f>
        <v>8.018493854225385</v>
      </c>
      <c r="D16" s="386"/>
      <c r="E16" s="387">
        <f t="shared" ref="E16" si="0">10000000/E10</f>
        <v>8.3318613711577623</v>
      </c>
      <c r="F16" s="387"/>
      <c r="G16" s="387">
        <f t="shared" ref="G16" si="1">10000000/G10</f>
        <v>7.0646764060295597</v>
      </c>
      <c r="H16" s="388"/>
    </row>
    <row r="17" spans="2:8" x14ac:dyDescent="0.35">
      <c r="B17" s="317" t="s">
        <v>131</v>
      </c>
      <c r="C17" s="318"/>
      <c r="D17" s="318"/>
      <c r="E17" s="318"/>
      <c r="F17" s="318"/>
      <c r="G17" s="318"/>
      <c r="H17" s="320"/>
    </row>
    <row r="18" spans="2:8" x14ac:dyDescent="0.35">
      <c r="B18" s="68" t="s">
        <v>132</v>
      </c>
      <c r="C18" s="263">
        <v>4.2000000000000003E-2</v>
      </c>
      <c r="D18" s="263"/>
      <c r="E18" s="263">
        <v>4.4999999999999998E-2</v>
      </c>
      <c r="F18" s="263"/>
      <c r="G18" s="263">
        <v>4.4999999999999998E-2</v>
      </c>
      <c r="H18" s="265"/>
    </row>
    <row r="19" spans="2:8" ht="29" x14ac:dyDescent="0.35">
      <c r="B19" s="198" t="s">
        <v>133</v>
      </c>
      <c r="C19" s="67">
        <v>1.6E-2</v>
      </c>
      <c r="D19" s="67">
        <v>4.2000000000000003E-2</v>
      </c>
      <c r="E19" s="67">
        <v>1.4999999999999999E-2</v>
      </c>
      <c r="F19" s="67">
        <v>4.1000000000000002E-2</v>
      </c>
      <c r="G19" s="67">
        <v>1.4999999999999999E-2</v>
      </c>
      <c r="H19" s="209">
        <v>4.1000000000000002E-2</v>
      </c>
    </row>
    <row r="20" spans="2:8" x14ac:dyDescent="0.35">
      <c r="B20" s="68" t="s">
        <v>77</v>
      </c>
      <c r="C20" s="72" t="s">
        <v>25</v>
      </c>
      <c r="D20" s="69" t="s">
        <v>81</v>
      </c>
      <c r="E20" s="72" t="s">
        <v>25</v>
      </c>
      <c r="F20" s="69" t="s">
        <v>134</v>
      </c>
      <c r="G20" s="72" t="s">
        <v>25</v>
      </c>
      <c r="H20" s="70" t="s">
        <v>82</v>
      </c>
    </row>
    <row r="21" spans="2:8" ht="29.5" thickBot="1" x14ac:dyDescent="0.4">
      <c r="B21" s="199" t="s">
        <v>76</v>
      </c>
      <c r="C21" s="373">
        <v>78</v>
      </c>
      <c r="D21" s="374"/>
      <c r="E21" s="378">
        <v>76</v>
      </c>
      <c r="F21" s="379"/>
      <c r="G21" s="375">
        <v>74</v>
      </c>
      <c r="H21" s="376"/>
    </row>
    <row r="22" spans="2:8" x14ac:dyDescent="0.35">
      <c r="B22" s="87" t="s">
        <v>88</v>
      </c>
      <c r="C22" s="255"/>
      <c r="D22" s="255"/>
      <c r="E22" s="255"/>
      <c r="F22" s="255"/>
      <c r="G22" s="255"/>
      <c r="H22" s="256"/>
    </row>
    <row r="23" spans="2:8" x14ac:dyDescent="0.35">
      <c r="B23" s="174" t="s">
        <v>90</v>
      </c>
      <c r="C23" s="53">
        <v>1158821</v>
      </c>
      <c r="D23" s="53">
        <v>1289324</v>
      </c>
      <c r="E23" s="53">
        <v>1053966</v>
      </c>
      <c r="F23" s="53">
        <v>1141834</v>
      </c>
      <c r="G23" s="53">
        <v>1278737</v>
      </c>
      <c r="H23" s="88">
        <v>1384504</v>
      </c>
    </row>
    <row r="24" spans="2:8" x14ac:dyDescent="0.35">
      <c r="B24" s="174" t="s">
        <v>91</v>
      </c>
      <c r="C24" s="53">
        <v>1035410</v>
      </c>
      <c r="D24" s="53">
        <v>1165912</v>
      </c>
      <c r="E24" s="53">
        <v>915766</v>
      </c>
      <c r="F24" s="53">
        <v>1003634</v>
      </c>
      <c r="G24" s="53">
        <v>1140537</v>
      </c>
      <c r="H24" s="88">
        <v>1246304</v>
      </c>
    </row>
    <row r="25" spans="2:8" ht="15" thickBot="1" x14ac:dyDescent="0.4">
      <c r="B25" s="89" t="s">
        <v>92</v>
      </c>
      <c r="C25" s="45">
        <f>C23-C24</f>
        <v>123411</v>
      </c>
      <c r="D25" s="45">
        <f>D23-D24</f>
        <v>123412</v>
      </c>
      <c r="E25" s="45">
        <f t="shared" ref="E25:H25" si="2">E23-E24</f>
        <v>138200</v>
      </c>
      <c r="F25" s="45">
        <f t="shared" si="2"/>
        <v>138200</v>
      </c>
      <c r="G25" s="45">
        <f t="shared" si="2"/>
        <v>138200</v>
      </c>
      <c r="H25" s="99">
        <f t="shared" si="2"/>
        <v>138200</v>
      </c>
    </row>
    <row r="26" spans="2:8" ht="15" thickBot="1" x14ac:dyDescent="0.4">
      <c r="B26" s="37" t="s">
        <v>100</v>
      </c>
      <c r="C26" s="47">
        <f>C24/C10</f>
        <v>0.83024287216035064</v>
      </c>
      <c r="D26" s="47">
        <f>D24/C10</f>
        <v>0.93488582065676273</v>
      </c>
      <c r="E26" s="47">
        <f>E24/E10</f>
        <v>0.76300353604196591</v>
      </c>
      <c r="F26" s="47">
        <f t="shared" ref="F26" si="3">F24/E10</f>
        <v>0.8362139355380549</v>
      </c>
      <c r="G26" s="47">
        <f>G24/G10</f>
        <v>0.80575248341037364</v>
      </c>
      <c r="H26" s="107">
        <f t="shared" ref="H26" si="4">H24/G10</f>
        <v>0.88047344635402647</v>
      </c>
    </row>
    <row r="27" spans="2:8" x14ac:dyDescent="0.35">
      <c r="B27" s="87" t="s">
        <v>89</v>
      </c>
      <c r="C27" s="257"/>
      <c r="D27" s="257"/>
      <c r="E27" s="257"/>
      <c r="F27" s="257"/>
      <c r="G27" s="257"/>
      <c r="H27" s="258"/>
    </row>
    <row r="28" spans="2:8" x14ac:dyDescent="0.35">
      <c r="B28" s="174" t="s">
        <v>90</v>
      </c>
      <c r="C28" s="53">
        <v>1118074</v>
      </c>
      <c r="D28" s="53">
        <v>1441805</v>
      </c>
      <c r="E28" s="53">
        <v>932416</v>
      </c>
      <c r="F28" s="53">
        <v>1182661</v>
      </c>
      <c r="G28" s="53">
        <v>1165551</v>
      </c>
      <c r="H28" s="88">
        <v>1469962</v>
      </c>
    </row>
    <row r="29" spans="2:8" x14ac:dyDescent="0.35">
      <c r="B29" s="174" t="s">
        <v>91</v>
      </c>
      <c r="C29" s="53">
        <v>1010901</v>
      </c>
      <c r="D29" s="53">
        <v>1334632</v>
      </c>
      <c r="E29" s="53">
        <v>863316</v>
      </c>
      <c r="F29" s="53">
        <v>1113561</v>
      </c>
      <c r="G29" s="53">
        <v>1096451</v>
      </c>
      <c r="H29" s="88">
        <v>1400862</v>
      </c>
    </row>
    <row r="30" spans="2:8" ht="15" thickBot="1" x14ac:dyDescent="0.4">
      <c r="B30" s="89" t="s">
        <v>92</v>
      </c>
      <c r="C30" s="54">
        <f>C28-C29</f>
        <v>107173</v>
      </c>
      <c r="D30" s="54">
        <f>D28-D29</f>
        <v>107173</v>
      </c>
      <c r="E30" s="54">
        <f t="shared" ref="E30:H30" si="5">E28-E29</f>
        <v>69100</v>
      </c>
      <c r="F30" s="54">
        <f t="shared" si="5"/>
        <v>69100</v>
      </c>
      <c r="G30" s="54">
        <f t="shared" si="5"/>
        <v>69100</v>
      </c>
      <c r="H30" s="90">
        <f t="shared" si="5"/>
        <v>69100</v>
      </c>
    </row>
    <row r="31" spans="2:8" ht="15" thickBot="1" x14ac:dyDescent="0.4">
      <c r="B31" s="37" t="s">
        <v>101</v>
      </c>
      <c r="C31" s="47">
        <f>C29/C10</f>
        <v>0.81059034557302967</v>
      </c>
      <c r="D31" s="47">
        <f>D29/C10</f>
        <v>1.0701738489652535</v>
      </c>
      <c r="E31" s="47">
        <f>E29/E10</f>
        <v>0.71930292315024347</v>
      </c>
      <c r="F31" s="47">
        <f t="shared" ref="F31" si="6">F29/E10</f>
        <v>0.92780358803278085</v>
      </c>
      <c r="G31" s="47">
        <f>G29/G10</f>
        <v>0.7746071510067517</v>
      </c>
      <c r="H31" s="107">
        <f t="shared" ref="H31" si="7">H29/G10</f>
        <v>0.98966367195033811</v>
      </c>
    </row>
    <row r="32" spans="2:8" x14ac:dyDescent="0.35">
      <c r="B32" s="87" t="s">
        <v>113</v>
      </c>
      <c r="C32" s="255"/>
      <c r="D32" s="255"/>
      <c r="E32" s="255"/>
      <c r="F32" s="255"/>
      <c r="G32" s="255"/>
      <c r="H32" s="256"/>
    </row>
    <row r="33" spans="2:8" x14ac:dyDescent="0.35">
      <c r="B33" s="174" t="s">
        <v>90</v>
      </c>
      <c r="C33" s="55">
        <v>1069940</v>
      </c>
      <c r="D33" s="53">
        <v>1690839</v>
      </c>
      <c r="E33" s="53">
        <v>983919</v>
      </c>
      <c r="F33" s="53">
        <v>1474381</v>
      </c>
      <c r="G33" s="53">
        <v>1220952</v>
      </c>
      <c r="H33" s="88">
        <v>1821942</v>
      </c>
    </row>
    <row r="34" spans="2:8" x14ac:dyDescent="0.35">
      <c r="B34" s="174" t="s">
        <v>91</v>
      </c>
      <c r="C34" s="53">
        <v>1050454</v>
      </c>
      <c r="D34" s="53">
        <v>1671353</v>
      </c>
      <c r="E34" s="53">
        <v>983919</v>
      </c>
      <c r="F34" s="53">
        <v>1474381</v>
      </c>
      <c r="G34" s="53">
        <v>1220952</v>
      </c>
      <c r="H34" s="88">
        <v>1821942</v>
      </c>
    </row>
    <row r="35" spans="2:8" ht="15" thickBot="1" x14ac:dyDescent="0.4">
      <c r="B35" s="89" t="s">
        <v>92</v>
      </c>
      <c r="C35" s="45">
        <f>C33-C34</f>
        <v>19486</v>
      </c>
      <c r="D35" s="45">
        <f>D33-D34</f>
        <v>19486</v>
      </c>
      <c r="E35" s="45">
        <f t="shared" ref="E35:G35" si="8">E33-E34</f>
        <v>0</v>
      </c>
      <c r="F35" s="45">
        <f t="shared" si="8"/>
        <v>0</v>
      </c>
      <c r="G35" s="45">
        <f t="shared" si="8"/>
        <v>0</v>
      </c>
      <c r="H35" s="99">
        <f>H33-H34</f>
        <v>0</v>
      </c>
    </row>
    <row r="36" spans="2:8" ht="15" thickBot="1" x14ac:dyDescent="0.4">
      <c r="B36" s="37" t="s">
        <v>114</v>
      </c>
      <c r="C36" s="47">
        <f>C34/C10</f>
        <v>0.84230589431464731</v>
      </c>
      <c r="D36" s="47">
        <f>D34/C10</f>
        <v>1.3401733758741161</v>
      </c>
      <c r="E36" s="47">
        <f>E34/E10</f>
        <v>0.81978767084481741</v>
      </c>
      <c r="F36" s="47">
        <f>F34/E10</f>
        <v>1.2284338100268952</v>
      </c>
      <c r="G36" s="47">
        <f>G34/G10</f>
        <v>0.86256307872946036</v>
      </c>
      <c r="H36" s="107">
        <f>H34/G10</f>
        <v>1.2871430660554308</v>
      </c>
    </row>
    <row r="37" spans="2:8" x14ac:dyDescent="0.35">
      <c r="B37" s="87" t="s">
        <v>115</v>
      </c>
      <c r="C37" s="255"/>
      <c r="D37" s="255"/>
      <c r="E37" s="255"/>
      <c r="F37" s="255"/>
      <c r="G37" s="255"/>
      <c r="H37" s="256"/>
    </row>
    <row r="38" spans="2:8" x14ac:dyDescent="0.35">
      <c r="B38" s="174" t="s">
        <v>90</v>
      </c>
      <c r="C38" s="53">
        <v>1058925</v>
      </c>
      <c r="D38" s="53">
        <v>1737234</v>
      </c>
      <c r="E38" s="53">
        <v>990864</v>
      </c>
      <c r="F38" s="53">
        <v>1528662</v>
      </c>
      <c r="G38" s="53">
        <v>1227588</v>
      </c>
      <c r="H38" s="88">
        <v>1886898</v>
      </c>
    </row>
    <row r="39" spans="2:8" x14ac:dyDescent="0.35">
      <c r="B39" s="174" t="s">
        <v>91</v>
      </c>
      <c r="C39" s="53">
        <v>1052430</v>
      </c>
      <c r="D39" s="53">
        <v>1730738</v>
      </c>
      <c r="E39" s="53">
        <v>990864</v>
      </c>
      <c r="F39" s="53">
        <v>1528662</v>
      </c>
      <c r="G39" s="53">
        <v>1227588</v>
      </c>
      <c r="H39" s="88">
        <v>1886898</v>
      </c>
    </row>
    <row r="40" spans="2:8" ht="15" thickBot="1" x14ac:dyDescent="0.4">
      <c r="B40" s="89" t="s">
        <v>92</v>
      </c>
      <c r="C40" s="45">
        <f>C38-C39</f>
        <v>6495</v>
      </c>
      <c r="D40" s="45">
        <f>D38-D39</f>
        <v>6496</v>
      </c>
      <c r="E40" s="45">
        <f t="shared" ref="E40:H40" si="9">E38-E39</f>
        <v>0</v>
      </c>
      <c r="F40" s="45">
        <f t="shared" si="9"/>
        <v>0</v>
      </c>
      <c r="G40" s="45">
        <f t="shared" si="9"/>
        <v>0</v>
      </c>
      <c r="H40" s="99">
        <f t="shared" si="9"/>
        <v>0</v>
      </c>
    </row>
    <row r="41" spans="2:8" ht="15" thickBot="1" x14ac:dyDescent="0.4">
      <c r="B41" s="37" t="s">
        <v>116</v>
      </c>
      <c r="C41" s="47">
        <f>C39/C10</f>
        <v>0.84389034870024227</v>
      </c>
      <c r="D41" s="47">
        <f>D39/C10</f>
        <v>1.3877912016274334</v>
      </c>
      <c r="E41" s="47">
        <f t="shared" ref="E41:G41" si="10">E39/E10</f>
        <v>0.82557414856708644</v>
      </c>
      <c r="F41" s="47">
        <f>F39/E10</f>
        <v>1.2736599867356766</v>
      </c>
      <c r="G41" s="47">
        <f t="shared" si="10"/>
        <v>0.8672511979925015</v>
      </c>
      <c r="H41" s="107">
        <f>H39/G10</f>
        <v>1.3330323781184366</v>
      </c>
    </row>
    <row r="42" spans="2:8" x14ac:dyDescent="0.35">
      <c r="B42" s="87" t="s">
        <v>117</v>
      </c>
      <c r="C42" s="255"/>
      <c r="D42" s="255"/>
      <c r="E42" s="255"/>
      <c r="F42" s="255"/>
      <c r="G42" s="255"/>
      <c r="H42" s="256"/>
    </row>
    <row r="43" spans="2:8" x14ac:dyDescent="0.35">
      <c r="B43" s="174" t="s">
        <v>90</v>
      </c>
      <c r="C43" s="53">
        <v>1046711</v>
      </c>
      <c r="D43" s="53">
        <v>1784969</v>
      </c>
      <c r="E43" s="53">
        <v>997192</v>
      </c>
      <c r="F43" s="53">
        <v>1584604</v>
      </c>
      <c r="G43" s="53">
        <v>1233183</v>
      </c>
      <c r="H43" s="88">
        <v>1953603</v>
      </c>
    </row>
    <row r="44" spans="2:8" x14ac:dyDescent="0.35">
      <c r="B44" s="174" t="s">
        <v>91</v>
      </c>
      <c r="C44" s="53">
        <v>1046711</v>
      </c>
      <c r="D44" s="53">
        <v>1784969</v>
      </c>
      <c r="E44" s="53">
        <v>997192</v>
      </c>
      <c r="F44" s="53">
        <v>1584604</v>
      </c>
      <c r="G44" s="53">
        <v>1233183</v>
      </c>
      <c r="H44" s="88">
        <v>1953603</v>
      </c>
    </row>
    <row r="45" spans="2:8" ht="15" thickBot="1" x14ac:dyDescent="0.4">
      <c r="B45" s="89" t="s">
        <v>92</v>
      </c>
      <c r="C45" s="45">
        <f>C43-C44</f>
        <v>0</v>
      </c>
      <c r="D45" s="45">
        <f>D43-D44</f>
        <v>0</v>
      </c>
      <c r="E45" s="45">
        <f t="shared" ref="E45:H45" si="11">E43-E44</f>
        <v>0</v>
      </c>
      <c r="F45" s="45">
        <f t="shared" si="11"/>
        <v>0</v>
      </c>
      <c r="G45" s="45">
        <f t="shared" si="11"/>
        <v>0</v>
      </c>
      <c r="H45" s="99">
        <f t="shared" si="11"/>
        <v>0</v>
      </c>
    </row>
    <row r="46" spans="2:8" ht="15" thickBot="1" x14ac:dyDescent="0.4">
      <c r="B46" s="37" t="s">
        <v>118</v>
      </c>
      <c r="C46" s="47">
        <f>C44/C10</f>
        <v>0.83930457206501075</v>
      </c>
      <c r="D46" s="47">
        <f>D44/C10</f>
        <v>1.4312762956482832</v>
      </c>
      <c r="E46" s="47">
        <f>E44/E10</f>
        <v>0.83084655044275513</v>
      </c>
      <c r="F46" s="47">
        <f t="shared" ref="F46" si="12">F44/E10</f>
        <v>1.3202700856182075</v>
      </c>
      <c r="G46" s="47">
        <f>G44/G10</f>
        <v>0.87120388444167507</v>
      </c>
      <c r="H46" s="107">
        <f t="shared" ref="H46" si="13">H44/G10</f>
        <v>1.3801573020848568</v>
      </c>
    </row>
    <row r="47" spans="2:8" x14ac:dyDescent="0.35">
      <c r="B47" s="87" t="s">
        <v>85</v>
      </c>
      <c r="C47" s="253"/>
      <c r="D47" s="253"/>
      <c r="E47" s="253"/>
      <c r="F47" s="253"/>
      <c r="G47" s="253"/>
      <c r="H47" s="254"/>
    </row>
    <row r="48" spans="2:8" x14ac:dyDescent="0.35">
      <c r="B48" s="174" t="s">
        <v>90</v>
      </c>
      <c r="C48" s="33">
        <v>1061263</v>
      </c>
      <c r="D48" s="33">
        <v>1928439</v>
      </c>
      <c r="E48" s="33">
        <v>1007691</v>
      </c>
      <c r="F48" s="33">
        <v>1701524</v>
      </c>
      <c r="G48" s="33">
        <v>1240917</v>
      </c>
      <c r="H48" s="100">
        <v>2092384</v>
      </c>
    </row>
    <row r="49" spans="2:8" x14ac:dyDescent="0.35">
      <c r="B49" s="174" t="s">
        <v>91</v>
      </c>
      <c r="C49" s="33">
        <v>1061263</v>
      </c>
      <c r="D49" s="33">
        <v>1928439</v>
      </c>
      <c r="E49" s="33">
        <v>1007691</v>
      </c>
      <c r="F49" s="33">
        <v>1701524</v>
      </c>
      <c r="G49" s="33">
        <v>1240917</v>
      </c>
      <c r="H49" s="100">
        <v>2092384</v>
      </c>
    </row>
    <row r="50" spans="2:8" ht="15" thickBot="1" x14ac:dyDescent="0.4">
      <c r="B50" s="89" t="s">
        <v>92</v>
      </c>
      <c r="C50" s="51">
        <f t="shared" ref="C50:H50" si="14">C48-C49</f>
        <v>0</v>
      </c>
      <c r="D50" s="51">
        <f t="shared" si="14"/>
        <v>0</v>
      </c>
      <c r="E50" s="51">
        <f t="shared" si="14"/>
        <v>0</v>
      </c>
      <c r="F50" s="51">
        <f t="shared" si="14"/>
        <v>0</v>
      </c>
      <c r="G50" s="51">
        <f t="shared" si="14"/>
        <v>0</v>
      </c>
      <c r="H50" s="93">
        <f t="shared" si="14"/>
        <v>0</v>
      </c>
    </row>
    <row r="51" spans="2:8" ht="15" thickBot="1" x14ac:dyDescent="0.4">
      <c r="B51" s="37" t="s">
        <v>102</v>
      </c>
      <c r="C51" s="47">
        <f>C49/C10</f>
        <v>0.85097308432167951</v>
      </c>
      <c r="D51" s="47">
        <f>D49/C10</f>
        <v>1.5463176269748549</v>
      </c>
      <c r="E51" s="47">
        <f>E49/E10</f>
        <v>0.83959417169633366</v>
      </c>
      <c r="F51" s="47">
        <f t="shared" ref="F51" si="15">F49/E10</f>
        <v>1.4176862087697839</v>
      </c>
      <c r="G51" s="47">
        <f>G49/G10</f>
        <v>0.87666770517409831</v>
      </c>
      <c r="H51" s="107">
        <f t="shared" ref="H51" si="16">H49/G10</f>
        <v>1.4782015877153756</v>
      </c>
    </row>
    <row r="52" spans="2:8" x14ac:dyDescent="0.35">
      <c r="B52" s="87" t="s">
        <v>86</v>
      </c>
      <c r="C52" s="253"/>
      <c r="D52" s="253"/>
      <c r="E52" s="253"/>
      <c r="F52" s="253"/>
      <c r="G52" s="253"/>
      <c r="H52" s="254"/>
    </row>
    <row r="53" spans="2:8" x14ac:dyDescent="0.35">
      <c r="B53" s="174" t="s">
        <v>90</v>
      </c>
      <c r="C53" s="53">
        <v>1045932</v>
      </c>
      <c r="D53" s="53">
        <v>2798232</v>
      </c>
      <c r="E53" s="53">
        <v>1028593</v>
      </c>
      <c r="F53" s="53">
        <v>2503423</v>
      </c>
      <c r="G53" s="53">
        <v>1211869</v>
      </c>
      <c r="H53" s="88">
        <v>3025140</v>
      </c>
    </row>
    <row r="54" spans="2:8" x14ac:dyDescent="0.35">
      <c r="B54" s="174" t="s">
        <v>91</v>
      </c>
      <c r="C54" s="53">
        <v>1045932</v>
      </c>
      <c r="D54" s="53">
        <v>2798232</v>
      </c>
      <c r="E54" s="53">
        <v>1028593</v>
      </c>
      <c r="F54" s="53">
        <v>2503423</v>
      </c>
      <c r="G54" s="53">
        <v>1211869</v>
      </c>
      <c r="H54" s="88">
        <v>3025140</v>
      </c>
    </row>
    <row r="55" spans="2:8" ht="15" thickBot="1" x14ac:dyDescent="0.4">
      <c r="B55" s="89" t="s">
        <v>92</v>
      </c>
      <c r="C55" s="52">
        <f t="shared" ref="C55:H55" si="17">C53-C54</f>
        <v>0</v>
      </c>
      <c r="D55" s="52">
        <f t="shared" si="17"/>
        <v>0</v>
      </c>
      <c r="E55" s="52">
        <f t="shared" si="17"/>
        <v>0</v>
      </c>
      <c r="F55" s="52">
        <f t="shared" si="17"/>
        <v>0</v>
      </c>
      <c r="G55" s="52">
        <f t="shared" si="17"/>
        <v>0</v>
      </c>
      <c r="H55" s="94">
        <f t="shared" si="17"/>
        <v>0</v>
      </c>
    </row>
    <row r="56" spans="2:8" ht="15" thickBot="1" x14ac:dyDescent="0.4">
      <c r="B56" s="38" t="s">
        <v>103</v>
      </c>
      <c r="C56" s="47">
        <f>C54/C10</f>
        <v>0.83867993139376662</v>
      </c>
      <c r="D56" s="47">
        <f>D54/C10</f>
        <v>2.2437606094696809</v>
      </c>
      <c r="E56" s="183">
        <f>E54/E10</f>
        <v>0.85700942833432758</v>
      </c>
      <c r="F56" s="47">
        <f t="shared" ref="F56" si="18">F54/E10</f>
        <v>2.085817338936788</v>
      </c>
      <c r="G56" s="183">
        <f>G54/G10</f>
        <v>0.85614623314986371</v>
      </c>
      <c r="H56" s="107">
        <f t="shared" ref="H56" si="19">H54/G10</f>
        <v>2.1371635182936264</v>
      </c>
    </row>
    <row r="57" spans="2:8" x14ac:dyDescent="0.35">
      <c r="B57" s="87" t="s">
        <v>87</v>
      </c>
      <c r="C57" s="268"/>
      <c r="D57" s="268"/>
      <c r="E57" s="268"/>
      <c r="F57" s="268"/>
      <c r="G57" s="268"/>
      <c r="H57" s="269"/>
    </row>
    <row r="58" spans="2:8" x14ac:dyDescent="0.35">
      <c r="B58" s="180" t="s">
        <v>90</v>
      </c>
      <c r="C58" s="58">
        <v>799395</v>
      </c>
      <c r="D58" s="58">
        <v>4012749</v>
      </c>
      <c r="E58" s="58">
        <v>750827</v>
      </c>
      <c r="F58" s="58">
        <v>3716611</v>
      </c>
      <c r="G58" s="58">
        <v>686131</v>
      </c>
      <c r="H58" s="96">
        <v>4371775</v>
      </c>
    </row>
    <row r="59" spans="2:8" x14ac:dyDescent="0.35">
      <c r="B59" s="174" t="s">
        <v>91</v>
      </c>
      <c r="C59" s="58">
        <v>799395</v>
      </c>
      <c r="D59" s="58">
        <v>4012749</v>
      </c>
      <c r="E59" s="58">
        <v>750827</v>
      </c>
      <c r="F59" s="58">
        <v>3716611</v>
      </c>
      <c r="G59" s="58">
        <v>686131</v>
      </c>
      <c r="H59" s="96">
        <v>4371775</v>
      </c>
    </row>
    <row r="60" spans="2:8" ht="15" thickBot="1" x14ac:dyDescent="0.4">
      <c r="B60" s="89" t="s">
        <v>92</v>
      </c>
      <c r="C60" s="41">
        <f t="shared" ref="C60:D60" si="20">C58-C59</f>
        <v>0</v>
      </c>
      <c r="D60" s="41">
        <f t="shared" si="20"/>
        <v>0</v>
      </c>
      <c r="E60" s="41">
        <f t="shared" ref="E60:G60" si="21">E58-E59</f>
        <v>0</v>
      </c>
      <c r="F60" s="41">
        <f t="shared" si="21"/>
        <v>0</v>
      </c>
      <c r="G60" s="41">
        <f t="shared" si="21"/>
        <v>0</v>
      </c>
      <c r="H60" s="97">
        <f t="shared" ref="H60" si="22">H58-H59</f>
        <v>0</v>
      </c>
    </row>
    <row r="61" spans="2:8" ht="15" thickBot="1" x14ac:dyDescent="0.4">
      <c r="B61" s="38" t="s">
        <v>104</v>
      </c>
      <c r="C61" s="47">
        <f>C59/C10</f>
        <v>0.64099438945985021</v>
      </c>
      <c r="D61" s="47">
        <f>D59/C10</f>
        <v>3.2176203195049062</v>
      </c>
      <c r="E61" s="47">
        <f>E59/E10</f>
        <v>0.62557864777222694</v>
      </c>
      <c r="F61" s="47">
        <f t="shared" ref="F61" si="23">F59/E10</f>
        <v>3.0966287622520023</v>
      </c>
      <c r="G61" s="47">
        <f>G59/G10</f>
        <v>0.48472934871454681</v>
      </c>
      <c r="H61" s="107">
        <f t="shared" ref="H61" si="24">H59/G10</f>
        <v>3.0885175694969882</v>
      </c>
    </row>
    <row r="62" spans="2:8" x14ac:dyDescent="0.35">
      <c r="B62" s="87" t="s">
        <v>98</v>
      </c>
      <c r="C62" s="268"/>
      <c r="D62" s="268"/>
      <c r="E62" s="268"/>
      <c r="F62" s="268"/>
      <c r="G62" s="268"/>
      <c r="H62" s="269"/>
    </row>
    <row r="63" spans="2:8" x14ac:dyDescent="0.35">
      <c r="B63" s="180" t="s">
        <v>90</v>
      </c>
      <c r="C63" s="58">
        <v>0</v>
      </c>
      <c r="D63" s="58">
        <v>5570759</v>
      </c>
      <c r="E63" s="58">
        <v>0</v>
      </c>
      <c r="F63" s="58">
        <v>5262733</v>
      </c>
      <c r="G63" s="58">
        <v>0</v>
      </c>
      <c r="H63" s="96">
        <v>5964876</v>
      </c>
    </row>
    <row r="64" spans="2:8" x14ac:dyDescent="0.35">
      <c r="B64" s="174" t="s">
        <v>91</v>
      </c>
      <c r="C64" s="58">
        <v>0</v>
      </c>
      <c r="D64" s="58">
        <v>5570759</v>
      </c>
      <c r="E64" s="55">
        <v>0</v>
      </c>
      <c r="F64" s="58">
        <v>5262733</v>
      </c>
      <c r="G64" s="55">
        <v>0</v>
      </c>
      <c r="H64" s="96">
        <v>5964876</v>
      </c>
    </row>
    <row r="65" spans="2:8" ht="15" thickBot="1" x14ac:dyDescent="0.4">
      <c r="B65" s="89" t="s">
        <v>92</v>
      </c>
      <c r="C65" s="41">
        <f t="shared" ref="C65:H65" si="25">C63-C64</f>
        <v>0</v>
      </c>
      <c r="D65" s="41">
        <f t="shared" si="25"/>
        <v>0</v>
      </c>
      <c r="E65" s="41">
        <v>0</v>
      </c>
      <c r="F65" s="41">
        <v>0</v>
      </c>
      <c r="G65" s="41">
        <v>0</v>
      </c>
      <c r="H65" s="97">
        <f t="shared" si="25"/>
        <v>0</v>
      </c>
    </row>
    <row r="66" spans="2:8" ht="15" thickBot="1" x14ac:dyDescent="0.4">
      <c r="B66" s="38" t="s">
        <v>105</v>
      </c>
      <c r="C66" s="49">
        <f>C64/C10</f>
        <v>0</v>
      </c>
      <c r="D66" s="74">
        <f>D64/C10</f>
        <v>4.4669096804870758</v>
      </c>
      <c r="E66" s="49">
        <f>E64/E10</f>
        <v>0</v>
      </c>
      <c r="F66" s="49">
        <f t="shared" ref="F66" si="26">F64/E10</f>
        <v>4.3848361789417201</v>
      </c>
      <c r="G66" s="49">
        <f>G64/G10</f>
        <v>0</v>
      </c>
      <c r="H66" s="108">
        <f t="shared" ref="H66" si="27">H64/G10</f>
        <v>4.2139918742091975</v>
      </c>
    </row>
    <row r="67" spans="2:8" x14ac:dyDescent="0.35">
      <c r="B67" s="87" t="s">
        <v>99</v>
      </c>
      <c r="C67" s="268"/>
      <c r="D67" s="268"/>
      <c r="E67" s="268"/>
      <c r="F67" s="268"/>
      <c r="G67" s="268"/>
      <c r="H67" s="269"/>
    </row>
    <row r="68" spans="2:8" x14ac:dyDescent="0.35">
      <c r="B68" s="180" t="s">
        <v>90</v>
      </c>
      <c r="C68" s="57">
        <v>0</v>
      </c>
      <c r="D68" s="58">
        <v>9591771</v>
      </c>
      <c r="E68" s="58">
        <v>0</v>
      </c>
      <c r="F68" s="58">
        <v>9539577</v>
      </c>
      <c r="G68" s="57">
        <v>0</v>
      </c>
      <c r="H68" s="96">
        <v>9554837</v>
      </c>
    </row>
    <row r="69" spans="2:8" x14ac:dyDescent="0.35">
      <c r="B69" s="174" t="s">
        <v>91</v>
      </c>
      <c r="C69" s="44">
        <v>0</v>
      </c>
      <c r="D69" s="58">
        <v>9591771</v>
      </c>
      <c r="E69" s="55">
        <v>0</v>
      </c>
      <c r="F69" s="58">
        <v>9539577</v>
      </c>
      <c r="G69" s="44">
        <v>0</v>
      </c>
      <c r="H69" s="96">
        <v>9554837</v>
      </c>
    </row>
    <row r="70" spans="2:8" ht="15" thickBot="1" x14ac:dyDescent="0.4">
      <c r="B70" s="89" t="s">
        <v>92</v>
      </c>
      <c r="C70" s="41">
        <v>0</v>
      </c>
      <c r="D70" s="41">
        <f>D68-D69</f>
        <v>0</v>
      </c>
      <c r="E70" s="41">
        <f t="shared" ref="E70:H70" si="28">E68-E69</f>
        <v>0</v>
      </c>
      <c r="F70" s="41">
        <f t="shared" si="28"/>
        <v>0</v>
      </c>
      <c r="G70" s="41">
        <f t="shared" si="28"/>
        <v>0</v>
      </c>
      <c r="H70" s="97">
        <f t="shared" si="28"/>
        <v>0</v>
      </c>
    </row>
    <row r="71" spans="2:8" ht="15" thickBot="1" x14ac:dyDescent="0.4">
      <c r="B71" s="38" t="s">
        <v>106</v>
      </c>
      <c r="C71" s="49">
        <v>0</v>
      </c>
      <c r="D71" s="46">
        <f>D69/C10</f>
        <v>7.6911556814637283</v>
      </c>
      <c r="E71" s="46">
        <f>E69/E10</f>
        <v>0</v>
      </c>
      <c r="F71" s="46">
        <f t="shared" ref="F71" si="29">F69/E10</f>
        <v>7.9482433103485048</v>
      </c>
      <c r="G71" s="46">
        <f>G69/G10</f>
        <v>0</v>
      </c>
      <c r="H71" s="50">
        <f t="shared" ref="H71" si="30">H69/G10</f>
        <v>6.7501831517358264</v>
      </c>
    </row>
    <row r="72" spans="2:8" ht="92.5" customHeight="1" thickBot="1" x14ac:dyDescent="0.4">
      <c r="B72" s="251" t="s">
        <v>142</v>
      </c>
      <c r="C72" s="395" t="s">
        <v>184</v>
      </c>
      <c r="D72" s="396"/>
      <c r="E72" s="75"/>
      <c r="F72" s="76" t="s">
        <v>150</v>
      </c>
      <c r="G72" s="77"/>
      <c r="H72" s="78"/>
    </row>
    <row r="73" spans="2:8" ht="91" customHeight="1" thickBot="1" x14ac:dyDescent="0.4">
      <c r="B73" s="252"/>
      <c r="C73" s="397"/>
      <c r="D73" s="398"/>
      <c r="E73" s="79"/>
      <c r="F73" s="76" t="s">
        <v>151</v>
      </c>
      <c r="G73" s="77"/>
      <c r="H73" s="78"/>
    </row>
    <row r="74" spans="2:8" x14ac:dyDescent="0.35">
      <c r="B74" s="249" t="s">
        <v>9</v>
      </c>
      <c r="C74" s="261" t="s">
        <v>7</v>
      </c>
      <c r="D74" s="262"/>
      <c r="E74" s="261" t="s">
        <v>8</v>
      </c>
      <c r="F74" s="262"/>
      <c r="G74" s="261" t="s">
        <v>8</v>
      </c>
      <c r="H74" s="286"/>
    </row>
    <row r="75" spans="2:8" ht="35.15" customHeight="1" thickBot="1" x14ac:dyDescent="0.4">
      <c r="B75" s="339"/>
      <c r="C75" s="350" t="s">
        <v>156</v>
      </c>
      <c r="D75" s="351"/>
      <c r="E75" s="287" t="s">
        <v>161</v>
      </c>
      <c r="F75" s="288"/>
      <c r="G75" s="287" t="s">
        <v>162</v>
      </c>
      <c r="H75" s="289"/>
    </row>
    <row r="76" spans="2:8" x14ac:dyDescent="0.35">
      <c r="B76" s="81" t="s">
        <v>11</v>
      </c>
      <c r="C76" s="332" t="s">
        <v>37</v>
      </c>
      <c r="D76" s="333"/>
      <c r="E76" s="332" t="s">
        <v>37</v>
      </c>
      <c r="F76" s="333"/>
      <c r="G76" s="332" t="s">
        <v>37</v>
      </c>
      <c r="H76" s="334"/>
    </row>
    <row r="77" spans="2:8" x14ac:dyDescent="0.35">
      <c r="B77" s="81" t="s">
        <v>36</v>
      </c>
      <c r="C77" s="274">
        <v>1830363</v>
      </c>
      <c r="D77" s="275"/>
      <c r="E77" s="274">
        <v>1768570</v>
      </c>
      <c r="F77" s="275"/>
      <c r="G77" s="274">
        <v>2092074</v>
      </c>
      <c r="H77" s="298"/>
    </row>
    <row r="78" spans="2:8" ht="29" x14ac:dyDescent="0.35">
      <c r="B78" s="82" t="s">
        <v>129</v>
      </c>
      <c r="C78" s="276" t="s">
        <v>185</v>
      </c>
      <c r="D78" s="277"/>
      <c r="E78" s="296" t="s">
        <v>183</v>
      </c>
      <c r="F78" s="277"/>
      <c r="G78" s="296" t="s">
        <v>183</v>
      </c>
      <c r="H78" s="297"/>
    </row>
    <row r="79" spans="2:8" x14ac:dyDescent="0.35">
      <c r="B79" s="83" t="s">
        <v>130</v>
      </c>
      <c r="C79" s="276">
        <v>4.2000000000000003E-2</v>
      </c>
      <c r="D79" s="277"/>
      <c r="E79" s="296">
        <v>4.1000000000000002E-2</v>
      </c>
      <c r="F79" s="277"/>
      <c r="G79" s="296">
        <v>4.1000000000000002E-2</v>
      </c>
      <c r="H79" s="297"/>
    </row>
    <row r="80" spans="2:8" x14ac:dyDescent="0.35">
      <c r="B80" s="81" t="s">
        <v>109</v>
      </c>
      <c r="C80" s="280">
        <v>1.6E-2</v>
      </c>
      <c r="D80" s="281"/>
      <c r="E80" s="296">
        <v>1.4999999999999999E-2</v>
      </c>
      <c r="F80" s="277"/>
      <c r="G80" s="296">
        <v>1.4999999999999999E-2</v>
      </c>
      <c r="H80" s="297"/>
    </row>
    <row r="81" spans="1:42" ht="15" thickBot="1" x14ac:dyDescent="0.4">
      <c r="B81" s="89" t="s">
        <v>50</v>
      </c>
      <c r="C81" s="274">
        <v>1470829</v>
      </c>
      <c r="D81" s="275"/>
      <c r="E81" s="344">
        <v>1391939</v>
      </c>
      <c r="F81" s="344"/>
      <c r="G81" s="344">
        <v>1695863</v>
      </c>
      <c r="H81" s="358"/>
    </row>
    <row r="82" spans="1:42" s="36" customFormat="1" ht="15" thickBot="1" x14ac:dyDescent="0.4">
      <c r="A82"/>
      <c r="B82" s="85" t="s">
        <v>74</v>
      </c>
      <c r="C82" s="342">
        <f>C81/C77</f>
        <v>0.80357229686133302</v>
      </c>
      <c r="D82" s="342"/>
      <c r="E82" s="352">
        <f>E81/E77</f>
        <v>0.7870420735396394</v>
      </c>
      <c r="F82" s="352"/>
      <c r="G82" s="352">
        <f>G81/G77</f>
        <v>0.81061329570560126</v>
      </c>
      <c r="H82" s="359"/>
      <c r="I82"/>
      <c r="J82"/>
      <c r="K82"/>
      <c r="L82"/>
      <c r="M82"/>
      <c r="N82"/>
      <c r="O82"/>
      <c r="P82"/>
      <c r="Q82"/>
      <c r="R82"/>
      <c r="S82"/>
      <c r="T82"/>
      <c r="U82"/>
      <c r="V82"/>
      <c r="W82"/>
      <c r="X82"/>
      <c r="Y82"/>
      <c r="Z82"/>
      <c r="AA82"/>
      <c r="AB82"/>
      <c r="AC82"/>
      <c r="AD82"/>
      <c r="AE82"/>
      <c r="AF82"/>
      <c r="AG82"/>
      <c r="AH82"/>
      <c r="AI82"/>
      <c r="AJ82"/>
      <c r="AK82"/>
      <c r="AL82"/>
      <c r="AM82"/>
      <c r="AN82"/>
      <c r="AO82"/>
      <c r="AP82"/>
    </row>
    <row r="83" spans="1:42" ht="15" thickBot="1" x14ac:dyDescent="0.4">
      <c r="B83" s="86" t="s">
        <v>51</v>
      </c>
      <c r="C83" s="382">
        <f>10000000/C77</f>
        <v>5.4633971512754576</v>
      </c>
      <c r="D83" s="382"/>
      <c r="E83" s="382">
        <f t="shared" ref="E83" si="31">10000000/E77</f>
        <v>5.6542856658204084</v>
      </c>
      <c r="F83" s="382"/>
      <c r="G83" s="382">
        <f t="shared" ref="G83" si="32">10000000/G77</f>
        <v>4.7799456424581539</v>
      </c>
      <c r="H83" s="383"/>
    </row>
    <row r="84" spans="1:42" ht="13.5" customHeight="1" x14ac:dyDescent="0.35">
      <c r="B84" s="317" t="s">
        <v>131</v>
      </c>
      <c r="C84" s="318"/>
      <c r="D84" s="318"/>
      <c r="E84" s="318"/>
      <c r="F84" s="318"/>
      <c r="G84" s="318"/>
      <c r="H84" s="320"/>
    </row>
    <row r="85" spans="1:42" ht="13.5" customHeight="1" x14ac:dyDescent="0.35">
      <c r="B85" s="68" t="s">
        <v>132</v>
      </c>
      <c r="C85" s="263">
        <v>4.2000000000000003E-2</v>
      </c>
      <c r="D85" s="263"/>
      <c r="E85" s="263">
        <v>4.4999999999999998E-2</v>
      </c>
      <c r="F85" s="263"/>
      <c r="G85" s="263">
        <v>4.4999999999999998E-2</v>
      </c>
      <c r="H85" s="265"/>
    </row>
    <row r="86" spans="1:42" ht="13.5" customHeight="1" x14ac:dyDescent="0.35">
      <c r="B86" s="73" t="s">
        <v>133</v>
      </c>
      <c r="C86" s="67">
        <v>1.6E-2</v>
      </c>
      <c r="D86" s="67">
        <v>4.2000000000000003E-2</v>
      </c>
      <c r="E86" s="67">
        <v>1.4999999999999999E-2</v>
      </c>
      <c r="F86" s="67">
        <v>4.1000000000000002E-2</v>
      </c>
      <c r="G86" s="67">
        <v>1.4999999999999999E-2</v>
      </c>
      <c r="H86" s="209">
        <v>4.1000000000000002E-2</v>
      </c>
    </row>
    <row r="87" spans="1:42" x14ac:dyDescent="0.35">
      <c r="B87" s="68" t="s">
        <v>77</v>
      </c>
      <c r="C87" s="72" t="s">
        <v>25</v>
      </c>
      <c r="D87" s="69" t="s">
        <v>79</v>
      </c>
      <c r="E87" s="72" t="s">
        <v>25</v>
      </c>
      <c r="F87" s="69" t="s">
        <v>82</v>
      </c>
      <c r="G87" s="72" t="s">
        <v>25</v>
      </c>
      <c r="H87" s="70" t="s">
        <v>80</v>
      </c>
    </row>
    <row r="88" spans="1:42" ht="29.5" thickBot="1" x14ac:dyDescent="0.4">
      <c r="B88" s="42" t="s">
        <v>76</v>
      </c>
      <c r="C88" s="373">
        <v>82</v>
      </c>
      <c r="D88" s="374"/>
      <c r="E88" s="378">
        <v>80</v>
      </c>
      <c r="F88" s="379"/>
      <c r="G88" s="375">
        <v>78</v>
      </c>
      <c r="H88" s="376"/>
    </row>
    <row r="89" spans="1:42" x14ac:dyDescent="0.35">
      <c r="B89" s="102" t="s">
        <v>93</v>
      </c>
      <c r="C89" s="369"/>
      <c r="D89" s="369"/>
      <c r="E89" s="369"/>
      <c r="F89" s="369"/>
      <c r="G89" s="369"/>
      <c r="H89" s="370"/>
    </row>
    <row r="90" spans="1:42" x14ac:dyDescent="0.35">
      <c r="B90" s="174" t="s">
        <v>90</v>
      </c>
      <c r="C90" s="43">
        <v>1683478</v>
      </c>
      <c r="D90" s="33">
        <v>1874797</v>
      </c>
      <c r="E90" s="43">
        <v>1601804</v>
      </c>
      <c r="F90" s="43">
        <v>1734210</v>
      </c>
      <c r="G90" s="43">
        <v>1936209</v>
      </c>
      <c r="H90" s="103">
        <v>2095418</v>
      </c>
    </row>
    <row r="91" spans="1:42" x14ac:dyDescent="0.35">
      <c r="B91" s="174" t="s">
        <v>91</v>
      </c>
      <c r="C91" s="43">
        <v>1466644</v>
      </c>
      <c r="D91" s="33">
        <v>1657964</v>
      </c>
      <c r="E91" s="43">
        <v>1408204</v>
      </c>
      <c r="F91" s="43">
        <v>1540610</v>
      </c>
      <c r="G91" s="43">
        <v>1742609</v>
      </c>
      <c r="H91" s="103">
        <v>1901818</v>
      </c>
    </row>
    <row r="92" spans="1:42" ht="15" thickBot="1" x14ac:dyDescent="0.4">
      <c r="B92" s="104" t="s">
        <v>92</v>
      </c>
      <c r="C92" s="45">
        <f>C90-C91</f>
        <v>216834</v>
      </c>
      <c r="D92" s="63">
        <f>D90-D91</f>
        <v>216833</v>
      </c>
      <c r="E92" s="63">
        <f t="shared" ref="E92:H92" si="33">E90-E91</f>
        <v>193600</v>
      </c>
      <c r="F92" s="63">
        <f t="shared" si="33"/>
        <v>193600</v>
      </c>
      <c r="G92" s="63">
        <f t="shared" si="33"/>
        <v>193600</v>
      </c>
      <c r="H92" s="109">
        <f t="shared" si="33"/>
        <v>193600</v>
      </c>
    </row>
    <row r="93" spans="1:42" ht="15" thickBot="1" x14ac:dyDescent="0.4">
      <c r="B93" s="56" t="s">
        <v>107</v>
      </c>
      <c r="C93" s="47">
        <f>C91/C77</f>
        <v>0.80128586515352418</v>
      </c>
      <c r="D93" s="183">
        <f>D91/C77</f>
        <v>0.90581157945172619</v>
      </c>
      <c r="E93" s="47">
        <f>E91/E77</f>
        <v>0.79623876917509628</v>
      </c>
      <c r="F93" s="47">
        <f t="shared" ref="F93" si="34">F91/E77</f>
        <v>0.87110490396195794</v>
      </c>
      <c r="G93" s="47">
        <f>G91/G77</f>
        <v>0.83295762960583608</v>
      </c>
      <c r="H93" s="201">
        <f t="shared" ref="H93" si="35">H91/G77</f>
        <v>0.9090586661848481</v>
      </c>
    </row>
    <row r="94" spans="1:42" x14ac:dyDescent="0.35">
      <c r="B94" s="87" t="s">
        <v>85</v>
      </c>
      <c r="C94" s="364"/>
      <c r="D94" s="364"/>
      <c r="E94" s="364"/>
      <c r="F94" s="364"/>
      <c r="G94" s="364"/>
      <c r="H94" s="365"/>
    </row>
    <row r="95" spans="1:42" x14ac:dyDescent="0.35">
      <c r="B95" s="174" t="s">
        <v>90</v>
      </c>
      <c r="C95" s="43">
        <v>1598061</v>
      </c>
      <c r="D95" s="33">
        <v>2071311</v>
      </c>
      <c r="E95" s="53">
        <v>1472456</v>
      </c>
      <c r="F95" s="53">
        <v>1858457</v>
      </c>
      <c r="G95" s="53">
        <v>1812816</v>
      </c>
      <c r="H95" s="88">
        <v>2279719</v>
      </c>
    </row>
    <row r="96" spans="1:42" x14ac:dyDescent="0.35">
      <c r="B96" s="174" t="s">
        <v>91</v>
      </c>
      <c r="C96" s="43">
        <v>1409758</v>
      </c>
      <c r="D96" s="33">
        <v>1883008</v>
      </c>
      <c r="E96" s="53">
        <v>1375656</v>
      </c>
      <c r="F96" s="53">
        <v>1761657</v>
      </c>
      <c r="G96" s="53">
        <v>1716016</v>
      </c>
      <c r="H96" s="88">
        <v>2182919</v>
      </c>
    </row>
    <row r="97" spans="2:8" ht="15" thickBot="1" x14ac:dyDescent="0.4">
      <c r="B97" s="89" t="s">
        <v>92</v>
      </c>
      <c r="C97" s="45">
        <f>C95-C96</f>
        <v>188303</v>
      </c>
      <c r="D97" s="52">
        <f>D95-D96</f>
        <v>188303</v>
      </c>
      <c r="E97" s="52">
        <f t="shared" ref="E97:H97" si="36">E95-E96</f>
        <v>96800</v>
      </c>
      <c r="F97" s="52">
        <f t="shared" si="36"/>
        <v>96800</v>
      </c>
      <c r="G97" s="52">
        <f t="shared" si="36"/>
        <v>96800</v>
      </c>
      <c r="H97" s="94">
        <f t="shared" si="36"/>
        <v>96800</v>
      </c>
    </row>
    <row r="98" spans="2:8" ht="15" thickBot="1" x14ac:dyDescent="0.4">
      <c r="B98" s="37" t="s">
        <v>102</v>
      </c>
      <c r="C98" s="47">
        <f>C96/C77</f>
        <v>0.77020678411877863</v>
      </c>
      <c r="D98" s="47">
        <f>D96/C77</f>
        <v>1.0287620543028897</v>
      </c>
      <c r="E98" s="47">
        <f>E96/E77</f>
        <v>0.77783520018998398</v>
      </c>
      <c r="F98" s="47">
        <f t="shared" ref="F98" si="37">F96/E77</f>
        <v>0.99609119231921839</v>
      </c>
      <c r="G98" s="47">
        <f>G96/G77</f>
        <v>0.82024632015884713</v>
      </c>
      <c r="H98" s="107">
        <f t="shared" ref="H98" si="38">H96/G77</f>
        <v>1.0434234161889111</v>
      </c>
    </row>
    <row r="99" spans="2:8" x14ac:dyDescent="0.35">
      <c r="B99" s="87" t="s">
        <v>94</v>
      </c>
      <c r="C99" s="255"/>
      <c r="D99" s="255"/>
      <c r="E99" s="255"/>
      <c r="F99" s="255"/>
      <c r="G99" s="255"/>
      <c r="H99" s="256"/>
    </row>
    <row r="100" spans="2:8" x14ac:dyDescent="0.35">
      <c r="B100" s="174" t="s">
        <v>90</v>
      </c>
      <c r="C100" s="53">
        <v>1504384</v>
      </c>
      <c r="D100" s="53">
        <v>2329801</v>
      </c>
      <c r="E100" s="53">
        <v>1519783</v>
      </c>
      <c r="F100" s="53">
        <v>2216784</v>
      </c>
      <c r="G100" s="53">
        <v>1854435</v>
      </c>
      <c r="H100" s="88">
        <v>2701049</v>
      </c>
    </row>
    <row r="101" spans="2:8" x14ac:dyDescent="0.35">
      <c r="B101" s="174" t="s">
        <v>91</v>
      </c>
      <c r="C101" s="53">
        <v>1447322</v>
      </c>
      <c r="D101" s="53">
        <v>2272739</v>
      </c>
      <c r="E101" s="53">
        <v>1519783</v>
      </c>
      <c r="F101" s="53">
        <v>2216784</v>
      </c>
      <c r="G101" s="53">
        <v>1854435</v>
      </c>
      <c r="H101" s="88">
        <v>2701049</v>
      </c>
    </row>
    <row r="102" spans="2:8" ht="15" thickBot="1" x14ac:dyDescent="0.4">
      <c r="B102" s="89" t="s">
        <v>92</v>
      </c>
      <c r="C102" s="52">
        <f>C100-C101</f>
        <v>57062</v>
      </c>
      <c r="D102" s="52">
        <f>D100-D101</f>
        <v>57062</v>
      </c>
      <c r="E102" s="52">
        <f t="shared" ref="E102:G102" si="39">E100-E101</f>
        <v>0</v>
      </c>
      <c r="F102" s="52">
        <f t="shared" si="39"/>
        <v>0</v>
      </c>
      <c r="G102" s="52">
        <f t="shared" si="39"/>
        <v>0</v>
      </c>
      <c r="H102" s="94">
        <f t="shared" ref="H102" si="40">H100-H101</f>
        <v>0</v>
      </c>
    </row>
    <row r="103" spans="2:8" ht="15" thickBot="1" x14ac:dyDescent="0.4">
      <c r="B103" s="37" t="s">
        <v>108</v>
      </c>
      <c r="C103" s="47">
        <f>C101/C77</f>
        <v>0.7907294891778297</v>
      </c>
      <c r="D103" s="47">
        <f>D101/C77</f>
        <v>1.2416875778192631</v>
      </c>
      <c r="E103" s="47">
        <f>E101/E77</f>
        <v>0.85932872320575382</v>
      </c>
      <c r="F103" s="47">
        <f>F101/E77</f>
        <v>1.2534329995420028</v>
      </c>
      <c r="G103" s="47">
        <f>G101/G77</f>
        <v>0.88640984974718873</v>
      </c>
      <c r="H103" s="107">
        <f>H101/G77</f>
        <v>1.2910867397615955</v>
      </c>
    </row>
    <row r="104" spans="2:8" x14ac:dyDescent="0.35">
      <c r="B104" s="87" t="s">
        <v>119</v>
      </c>
      <c r="C104" s="255"/>
      <c r="D104" s="255"/>
      <c r="E104" s="255"/>
      <c r="F104" s="255"/>
      <c r="G104" s="255"/>
      <c r="H104" s="256"/>
    </row>
    <row r="105" spans="2:8" x14ac:dyDescent="0.35">
      <c r="B105" s="174" t="s">
        <v>90</v>
      </c>
      <c r="C105" s="53">
        <v>1511369</v>
      </c>
      <c r="D105" s="53">
        <v>2417302</v>
      </c>
      <c r="E105" s="53">
        <v>1525231</v>
      </c>
      <c r="F105" s="53">
        <v>2294288</v>
      </c>
      <c r="G105" s="53">
        <v>1856552</v>
      </c>
      <c r="H105" s="88">
        <v>2791094</v>
      </c>
    </row>
    <row r="106" spans="2:8" x14ac:dyDescent="0.35">
      <c r="B106" s="174" t="s">
        <v>91</v>
      </c>
      <c r="C106" s="53">
        <v>1477132</v>
      </c>
      <c r="D106" s="53">
        <v>2383065</v>
      </c>
      <c r="E106" s="53">
        <v>1525231</v>
      </c>
      <c r="F106" s="53">
        <v>2294288</v>
      </c>
      <c r="G106" s="53">
        <v>1856552</v>
      </c>
      <c r="H106" s="88">
        <v>2791094</v>
      </c>
    </row>
    <row r="107" spans="2:8" ht="15" thickBot="1" x14ac:dyDescent="0.4">
      <c r="B107" s="89" t="s">
        <v>92</v>
      </c>
      <c r="C107" s="52">
        <f>C105-C106</f>
        <v>34237</v>
      </c>
      <c r="D107" s="52">
        <f>D105-D106</f>
        <v>34237</v>
      </c>
      <c r="E107" s="52">
        <f t="shared" ref="E107:H107" si="41">E105-E106</f>
        <v>0</v>
      </c>
      <c r="F107" s="52">
        <f t="shared" si="41"/>
        <v>0</v>
      </c>
      <c r="G107" s="52">
        <f t="shared" si="41"/>
        <v>0</v>
      </c>
      <c r="H107" s="94">
        <f t="shared" si="41"/>
        <v>0</v>
      </c>
    </row>
    <row r="108" spans="2:8" ht="15" thickBot="1" x14ac:dyDescent="0.4">
      <c r="B108" s="37" t="s">
        <v>120</v>
      </c>
      <c r="C108" s="47">
        <f>C106/C77</f>
        <v>0.80701587608578185</v>
      </c>
      <c r="D108" s="47">
        <f>D106/C77</f>
        <v>1.3019630532304247</v>
      </c>
      <c r="E108" s="47">
        <f>E106/E77</f>
        <v>0.86240917803649275</v>
      </c>
      <c r="F108" s="47">
        <f>F106/E77</f>
        <v>1.2972559751663773</v>
      </c>
      <c r="G108" s="47">
        <f>G106/G77</f>
        <v>0.8874217642396971</v>
      </c>
      <c r="H108" s="107">
        <f>H106/G77</f>
        <v>1.33412776029911</v>
      </c>
    </row>
    <row r="109" spans="2:8" x14ac:dyDescent="0.35">
      <c r="B109" s="87" t="s">
        <v>121</v>
      </c>
      <c r="C109" s="255"/>
      <c r="D109" s="255"/>
      <c r="E109" s="255"/>
      <c r="F109" s="255"/>
      <c r="G109" s="255"/>
      <c r="H109" s="256"/>
    </row>
    <row r="110" spans="2:8" x14ac:dyDescent="0.35">
      <c r="B110" s="174" t="s">
        <v>90</v>
      </c>
      <c r="C110" s="33">
        <v>1517067</v>
      </c>
      <c r="D110" s="53">
        <v>2507820</v>
      </c>
      <c r="E110" s="53">
        <v>1528890</v>
      </c>
      <c r="F110" s="53">
        <v>2373617</v>
      </c>
      <c r="G110" s="53">
        <v>1855913</v>
      </c>
      <c r="H110" s="88">
        <v>2882819</v>
      </c>
    </row>
    <row r="111" spans="2:8" x14ac:dyDescent="0.35">
      <c r="B111" s="174" t="s">
        <v>91</v>
      </c>
      <c r="C111" s="33">
        <v>1505654</v>
      </c>
      <c r="D111" s="53">
        <v>2496408</v>
      </c>
      <c r="E111" s="53">
        <v>1528890</v>
      </c>
      <c r="F111" s="53">
        <v>2373617</v>
      </c>
      <c r="G111" s="53">
        <v>1855913</v>
      </c>
      <c r="H111" s="88">
        <v>2882819</v>
      </c>
    </row>
    <row r="112" spans="2:8" ht="15" thickBot="1" x14ac:dyDescent="0.4">
      <c r="B112" s="89" t="s">
        <v>92</v>
      </c>
      <c r="C112" s="52">
        <f>C110-C111</f>
        <v>11413</v>
      </c>
      <c r="D112" s="52">
        <f>D110-D111</f>
        <v>11412</v>
      </c>
      <c r="E112" s="52">
        <f t="shared" ref="E112:G112" si="42">E110-E111</f>
        <v>0</v>
      </c>
      <c r="F112" s="52">
        <f t="shared" si="42"/>
        <v>0</v>
      </c>
      <c r="G112" s="52">
        <f t="shared" si="42"/>
        <v>0</v>
      </c>
      <c r="H112" s="94">
        <f t="shared" ref="H112" si="43">H110-H111</f>
        <v>0</v>
      </c>
    </row>
    <row r="113" spans="2:8" ht="15" thickBot="1" x14ac:dyDescent="0.4">
      <c r="B113" s="60" t="s">
        <v>122</v>
      </c>
      <c r="C113" s="47">
        <f>C111/C77</f>
        <v>0.82259857744064979</v>
      </c>
      <c r="D113" s="47">
        <f>D111/C77</f>
        <v>1.3638868355621263</v>
      </c>
      <c r="E113" s="47">
        <f t="shared" ref="E113:G113" si="44">E111/E77</f>
        <v>0.8644780811616164</v>
      </c>
      <c r="F113" s="47">
        <f>F111/E77</f>
        <v>1.342110857924764</v>
      </c>
      <c r="G113" s="47">
        <f t="shared" si="44"/>
        <v>0.88711632571314403</v>
      </c>
      <c r="H113" s="107">
        <f>H111/G77</f>
        <v>1.3779718117045574</v>
      </c>
    </row>
    <row r="114" spans="2:8" x14ac:dyDescent="0.35">
      <c r="B114" s="87" t="s">
        <v>86</v>
      </c>
      <c r="C114" s="384"/>
      <c r="D114" s="384"/>
      <c r="E114" s="384"/>
      <c r="F114" s="384"/>
      <c r="G114" s="384"/>
      <c r="H114" s="385"/>
    </row>
    <row r="115" spans="2:8" x14ac:dyDescent="0.35">
      <c r="B115" s="174" t="s">
        <v>90</v>
      </c>
      <c r="C115" s="33">
        <v>1524853</v>
      </c>
      <c r="D115" s="33">
        <v>2798233</v>
      </c>
      <c r="E115" s="53">
        <v>1526424</v>
      </c>
      <c r="F115" s="53">
        <v>2622266</v>
      </c>
      <c r="G115" s="53">
        <v>1833427</v>
      </c>
      <c r="H115" s="88">
        <v>3167126</v>
      </c>
    </row>
    <row r="116" spans="2:8" x14ac:dyDescent="0.35">
      <c r="B116" s="174" t="s">
        <v>91</v>
      </c>
      <c r="C116" s="33">
        <v>1524853</v>
      </c>
      <c r="D116" s="33">
        <v>2798233</v>
      </c>
      <c r="E116" s="53">
        <v>1526424</v>
      </c>
      <c r="F116" s="53">
        <v>2622266</v>
      </c>
      <c r="G116" s="53">
        <v>1833427</v>
      </c>
      <c r="H116" s="88">
        <v>3167126</v>
      </c>
    </row>
    <row r="117" spans="2:8" ht="15" thickBot="1" x14ac:dyDescent="0.4">
      <c r="B117" s="89" t="s">
        <v>92</v>
      </c>
      <c r="C117" s="52">
        <f t="shared" ref="C117:H117" si="45">C115-C116</f>
        <v>0</v>
      </c>
      <c r="D117" s="52">
        <f t="shared" si="45"/>
        <v>0</v>
      </c>
      <c r="E117" s="52">
        <f t="shared" si="45"/>
        <v>0</v>
      </c>
      <c r="F117" s="52">
        <f t="shared" si="45"/>
        <v>0</v>
      </c>
      <c r="G117" s="52">
        <f t="shared" si="45"/>
        <v>0</v>
      </c>
      <c r="H117" s="94">
        <f t="shared" si="45"/>
        <v>0</v>
      </c>
    </row>
    <row r="118" spans="2:8" ht="15" thickBot="1" x14ac:dyDescent="0.4">
      <c r="B118" s="60" t="s">
        <v>103</v>
      </c>
      <c r="C118" s="47">
        <f>C116/C77</f>
        <v>0.83308775363138354</v>
      </c>
      <c r="D118" s="47">
        <f>D116/C77</f>
        <v>1.5287858200804978</v>
      </c>
      <c r="E118" s="47">
        <f>E116/E77</f>
        <v>0.86308373431642516</v>
      </c>
      <c r="F118" s="47">
        <f>F116/E77</f>
        <v>1.482704105576822</v>
      </c>
      <c r="G118" s="47">
        <f>G116/G77</f>
        <v>0.87636813994151264</v>
      </c>
      <c r="H118" s="107">
        <f t="shared" ref="H118" si="46">H116/G77</f>
        <v>1.5138690122815923</v>
      </c>
    </row>
    <row r="119" spans="2:8" x14ac:dyDescent="0.35">
      <c r="B119" s="87" t="s">
        <v>87</v>
      </c>
      <c r="C119" s="364"/>
      <c r="D119" s="364"/>
      <c r="E119" s="364"/>
      <c r="F119" s="364"/>
      <c r="G119" s="364"/>
      <c r="H119" s="365"/>
    </row>
    <row r="120" spans="2:8" x14ac:dyDescent="0.35">
      <c r="B120" s="174" t="s">
        <v>90</v>
      </c>
      <c r="C120" s="33">
        <v>1408498</v>
      </c>
      <c r="D120" s="33">
        <v>4012751</v>
      </c>
      <c r="E120" s="53">
        <v>1332105</v>
      </c>
      <c r="F120" s="53">
        <v>3716608</v>
      </c>
      <c r="G120" s="53">
        <v>1440872</v>
      </c>
      <c r="H120" s="88">
        <v>4371769</v>
      </c>
    </row>
    <row r="121" spans="2:8" x14ac:dyDescent="0.35">
      <c r="B121" s="174" t="s">
        <v>91</v>
      </c>
      <c r="C121" s="33">
        <v>1408498</v>
      </c>
      <c r="D121" s="33">
        <v>4012751</v>
      </c>
      <c r="E121" s="53">
        <v>1332105</v>
      </c>
      <c r="F121" s="53">
        <v>3716608</v>
      </c>
      <c r="G121" s="53">
        <v>1440872</v>
      </c>
      <c r="H121" s="88">
        <v>4371769</v>
      </c>
    </row>
    <row r="122" spans="2:8" ht="15" thickBot="1" x14ac:dyDescent="0.4">
      <c r="B122" s="89" t="s">
        <v>92</v>
      </c>
      <c r="C122" s="52">
        <f t="shared" ref="C122:H122" si="47">C120-C121</f>
        <v>0</v>
      </c>
      <c r="D122" s="52">
        <f t="shared" si="47"/>
        <v>0</v>
      </c>
      <c r="E122" s="52">
        <f t="shared" si="47"/>
        <v>0</v>
      </c>
      <c r="F122" s="52">
        <f t="shared" si="47"/>
        <v>0</v>
      </c>
      <c r="G122" s="52">
        <f t="shared" si="47"/>
        <v>0</v>
      </c>
      <c r="H122" s="94">
        <f t="shared" si="47"/>
        <v>0</v>
      </c>
    </row>
    <row r="123" spans="2:8" ht="14.5" customHeight="1" thickBot="1" x14ac:dyDescent="0.4">
      <c r="B123" s="38" t="s">
        <v>104</v>
      </c>
      <c r="C123" s="47">
        <f>C121/C77</f>
        <v>0.76951839607771788</v>
      </c>
      <c r="D123" s="47">
        <f>D121/C77</f>
        <v>2.1923252382177743</v>
      </c>
      <c r="E123" s="47">
        <f>E121/E77</f>
        <v>0.75321022068676957</v>
      </c>
      <c r="F123" s="47">
        <f t="shared" ref="F123" si="48">F121/E77</f>
        <v>2.1014763339873457</v>
      </c>
      <c r="G123" s="47">
        <f>G121/G77</f>
        <v>0.68872898377399649</v>
      </c>
      <c r="H123" s="107">
        <f t="shared" ref="H123" si="49">H121/G77</f>
        <v>2.0896818181383643</v>
      </c>
    </row>
    <row r="124" spans="2:8" ht="14.5" customHeight="1" x14ac:dyDescent="0.35">
      <c r="B124" s="87" t="s">
        <v>98</v>
      </c>
      <c r="C124" s="364"/>
      <c r="D124" s="364"/>
      <c r="E124" s="364"/>
      <c r="F124" s="364"/>
      <c r="G124" s="364"/>
      <c r="H124" s="365"/>
    </row>
    <row r="125" spans="2:8" x14ac:dyDescent="0.35">
      <c r="B125" s="174" t="s">
        <v>90</v>
      </c>
      <c r="C125" s="33">
        <v>518277</v>
      </c>
      <c r="D125" s="33">
        <v>5570762</v>
      </c>
      <c r="E125" s="53">
        <v>186331</v>
      </c>
      <c r="F125" s="53">
        <v>5262726</v>
      </c>
      <c r="G125" s="53">
        <v>0</v>
      </c>
      <c r="H125" s="88">
        <v>5964865</v>
      </c>
    </row>
    <row r="126" spans="2:8" x14ac:dyDescent="0.35">
      <c r="B126" s="174" t="s">
        <v>91</v>
      </c>
      <c r="C126" s="33">
        <v>518277</v>
      </c>
      <c r="D126" s="33">
        <v>5570762</v>
      </c>
      <c r="E126" s="53">
        <v>186331</v>
      </c>
      <c r="F126" s="53">
        <v>5262726</v>
      </c>
      <c r="G126" s="53">
        <v>0</v>
      </c>
      <c r="H126" s="88">
        <v>5964865</v>
      </c>
    </row>
    <row r="127" spans="2:8" ht="15" thickBot="1" x14ac:dyDescent="0.4">
      <c r="B127" s="89" t="s">
        <v>92</v>
      </c>
      <c r="C127" s="52">
        <f t="shared" ref="C127:H127" si="50">C125-C126</f>
        <v>0</v>
      </c>
      <c r="D127" s="52">
        <f t="shared" si="50"/>
        <v>0</v>
      </c>
      <c r="E127" s="52">
        <f t="shared" ref="E127:G127" si="51">E125-E126</f>
        <v>0</v>
      </c>
      <c r="F127" s="52">
        <f t="shared" si="51"/>
        <v>0</v>
      </c>
      <c r="G127" s="52">
        <f t="shared" si="51"/>
        <v>0</v>
      </c>
      <c r="H127" s="94">
        <f t="shared" si="50"/>
        <v>0</v>
      </c>
    </row>
    <row r="128" spans="2:8" ht="15" thickBot="1" x14ac:dyDescent="0.4">
      <c r="B128" s="38" t="s">
        <v>105</v>
      </c>
      <c r="C128" s="47">
        <f>C126/C77</f>
        <v>0.28315530853715903</v>
      </c>
      <c r="D128" s="47">
        <f>D126/C77</f>
        <v>3.0435285241233569</v>
      </c>
      <c r="E128" s="47">
        <f>E126/E77</f>
        <v>0.10535687023979826</v>
      </c>
      <c r="F128" s="47">
        <f>F126/E77</f>
        <v>2.9756956184940377</v>
      </c>
      <c r="G128" s="47">
        <f>G126/G77</f>
        <v>0</v>
      </c>
      <c r="H128" s="107">
        <f t="shared" ref="H128" si="52">H126/G77</f>
        <v>2.8511730464601155</v>
      </c>
    </row>
    <row r="129" spans="2:8" x14ac:dyDescent="0.35">
      <c r="B129" s="87" t="s">
        <v>99</v>
      </c>
      <c r="C129" s="371"/>
      <c r="D129" s="371"/>
      <c r="E129" s="371"/>
      <c r="F129" s="371"/>
      <c r="G129" s="371"/>
      <c r="H129" s="372"/>
    </row>
    <row r="130" spans="2:8" x14ac:dyDescent="0.35">
      <c r="B130" s="174" t="s">
        <v>90</v>
      </c>
      <c r="C130" s="57">
        <v>0</v>
      </c>
      <c r="D130" s="33">
        <v>9591800</v>
      </c>
      <c r="E130" s="143">
        <v>0</v>
      </c>
      <c r="F130" s="143">
        <v>9539522</v>
      </c>
      <c r="G130" s="57">
        <v>0</v>
      </c>
      <c r="H130" s="100">
        <v>9554646</v>
      </c>
    </row>
    <row r="131" spans="2:8" x14ac:dyDescent="0.35">
      <c r="B131" s="174" t="s">
        <v>91</v>
      </c>
      <c r="C131" s="44">
        <v>0</v>
      </c>
      <c r="D131" s="33">
        <v>9591800</v>
      </c>
      <c r="E131" s="53">
        <v>0</v>
      </c>
      <c r="F131" s="53">
        <v>9539522</v>
      </c>
      <c r="G131" s="44">
        <v>0</v>
      </c>
      <c r="H131" s="100">
        <v>9554646</v>
      </c>
    </row>
    <row r="132" spans="2:8" ht="15" thickBot="1" x14ac:dyDescent="0.4">
      <c r="B132" s="89" t="s">
        <v>92</v>
      </c>
      <c r="C132" s="41">
        <v>0</v>
      </c>
      <c r="D132" s="41">
        <v>0</v>
      </c>
      <c r="E132" s="52">
        <v>0</v>
      </c>
      <c r="F132" s="52">
        <v>0</v>
      </c>
      <c r="G132" s="52">
        <v>0</v>
      </c>
      <c r="H132" s="97">
        <v>0</v>
      </c>
    </row>
    <row r="133" spans="2:8" ht="15" thickBot="1" x14ac:dyDescent="0.4">
      <c r="B133" s="38" t="s">
        <v>106</v>
      </c>
      <c r="C133" s="49">
        <v>0</v>
      </c>
      <c r="D133" s="49">
        <f>D131/C77</f>
        <v>5.2403812795603928</v>
      </c>
      <c r="E133" s="49">
        <v>0</v>
      </c>
      <c r="F133" s="47">
        <f>F131/E77</f>
        <v>5.393918250337844</v>
      </c>
      <c r="G133" s="49">
        <v>0</v>
      </c>
      <c r="H133" s="107">
        <f>H131/G77</f>
        <v>4.5670688512930235</v>
      </c>
    </row>
    <row r="134" spans="2:8" ht="63.5" customHeight="1" thickBot="1" x14ac:dyDescent="0.4">
      <c r="B134" s="251" t="s">
        <v>143</v>
      </c>
      <c r="C134" s="395" t="s">
        <v>184</v>
      </c>
      <c r="D134" s="396"/>
      <c r="E134" s="75"/>
      <c r="F134" s="76" t="s">
        <v>150</v>
      </c>
      <c r="G134" s="77"/>
      <c r="H134" s="78"/>
    </row>
    <row r="135" spans="2:8" ht="99.5" customHeight="1" thickBot="1" x14ac:dyDescent="0.4">
      <c r="B135" s="252"/>
      <c r="C135" s="397"/>
      <c r="D135" s="398"/>
      <c r="E135" s="79"/>
      <c r="F135" s="76" t="s">
        <v>151</v>
      </c>
      <c r="G135" s="77"/>
      <c r="H135" s="78"/>
    </row>
    <row r="136" spans="2:8" x14ac:dyDescent="0.35">
      <c r="B136" s="249" t="s">
        <v>9</v>
      </c>
      <c r="C136" s="261" t="s">
        <v>7</v>
      </c>
      <c r="D136" s="262"/>
      <c r="E136" s="261" t="s">
        <v>8</v>
      </c>
      <c r="F136" s="262"/>
      <c r="G136" s="261" t="s">
        <v>8</v>
      </c>
      <c r="H136" s="286"/>
    </row>
    <row r="137" spans="2:8" ht="34" customHeight="1" thickBot="1" x14ac:dyDescent="0.4">
      <c r="B137" s="339"/>
      <c r="C137" s="350" t="s">
        <v>156</v>
      </c>
      <c r="D137" s="351"/>
      <c r="E137" s="287" t="s">
        <v>161</v>
      </c>
      <c r="F137" s="288"/>
      <c r="G137" s="287" t="s">
        <v>162</v>
      </c>
      <c r="H137" s="289"/>
    </row>
    <row r="138" spans="2:8" x14ac:dyDescent="0.35">
      <c r="B138" s="210" t="s">
        <v>11</v>
      </c>
      <c r="C138" s="332" t="s">
        <v>37</v>
      </c>
      <c r="D138" s="333"/>
      <c r="E138" s="332" t="s">
        <v>37</v>
      </c>
      <c r="F138" s="333"/>
      <c r="G138" s="332" t="s">
        <v>37</v>
      </c>
      <c r="H138" s="334"/>
    </row>
    <row r="139" spans="2:8" x14ac:dyDescent="0.35">
      <c r="B139" s="81" t="s">
        <v>36</v>
      </c>
      <c r="C139" s="274">
        <v>2653757</v>
      </c>
      <c r="D139" s="275"/>
      <c r="E139" s="274">
        <v>2681898</v>
      </c>
      <c r="F139" s="275"/>
      <c r="G139" s="274">
        <v>3144426</v>
      </c>
      <c r="H139" s="298"/>
    </row>
    <row r="140" spans="2:8" ht="29" x14ac:dyDescent="0.35">
      <c r="B140" s="82" t="s">
        <v>129</v>
      </c>
      <c r="C140" s="276" t="s">
        <v>185</v>
      </c>
      <c r="D140" s="277"/>
      <c r="E140" s="296" t="s">
        <v>183</v>
      </c>
      <c r="F140" s="277"/>
      <c r="G140" s="296" t="s">
        <v>183</v>
      </c>
      <c r="H140" s="297"/>
    </row>
    <row r="141" spans="2:8" x14ac:dyDescent="0.35">
      <c r="B141" s="83" t="s">
        <v>130</v>
      </c>
      <c r="C141" s="276">
        <v>4.2000000000000003E-2</v>
      </c>
      <c r="D141" s="277"/>
      <c r="E141" s="296">
        <v>4.1000000000000002E-2</v>
      </c>
      <c r="F141" s="277"/>
      <c r="G141" s="296">
        <v>4.1000000000000002E-2</v>
      </c>
      <c r="H141" s="297"/>
    </row>
    <row r="142" spans="2:8" x14ac:dyDescent="0.35">
      <c r="B142" s="81" t="s">
        <v>109</v>
      </c>
      <c r="C142" s="280">
        <v>1.6E-2</v>
      </c>
      <c r="D142" s="281"/>
      <c r="E142" s="296">
        <v>1.4999999999999999E-2</v>
      </c>
      <c r="F142" s="277"/>
      <c r="G142" s="296">
        <v>1.4999999999999999E-2</v>
      </c>
      <c r="H142" s="297"/>
    </row>
    <row r="143" spans="2:8" x14ac:dyDescent="0.35">
      <c r="B143" s="89" t="s">
        <v>50</v>
      </c>
      <c r="C143" s="274">
        <v>2081972</v>
      </c>
      <c r="D143" s="275"/>
      <c r="E143" s="344">
        <v>2128288</v>
      </c>
      <c r="F143" s="344"/>
      <c r="G143" s="344">
        <v>2562709</v>
      </c>
      <c r="H143" s="358"/>
    </row>
    <row r="144" spans="2:8" x14ac:dyDescent="0.35">
      <c r="B144" s="85" t="s">
        <v>74</v>
      </c>
      <c r="C144" s="278">
        <f>C143/C139</f>
        <v>0.7845375443192425</v>
      </c>
      <c r="D144" s="279"/>
      <c r="E144" s="352">
        <f>E143/E139</f>
        <v>0.79357529630135071</v>
      </c>
      <c r="F144" s="352"/>
      <c r="G144" s="352">
        <f>G143/G139</f>
        <v>0.81500057562175099</v>
      </c>
      <c r="H144" s="359"/>
    </row>
    <row r="145" spans="2:8" ht="15" thickBot="1" x14ac:dyDescent="0.4">
      <c r="B145" s="139" t="s">
        <v>51</v>
      </c>
      <c r="C145" s="391">
        <f>10000000/C139</f>
        <v>3.7682425331332143</v>
      </c>
      <c r="D145" s="392"/>
      <c r="E145" s="387">
        <f t="shared" ref="E145" si="53">10000000/E139</f>
        <v>3.7287025830214273</v>
      </c>
      <c r="F145" s="387"/>
      <c r="G145" s="387">
        <f t="shared" ref="G145" si="54">10000000/G139</f>
        <v>3.180230668490847</v>
      </c>
      <c r="H145" s="388"/>
    </row>
    <row r="146" spans="2:8" x14ac:dyDescent="0.35">
      <c r="B146" s="317" t="s">
        <v>131</v>
      </c>
      <c r="C146" s="318"/>
      <c r="D146" s="318"/>
      <c r="E146" s="318"/>
      <c r="F146" s="318"/>
      <c r="G146" s="318"/>
      <c r="H146" s="320"/>
    </row>
    <row r="147" spans="2:8" x14ac:dyDescent="0.35">
      <c r="B147" s="68" t="s">
        <v>132</v>
      </c>
      <c r="C147" s="263">
        <v>4.2000000000000003E-2</v>
      </c>
      <c r="D147" s="263"/>
      <c r="E147" s="263">
        <v>4.4999999999999998E-2</v>
      </c>
      <c r="F147" s="263"/>
      <c r="G147" s="263">
        <v>4.4999999999999998E-2</v>
      </c>
      <c r="H147" s="265"/>
    </row>
    <row r="148" spans="2:8" ht="29" x14ac:dyDescent="0.35">
      <c r="B148" s="73" t="s">
        <v>133</v>
      </c>
      <c r="C148" s="67">
        <v>1.6E-2</v>
      </c>
      <c r="D148" s="67">
        <v>4.2000000000000003E-2</v>
      </c>
      <c r="E148" s="67">
        <v>1.4999999999999999E-2</v>
      </c>
      <c r="F148" s="67">
        <v>4.1000000000000002E-2</v>
      </c>
      <c r="G148" s="67">
        <v>1.4999999999999999E-2</v>
      </c>
      <c r="H148" s="209">
        <v>4.1000000000000002E-2</v>
      </c>
    </row>
    <row r="149" spans="2:8" x14ac:dyDescent="0.35">
      <c r="B149" s="68" t="s">
        <v>77</v>
      </c>
      <c r="C149" s="72" t="s">
        <v>25</v>
      </c>
      <c r="D149" s="69" t="s">
        <v>179</v>
      </c>
      <c r="E149" s="72" t="s">
        <v>25</v>
      </c>
      <c r="F149" s="69" t="s">
        <v>79</v>
      </c>
      <c r="G149" s="72" t="s">
        <v>25</v>
      </c>
      <c r="H149" s="70" t="s">
        <v>80</v>
      </c>
    </row>
    <row r="150" spans="2:8" ht="29.5" thickBot="1" x14ac:dyDescent="0.4">
      <c r="B150" s="199" t="s">
        <v>76</v>
      </c>
      <c r="C150" s="373">
        <v>85</v>
      </c>
      <c r="D150" s="374"/>
      <c r="E150" s="378">
        <v>84</v>
      </c>
      <c r="F150" s="379"/>
      <c r="G150" s="375">
        <v>82</v>
      </c>
      <c r="H150" s="376"/>
    </row>
    <row r="151" spans="2:8" x14ac:dyDescent="0.35">
      <c r="B151" s="87" t="s">
        <v>94</v>
      </c>
      <c r="C151" s="362"/>
      <c r="D151" s="362"/>
      <c r="E151" s="362"/>
      <c r="F151" s="362"/>
      <c r="G151" s="362"/>
      <c r="H151" s="363"/>
    </row>
    <row r="152" spans="2:8" x14ac:dyDescent="0.35">
      <c r="B152" s="174" t="s">
        <v>90</v>
      </c>
      <c r="C152" s="43">
        <v>2437862</v>
      </c>
      <c r="D152" s="43">
        <v>2717341</v>
      </c>
      <c r="E152" s="43">
        <v>2446114</v>
      </c>
      <c r="F152" s="43">
        <v>2648140</v>
      </c>
      <c r="G152" s="43">
        <v>2915464</v>
      </c>
      <c r="H152" s="103">
        <v>3155613</v>
      </c>
    </row>
    <row r="153" spans="2:8" x14ac:dyDescent="0.35">
      <c r="B153" s="174" t="s">
        <v>91</v>
      </c>
      <c r="C153" s="43">
        <v>2075461</v>
      </c>
      <c r="D153" s="43">
        <v>2354940</v>
      </c>
      <c r="E153" s="43">
        <v>2164314</v>
      </c>
      <c r="F153" s="43">
        <v>2366340</v>
      </c>
      <c r="G153" s="43">
        <v>2633664</v>
      </c>
      <c r="H153" s="103">
        <v>2873813</v>
      </c>
    </row>
    <row r="154" spans="2:8" ht="15" thickBot="1" x14ac:dyDescent="0.4">
      <c r="B154" s="89" t="s">
        <v>92</v>
      </c>
      <c r="C154" s="45">
        <f>C152-C153</f>
        <v>362401</v>
      </c>
      <c r="D154" s="45">
        <f>D152-D153</f>
        <v>362401</v>
      </c>
      <c r="E154" s="45">
        <f t="shared" ref="E154:H154" si="55">E152-E153</f>
        <v>281800</v>
      </c>
      <c r="F154" s="45">
        <f t="shared" si="55"/>
        <v>281800</v>
      </c>
      <c r="G154" s="45">
        <f t="shared" si="55"/>
        <v>281800</v>
      </c>
      <c r="H154" s="99">
        <f t="shared" si="55"/>
        <v>281800</v>
      </c>
    </row>
    <row r="155" spans="2:8" ht="15" thickBot="1" x14ac:dyDescent="0.4">
      <c r="B155" s="37" t="s">
        <v>108</v>
      </c>
      <c r="C155" s="47">
        <f>C153/C139</f>
        <v>0.78208404160591949</v>
      </c>
      <c r="D155" s="47">
        <f>D153/C139</f>
        <v>0.88739850709767321</v>
      </c>
      <c r="E155" s="47">
        <f>E153/E139</f>
        <v>0.8070083202269438</v>
      </c>
      <c r="F155" s="47">
        <f t="shared" ref="F155" si="56">F153/E139</f>
        <v>0.88233780703069242</v>
      </c>
      <c r="G155" s="47">
        <f>G153/G139</f>
        <v>0.83756590233002781</v>
      </c>
      <c r="H155" s="107">
        <f t="shared" ref="H155" si="57">H153/G139</f>
        <v>0.91393882381076863</v>
      </c>
    </row>
    <row r="156" spans="2:8" x14ac:dyDescent="0.35">
      <c r="B156" s="87" t="s">
        <v>86</v>
      </c>
      <c r="C156" s="362"/>
      <c r="D156" s="362"/>
      <c r="E156" s="362"/>
      <c r="F156" s="362"/>
      <c r="G156" s="362"/>
      <c r="H156" s="363"/>
    </row>
    <row r="157" spans="2:8" x14ac:dyDescent="0.35">
      <c r="B157" s="174" t="s">
        <v>90</v>
      </c>
      <c r="C157" s="43">
        <v>2296245</v>
      </c>
      <c r="D157" s="43">
        <v>2990727</v>
      </c>
      <c r="E157" s="43">
        <v>2248982</v>
      </c>
      <c r="F157" s="43">
        <v>2847885</v>
      </c>
      <c r="G157" s="43">
        <v>2709814</v>
      </c>
      <c r="H157" s="103">
        <v>3424110</v>
      </c>
    </row>
    <row r="158" spans="2:8" x14ac:dyDescent="0.35">
      <c r="B158" s="174" t="s">
        <v>91</v>
      </c>
      <c r="C158" s="43">
        <v>1981528</v>
      </c>
      <c r="D158" s="59">
        <v>2676010</v>
      </c>
      <c r="E158" s="43">
        <v>2108082</v>
      </c>
      <c r="F158" s="43">
        <v>2706985</v>
      </c>
      <c r="G158" s="43">
        <v>2568914</v>
      </c>
      <c r="H158" s="103">
        <v>3283210</v>
      </c>
    </row>
    <row r="159" spans="2:8" ht="15" thickBot="1" x14ac:dyDescent="0.4">
      <c r="B159" s="89" t="s">
        <v>92</v>
      </c>
      <c r="C159" s="45">
        <f>C157-C158</f>
        <v>314717</v>
      </c>
      <c r="D159" s="45">
        <f>D157-D158</f>
        <v>314717</v>
      </c>
      <c r="E159" s="45">
        <f t="shared" ref="E159:H159" si="58">E157-E158</f>
        <v>140900</v>
      </c>
      <c r="F159" s="45">
        <f t="shared" si="58"/>
        <v>140900</v>
      </c>
      <c r="G159" s="45">
        <f t="shared" si="58"/>
        <v>140900</v>
      </c>
      <c r="H159" s="99">
        <f t="shared" si="58"/>
        <v>140900</v>
      </c>
    </row>
    <row r="160" spans="2:8" ht="15" thickBot="1" x14ac:dyDescent="0.4">
      <c r="B160" s="38" t="s">
        <v>103</v>
      </c>
      <c r="C160" s="47">
        <f>C158/C139</f>
        <v>0.74668780901943921</v>
      </c>
      <c r="D160" s="47">
        <f>D158/C139</f>
        <v>1.0083854701089814</v>
      </c>
      <c r="E160" s="47">
        <f>E158/E139</f>
        <v>0.7860410798620977</v>
      </c>
      <c r="F160" s="47">
        <f t="shared" ref="F160" si="59">F158/E139</f>
        <v>1.0093541961700259</v>
      </c>
      <c r="G160" s="47">
        <f>G158/G139</f>
        <v>0.81697390875154952</v>
      </c>
      <c r="H160" s="107">
        <f t="shared" ref="H160" si="60">H158/G139</f>
        <v>1.0441365133095835</v>
      </c>
    </row>
    <row r="161" spans="2:8" x14ac:dyDescent="0.35">
      <c r="B161" s="87" t="s">
        <v>123</v>
      </c>
      <c r="C161" s="362"/>
      <c r="D161" s="362"/>
      <c r="E161" s="362"/>
      <c r="F161" s="362"/>
      <c r="G161" s="362"/>
      <c r="H161" s="363"/>
    </row>
    <row r="162" spans="2:8" x14ac:dyDescent="0.35">
      <c r="B162" s="174" t="s">
        <v>90</v>
      </c>
      <c r="C162" s="43">
        <v>2134377</v>
      </c>
      <c r="D162" s="43">
        <v>3470451</v>
      </c>
      <c r="E162" s="43">
        <v>2242026</v>
      </c>
      <c r="F162" s="43">
        <v>3452580</v>
      </c>
      <c r="G162" s="43">
        <v>2647181</v>
      </c>
      <c r="H162" s="103">
        <v>4099739</v>
      </c>
    </row>
    <row r="163" spans="2:8" x14ac:dyDescent="0.35">
      <c r="B163" s="174" t="s">
        <v>91</v>
      </c>
      <c r="C163" s="43">
        <v>2077155</v>
      </c>
      <c r="D163" s="43">
        <v>3414230</v>
      </c>
      <c r="E163" s="43">
        <v>2242026</v>
      </c>
      <c r="F163" s="43">
        <v>3452580</v>
      </c>
      <c r="G163" s="43">
        <v>2647181</v>
      </c>
      <c r="H163" s="103">
        <v>4099739</v>
      </c>
    </row>
    <row r="164" spans="2:8" ht="15" thickBot="1" x14ac:dyDescent="0.4">
      <c r="B164" s="89" t="s">
        <v>92</v>
      </c>
      <c r="C164" s="45">
        <f>C162-C163</f>
        <v>57222</v>
      </c>
      <c r="D164" s="45">
        <f>D162-D163</f>
        <v>56221</v>
      </c>
      <c r="E164" s="45">
        <f t="shared" ref="E164:H164" si="61">E162-E163</f>
        <v>0</v>
      </c>
      <c r="F164" s="45">
        <f t="shared" si="61"/>
        <v>0</v>
      </c>
      <c r="G164" s="45">
        <f t="shared" si="61"/>
        <v>0</v>
      </c>
      <c r="H164" s="99">
        <f t="shared" si="61"/>
        <v>0</v>
      </c>
    </row>
    <row r="165" spans="2:8" ht="15" thickBot="1" x14ac:dyDescent="0.4">
      <c r="B165" s="38" t="s">
        <v>126</v>
      </c>
      <c r="C165" s="47">
        <f>C163/C139</f>
        <v>0.78272238189103227</v>
      </c>
      <c r="D165" s="47">
        <f>D163/C139</f>
        <v>1.2865646703899416</v>
      </c>
      <c r="E165" s="47">
        <f>E163/E139</f>
        <v>0.8359848137401199</v>
      </c>
      <c r="F165" s="47">
        <f>F163/E139</f>
        <v>1.287364396408812</v>
      </c>
      <c r="G165" s="47">
        <f>G163/G139</f>
        <v>0.84186462012462693</v>
      </c>
      <c r="H165" s="107">
        <f>H163/G139</f>
        <v>1.3038115700607997</v>
      </c>
    </row>
    <row r="166" spans="2:8" x14ac:dyDescent="0.35">
      <c r="B166" s="87" t="s">
        <v>124</v>
      </c>
      <c r="C166" s="362"/>
      <c r="D166" s="362"/>
      <c r="E166" s="362"/>
      <c r="F166" s="362"/>
      <c r="G166" s="362"/>
      <c r="H166" s="363"/>
    </row>
    <row r="167" spans="2:8" x14ac:dyDescent="0.35">
      <c r="B167" s="174" t="s">
        <v>90</v>
      </c>
      <c r="C167" s="43">
        <v>2139198</v>
      </c>
      <c r="D167" s="43">
        <v>3600458</v>
      </c>
      <c r="E167" s="43">
        <v>2226654</v>
      </c>
      <c r="F167" s="43">
        <v>3559527</v>
      </c>
      <c r="G167" s="43">
        <v>2615217</v>
      </c>
      <c r="H167" s="103">
        <v>4216428</v>
      </c>
    </row>
    <row r="168" spans="2:8" x14ac:dyDescent="0.35">
      <c r="B168" s="174" t="s">
        <v>91</v>
      </c>
      <c r="C168" s="43">
        <v>2120124</v>
      </c>
      <c r="D168" s="43">
        <v>3581384</v>
      </c>
      <c r="E168" s="43">
        <v>2226654</v>
      </c>
      <c r="F168" s="43">
        <v>3559527</v>
      </c>
      <c r="G168" s="43">
        <v>2615217</v>
      </c>
      <c r="H168" s="103">
        <v>4216428</v>
      </c>
    </row>
    <row r="169" spans="2:8" ht="15" thickBot="1" x14ac:dyDescent="0.4">
      <c r="B169" s="89" t="s">
        <v>92</v>
      </c>
      <c r="C169" s="45">
        <f>C167-C168</f>
        <v>19074</v>
      </c>
      <c r="D169" s="45">
        <f>D167-D168</f>
        <v>19074</v>
      </c>
      <c r="E169" s="45">
        <f t="shared" ref="E169:H169" si="62">E167-E168</f>
        <v>0</v>
      </c>
      <c r="F169" s="45">
        <f t="shared" si="62"/>
        <v>0</v>
      </c>
      <c r="G169" s="45">
        <f t="shared" si="62"/>
        <v>0</v>
      </c>
      <c r="H169" s="99">
        <f t="shared" si="62"/>
        <v>0</v>
      </c>
    </row>
    <row r="170" spans="2:8" ht="15" thickBot="1" x14ac:dyDescent="0.4">
      <c r="B170" s="38" t="s">
        <v>127</v>
      </c>
      <c r="C170" s="47">
        <f>C168/C139</f>
        <v>0.79891414323165233</v>
      </c>
      <c r="D170" s="47">
        <f>D168/C139</f>
        <v>1.3495523516282764</v>
      </c>
      <c r="E170" s="47">
        <f t="shared" ref="E170:G170" si="63">E168/E139</f>
        <v>0.83025305212949929</v>
      </c>
      <c r="F170" s="47">
        <f>F168/E139</f>
        <v>1.3272417519234512</v>
      </c>
      <c r="G170" s="47">
        <f t="shared" si="63"/>
        <v>0.83169933081586278</v>
      </c>
      <c r="H170" s="107">
        <f>H168/G139</f>
        <v>1.3409213637083526</v>
      </c>
    </row>
    <row r="171" spans="2:8" x14ac:dyDescent="0.35">
      <c r="B171" s="87" t="s">
        <v>125</v>
      </c>
      <c r="C171" s="362"/>
      <c r="D171" s="362"/>
      <c r="E171" s="362"/>
      <c r="F171" s="362"/>
      <c r="G171" s="362"/>
      <c r="H171" s="363"/>
    </row>
    <row r="172" spans="2:8" x14ac:dyDescent="0.35">
      <c r="B172" s="174" t="s">
        <v>90</v>
      </c>
      <c r="C172" s="43">
        <v>2140375</v>
      </c>
      <c r="D172" s="43">
        <v>3734161</v>
      </c>
      <c r="E172" s="43">
        <v>2206074</v>
      </c>
      <c r="F172" s="43">
        <v>3668036</v>
      </c>
      <c r="G172" s="43">
        <v>2575338</v>
      </c>
      <c r="H172" s="103">
        <v>4333953</v>
      </c>
    </row>
    <row r="173" spans="2:8" x14ac:dyDescent="0.35">
      <c r="B173" s="174" t="s">
        <v>91</v>
      </c>
      <c r="C173" s="43">
        <v>2140375</v>
      </c>
      <c r="D173" s="43">
        <v>3734161</v>
      </c>
      <c r="E173" s="43">
        <v>2206074</v>
      </c>
      <c r="F173" s="43">
        <v>3668036</v>
      </c>
      <c r="G173" s="43">
        <v>2575338</v>
      </c>
      <c r="H173" s="103">
        <v>4333953</v>
      </c>
    </row>
    <row r="174" spans="2:8" ht="15" thickBot="1" x14ac:dyDescent="0.4">
      <c r="B174" s="89" t="s">
        <v>92</v>
      </c>
      <c r="C174" s="45">
        <f t="shared" ref="C174:H174" si="64">C172-C173</f>
        <v>0</v>
      </c>
      <c r="D174" s="45">
        <f t="shared" si="64"/>
        <v>0</v>
      </c>
      <c r="E174" s="45">
        <f t="shared" si="64"/>
        <v>0</v>
      </c>
      <c r="F174" s="45">
        <f t="shared" si="64"/>
        <v>0</v>
      </c>
      <c r="G174" s="45">
        <f t="shared" si="64"/>
        <v>0</v>
      </c>
      <c r="H174" s="99">
        <f t="shared" si="64"/>
        <v>0</v>
      </c>
    </row>
    <row r="175" spans="2:8" ht="15" thickBot="1" x14ac:dyDescent="0.4">
      <c r="B175" s="38" t="s">
        <v>128</v>
      </c>
      <c r="C175" s="47">
        <f>C173/C139</f>
        <v>0.80654521118550038</v>
      </c>
      <c r="D175" s="47">
        <f>D173/C139</f>
        <v>1.4071224305767258</v>
      </c>
      <c r="E175" s="183">
        <f t="shared" ref="E175:G175" si="65">E173/E139</f>
        <v>0.82257938221364124</v>
      </c>
      <c r="F175" s="47">
        <f>F173/E139</f>
        <v>1.3677015307815585</v>
      </c>
      <c r="G175" s="183">
        <f t="shared" si="65"/>
        <v>0.81901688893298807</v>
      </c>
      <c r="H175" s="107">
        <f>H173/G139</f>
        <v>1.3782970246397912</v>
      </c>
    </row>
    <row r="176" spans="2:8" x14ac:dyDescent="0.35">
      <c r="B176" s="87" t="s">
        <v>87</v>
      </c>
      <c r="C176" s="362"/>
      <c r="D176" s="362"/>
      <c r="E176" s="362"/>
      <c r="F176" s="362"/>
      <c r="G176" s="362"/>
      <c r="H176" s="363"/>
    </row>
    <row r="177" spans="2:8" x14ac:dyDescent="0.35">
      <c r="B177" s="174" t="s">
        <v>90</v>
      </c>
      <c r="C177" s="43">
        <v>2129842</v>
      </c>
      <c r="D177" s="43">
        <v>4012750</v>
      </c>
      <c r="E177" s="43">
        <v>2146013</v>
      </c>
      <c r="F177" s="43">
        <v>3888640</v>
      </c>
      <c r="G177" s="43">
        <v>2466402</v>
      </c>
      <c r="H177" s="103">
        <v>4569577</v>
      </c>
    </row>
    <row r="178" spans="2:8" x14ac:dyDescent="0.35">
      <c r="B178" s="174" t="s">
        <v>91</v>
      </c>
      <c r="C178" s="43">
        <v>2129842</v>
      </c>
      <c r="D178" s="43">
        <v>4012750</v>
      </c>
      <c r="E178" s="43">
        <v>2146013</v>
      </c>
      <c r="F178" s="43">
        <v>3888640</v>
      </c>
      <c r="G178" s="43">
        <v>2466402</v>
      </c>
      <c r="H178" s="103">
        <v>4569577</v>
      </c>
    </row>
    <row r="179" spans="2:8" ht="15" thickBot="1" x14ac:dyDescent="0.4">
      <c r="B179" s="89" t="s">
        <v>92</v>
      </c>
      <c r="C179" s="45">
        <f>C177-C178</f>
        <v>0</v>
      </c>
      <c r="D179" s="45">
        <f>D177-D178</f>
        <v>0</v>
      </c>
      <c r="E179" s="45">
        <f t="shared" ref="E179:H179" si="66">E177-E178</f>
        <v>0</v>
      </c>
      <c r="F179" s="45">
        <f t="shared" si="66"/>
        <v>0</v>
      </c>
      <c r="G179" s="45">
        <f t="shared" si="66"/>
        <v>0</v>
      </c>
      <c r="H179" s="99">
        <f t="shared" si="66"/>
        <v>0</v>
      </c>
    </row>
    <row r="180" spans="2:8" ht="15" thickBot="1" x14ac:dyDescent="0.4">
      <c r="B180" s="38" t="s">
        <v>104</v>
      </c>
      <c r="C180" s="183">
        <f>C178/C139</f>
        <v>0.80257612132535117</v>
      </c>
      <c r="D180" s="47">
        <f>D178/C139</f>
        <v>1.5121015224830308</v>
      </c>
      <c r="E180" s="183">
        <f>E178/E139</f>
        <v>0.80018442162975623</v>
      </c>
      <c r="F180" s="47">
        <f t="shared" ref="F180" si="67">F178/E139</f>
        <v>1.4499582012440444</v>
      </c>
      <c r="G180" s="47">
        <f>G178/G139</f>
        <v>0.78437272812271619</v>
      </c>
      <c r="H180" s="107">
        <f t="shared" ref="H180" si="68">H178/G139</f>
        <v>1.4532308917430399</v>
      </c>
    </row>
    <row r="181" spans="2:8" x14ac:dyDescent="0.35">
      <c r="B181" s="87" t="s">
        <v>98</v>
      </c>
      <c r="C181" s="362"/>
      <c r="D181" s="362"/>
      <c r="E181" s="362"/>
      <c r="F181" s="362"/>
      <c r="G181" s="362"/>
      <c r="H181" s="363"/>
    </row>
    <row r="182" spans="2:8" x14ac:dyDescent="0.35">
      <c r="B182" s="174" t="s">
        <v>90</v>
      </c>
      <c r="C182" s="43">
        <v>1507270</v>
      </c>
      <c r="D182" s="43">
        <v>5570759</v>
      </c>
      <c r="E182" s="43">
        <v>1260985</v>
      </c>
      <c r="F182" s="43">
        <v>5262728</v>
      </c>
      <c r="G182" s="43">
        <v>926735</v>
      </c>
      <c r="H182" s="103">
        <v>5964865</v>
      </c>
    </row>
    <row r="183" spans="2:8" x14ac:dyDescent="0.35">
      <c r="B183" s="174" t="s">
        <v>91</v>
      </c>
      <c r="C183" s="43">
        <v>1507270</v>
      </c>
      <c r="D183" s="43">
        <v>5570759</v>
      </c>
      <c r="E183" s="43">
        <v>1260985</v>
      </c>
      <c r="F183" s="43">
        <v>5262728</v>
      </c>
      <c r="G183" s="43">
        <v>926735</v>
      </c>
      <c r="H183" s="103">
        <v>5964865</v>
      </c>
    </row>
    <row r="184" spans="2:8" ht="15" thickBot="1" x14ac:dyDescent="0.4">
      <c r="B184" s="89" t="s">
        <v>92</v>
      </c>
      <c r="C184" s="45">
        <f t="shared" ref="C184:H184" si="69">C182-C183</f>
        <v>0</v>
      </c>
      <c r="D184" s="45">
        <f t="shared" si="69"/>
        <v>0</v>
      </c>
      <c r="E184" s="45">
        <f t="shared" si="69"/>
        <v>0</v>
      </c>
      <c r="F184" s="45">
        <f t="shared" si="69"/>
        <v>0</v>
      </c>
      <c r="G184" s="45">
        <f t="shared" si="69"/>
        <v>0</v>
      </c>
      <c r="H184" s="99">
        <f t="shared" si="69"/>
        <v>0</v>
      </c>
    </row>
    <row r="185" spans="2:8" ht="15" thickBot="1" x14ac:dyDescent="0.4">
      <c r="B185" s="38" t="s">
        <v>105</v>
      </c>
      <c r="C185" s="47">
        <f>C183/C139</f>
        <v>0.56797589229156997</v>
      </c>
      <c r="D185" s="47">
        <f>D183/C139</f>
        <v>2.0991971005634653</v>
      </c>
      <c r="E185" s="47">
        <f>E183/E139</f>
        <v>0.47018380266512744</v>
      </c>
      <c r="F185" s="47">
        <f t="shared" ref="F185" si="70">F183/E139</f>
        <v>1.962314748733919</v>
      </c>
      <c r="G185" s="47">
        <f>G183/G139</f>
        <v>0.29472310685638653</v>
      </c>
      <c r="H185" s="107">
        <f t="shared" ref="H185" si="71">H183/G139</f>
        <v>1.8969646606407655</v>
      </c>
    </row>
    <row r="186" spans="2:8" x14ac:dyDescent="0.35">
      <c r="B186" s="87" t="s">
        <v>99</v>
      </c>
      <c r="C186" s="364"/>
      <c r="D186" s="364"/>
      <c r="E186" s="364"/>
      <c r="F186" s="364"/>
      <c r="G186" s="364"/>
      <c r="H186" s="365"/>
    </row>
    <row r="187" spans="2:8" x14ac:dyDescent="0.35">
      <c r="B187" s="174" t="s">
        <v>90</v>
      </c>
      <c r="C187" s="57">
        <v>0</v>
      </c>
      <c r="D187" s="57">
        <v>9591776</v>
      </c>
      <c r="E187" s="133">
        <v>0</v>
      </c>
      <c r="F187" s="133">
        <v>9539536</v>
      </c>
      <c r="G187" s="57">
        <v>0</v>
      </c>
      <c r="H187" s="100">
        <v>9554640</v>
      </c>
    </row>
    <row r="188" spans="2:8" x14ac:dyDescent="0.35">
      <c r="B188" s="174" t="s">
        <v>91</v>
      </c>
      <c r="C188" s="44">
        <v>0</v>
      </c>
      <c r="D188" s="57">
        <v>9591776</v>
      </c>
      <c r="E188" s="33">
        <v>0</v>
      </c>
      <c r="F188" s="133">
        <v>9539536</v>
      </c>
      <c r="G188" s="44">
        <v>0</v>
      </c>
      <c r="H188" s="100">
        <v>9554640</v>
      </c>
    </row>
    <row r="189" spans="2:8" ht="15" thickBot="1" x14ac:dyDescent="0.4">
      <c r="B189" s="89" t="s">
        <v>92</v>
      </c>
      <c r="C189" s="41">
        <v>0</v>
      </c>
      <c r="D189" s="61">
        <f>D187-D188</f>
        <v>0</v>
      </c>
      <c r="E189" s="61">
        <v>0</v>
      </c>
      <c r="F189" s="61">
        <v>0</v>
      </c>
      <c r="G189" s="61">
        <v>0</v>
      </c>
      <c r="H189" s="106">
        <f t="shared" ref="H189" si="72">H187-H188</f>
        <v>0</v>
      </c>
    </row>
    <row r="190" spans="2:8" ht="15" thickBot="1" x14ac:dyDescent="0.4">
      <c r="B190" s="38" t="s">
        <v>106</v>
      </c>
      <c r="C190" s="47">
        <v>0</v>
      </c>
      <c r="D190" s="47">
        <f>D188/C139</f>
        <v>3.6144138291486372</v>
      </c>
      <c r="E190" s="47">
        <v>0</v>
      </c>
      <c r="F190" s="47">
        <f t="shared" ref="F190" si="73">F188/E139</f>
        <v>3.5570092524025894</v>
      </c>
      <c r="G190" s="47">
        <v>0</v>
      </c>
      <c r="H190" s="107">
        <f t="shared" ref="H190" si="74">H188/G139</f>
        <v>3.0385959154389388</v>
      </c>
    </row>
  </sheetData>
  <sheetProtection algorithmName="SHA-512" hashValue="pOqfjgcVb9VHT+Wh2maMD+Ok2dVN9C+42CTZ7rje6eatBJGD0L4czVhD+NvCmRpCk6wqYkFTMw/zmFcSgCMN+g==" saltValue="RENBoTSvN55BYWiWtsaG9Q==" spinCount="100000" sheet="1" selectLockedCells="1" selectUnlockedCells="1"/>
  <mergeCells count="149">
    <mergeCell ref="B2:H3"/>
    <mergeCell ref="B4:H4"/>
    <mergeCell ref="B5:B6"/>
    <mergeCell ref="C5:D6"/>
    <mergeCell ref="B7:B8"/>
    <mergeCell ref="C7:D7"/>
    <mergeCell ref="E7:F7"/>
    <mergeCell ref="E8:F8"/>
    <mergeCell ref="C9:D9"/>
    <mergeCell ref="G9:H9"/>
    <mergeCell ref="G7:H7"/>
    <mergeCell ref="C8:D8"/>
    <mergeCell ref="G8:H8"/>
    <mergeCell ref="E9:F9"/>
    <mergeCell ref="C11:D11"/>
    <mergeCell ref="G11:H11"/>
    <mergeCell ref="C10:D10"/>
    <mergeCell ref="G10:H10"/>
    <mergeCell ref="E11:F11"/>
    <mergeCell ref="E10:F10"/>
    <mergeCell ref="C13:D13"/>
    <mergeCell ref="G13:H13"/>
    <mergeCell ref="C12:D12"/>
    <mergeCell ref="G12:H12"/>
    <mergeCell ref="E12:F12"/>
    <mergeCell ref="E13:F13"/>
    <mergeCell ref="C15:D15"/>
    <mergeCell ref="G15:H15"/>
    <mergeCell ref="C14:D14"/>
    <mergeCell ref="G14:H14"/>
    <mergeCell ref="E14:F14"/>
    <mergeCell ref="E15:F15"/>
    <mergeCell ref="B17:H17"/>
    <mergeCell ref="C18:D18"/>
    <mergeCell ref="G18:H18"/>
    <mergeCell ref="C16:D16"/>
    <mergeCell ref="G16:H16"/>
    <mergeCell ref="E18:F18"/>
    <mergeCell ref="E16:F16"/>
    <mergeCell ref="C22:H22"/>
    <mergeCell ref="C27:H27"/>
    <mergeCell ref="C32:H32"/>
    <mergeCell ref="C37:H37"/>
    <mergeCell ref="C42:H42"/>
    <mergeCell ref="C47:H47"/>
    <mergeCell ref="C21:D21"/>
    <mergeCell ref="G21:H21"/>
    <mergeCell ref="E21:F21"/>
    <mergeCell ref="B74:B75"/>
    <mergeCell ref="C74:D74"/>
    <mergeCell ref="C52:H52"/>
    <mergeCell ref="C57:H57"/>
    <mergeCell ref="C62:H62"/>
    <mergeCell ref="C67:H67"/>
    <mergeCell ref="B72:B73"/>
    <mergeCell ref="C72:D73"/>
    <mergeCell ref="E74:F74"/>
    <mergeCell ref="E75:F75"/>
    <mergeCell ref="C76:D76"/>
    <mergeCell ref="G76:H76"/>
    <mergeCell ref="G74:H74"/>
    <mergeCell ref="C75:D75"/>
    <mergeCell ref="G75:H75"/>
    <mergeCell ref="E76:F76"/>
    <mergeCell ref="C78:D78"/>
    <mergeCell ref="G78:H78"/>
    <mergeCell ref="C77:D77"/>
    <mergeCell ref="G77:H77"/>
    <mergeCell ref="E77:F77"/>
    <mergeCell ref="E78:F78"/>
    <mergeCell ref="C80:D80"/>
    <mergeCell ref="G80:H80"/>
    <mergeCell ref="C79:D79"/>
    <mergeCell ref="G79:H79"/>
    <mergeCell ref="E79:F79"/>
    <mergeCell ref="E80:F80"/>
    <mergeCell ref="C82:D82"/>
    <mergeCell ref="G82:H82"/>
    <mergeCell ref="C81:D81"/>
    <mergeCell ref="G81:H81"/>
    <mergeCell ref="E81:F81"/>
    <mergeCell ref="E82:F82"/>
    <mergeCell ref="B84:H84"/>
    <mergeCell ref="C85:D85"/>
    <mergeCell ref="G85:H85"/>
    <mergeCell ref="C83:D83"/>
    <mergeCell ref="G83:H83"/>
    <mergeCell ref="E85:F85"/>
    <mergeCell ref="E83:F83"/>
    <mergeCell ref="C89:H89"/>
    <mergeCell ref="C94:H94"/>
    <mergeCell ref="C99:H99"/>
    <mergeCell ref="C104:H104"/>
    <mergeCell ref="C109:H109"/>
    <mergeCell ref="C114:H114"/>
    <mergeCell ref="C88:D88"/>
    <mergeCell ref="G88:H88"/>
    <mergeCell ref="E88:F88"/>
    <mergeCell ref="C119:H119"/>
    <mergeCell ref="C124:H124"/>
    <mergeCell ref="C129:H129"/>
    <mergeCell ref="B134:B135"/>
    <mergeCell ref="C134:D135"/>
    <mergeCell ref="B136:B137"/>
    <mergeCell ref="C136:D136"/>
    <mergeCell ref="E136:F136"/>
    <mergeCell ref="E137:F137"/>
    <mergeCell ref="C138:D138"/>
    <mergeCell ref="G138:H138"/>
    <mergeCell ref="G136:H136"/>
    <mergeCell ref="C137:D137"/>
    <mergeCell ref="G137:H137"/>
    <mergeCell ref="E138:F138"/>
    <mergeCell ref="C140:D140"/>
    <mergeCell ref="G140:H140"/>
    <mergeCell ref="C139:D139"/>
    <mergeCell ref="G139:H139"/>
    <mergeCell ref="E139:F139"/>
    <mergeCell ref="E140:F140"/>
    <mergeCell ref="C142:D142"/>
    <mergeCell ref="G142:H142"/>
    <mergeCell ref="C141:D141"/>
    <mergeCell ref="G141:H141"/>
    <mergeCell ref="E141:F141"/>
    <mergeCell ref="E142:F142"/>
    <mergeCell ref="C144:D144"/>
    <mergeCell ref="G144:H144"/>
    <mergeCell ref="C143:D143"/>
    <mergeCell ref="G143:H143"/>
    <mergeCell ref="E143:F143"/>
    <mergeCell ref="E144:F144"/>
    <mergeCell ref="B146:H146"/>
    <mergeCell ref="C147:D147"/>
    <mergeCell ref="G147:H147"/>
    <mergeCell ref="C145:D145"/>
    <mergeCell ref="G145:H145"/>
    <mergeCell ref="E147:F147"/>
    <mergeCell ref="E145:F145"/>
    <mergeCell ref="C181:H181"/>
    <mergeCell ref="C186:H186"/>
    <mergeCell ref="C151:H151"/>
    <mergeCell ref="C156:H156"/>
    <mergeCell ref="C161:H161"/>
    <mergeCell ref="C166:H166"/>
    <mergeCell ref="C171:H171"/>
    <mergeCell ref="C176:H176"/>
    <mergeCell ref="C150:D150"/>
    <mergeCell ref="G150:H150"/>
    <mergeCell ref="E150:F150"/>
  </mergeCells>
  <conditionalFormatting sqref="C26 E26 G26">
    <cfRule type="top10" dxfId="115" priority="2" rank="1"/>
  </conditionalFormatting>
  <conditionalFormatting sqref="C31 E31 G31">
    <cfRule type="top10" dxfId="114" priority="4" rank="1"/>
  </conditionalFormatting>
  <conditionalFormatting sqref="C36 E36 G36">
    <cfRule type="top10" dxfId="113" priority="6" rank="1"/>
  </conditionalFormatting>
  <conditionalFormatting sqref="C41 E41 G41">
    <cfRule type="top10" dxfId="112" priority="8" rank="1"/>
  </conditionalFormatting>
  <conditionalFormatting sqref="C46 E46 G46">
    <cfRule type="top10" dxfId="111" priority="10" rank="1"/>
  </conditionalFormatting>
  <conditionalFormatting sqref="C51 E51 G51">
    <cfRule type="top10" dxfId="110" priority="12" rank="1"/>
  </conditionalFormatting>
  <conditionalFormatting sqref="C56 E56 G56">
    <cfRule type="top10" dxfId="109" priority="14" rank="1"/>
  </conditionalFormatting>
  <conditionalFormatting sqref="C61 E61 G61">
    <cfRule type="top10" dxfId="108" priority="16" rank="1"/>
  </conditionalFormatting>
  <conditionalFormatting sqref="C93 E93 G93">
    <cfRule type="top10" dxfId="107" priority="18" rank="1"/>
  </conditionalFormatting>
  <conditionalFormatting sqref="C98 E98 G98">
    <cfRule type="top10" dxfId="106" priority="20" rank="1"/>
  </conditionalFormatting>
  <conditionalFormatting sqref="C103 E103 G103">
    <cfRule type="top10" dxfId="105" priority="22" rank="1"/>
  </conditionalFormatting>
  <conditionalFormatting sqref="C108 E108 G108">
    <cfRule type="top10" dxfId="104" priority="24" rank="1"/>
  </conditionalFormatting>
  <conditionalFormatting sqref="C113 E113 G113">
    <cfRule type="top10" dxfId="103" priority="26" rank="1"/>
  </conditionalFormatting>
  <conditionalFormatting sqref="C118 E118 G118">
    <cfRule type="top10" dxfId="102" priority="28" rank="1"/>
  </conditionalFormatting>
  <conditionalFormatting sqref="C123 E123 G123">
    <cfRule type="top10" dxfId="101" priority="30" rank="1"/>
  </conditionalFormatting>
  <conditionalFormatting sqref="C128 E128 G128">
    <cfRule type="top10" dxfId="100" priority="32" rank="1"/>
  </conditionalFormatting>
  <conditionalFormatting sqref="C155 E155 G155">
    <cfRule type="top10" dxfId="99" priority="34" rank="1"/>
  </conditionalFormatting>
  <conditionalFormatting sqref="C160 E160 G160">
    <cfRule type="top10" dxfId="98" priority="36" rank="1"/>
  </conditionalFormatting>
  <conditionalFormatting sqref="C165 E165 G165">
    <cfRule type="top10" dxfId="97" priority="38" rank="1"/>
  </conditionalFormatting>
  <conditionalFormatting sqref="C170 E170 G170">
    <cfRule type="top10" dxfId="96" priority="40" rank="1"/>
  </conditionalFormatting>
  <conditionalFormatting sqref="C175 E175 G175">
    <cfRule type="top10" dxfId="95" priority="42" rank="1"/>
  </conditionalFormatting>
  <conditionalFormatting sqref="C180 E180 G180">
    <cfRule type="top10" dxfId="94" priority="50" rank="1"/>
  </conditionalFormatting>
  <conditionalFormatting sqref="C185 E185 G185">
    <cfRule type="top10" dxfId="93" priority="52" rank="1"/>
  </conditionalFormatting>
  <conditionalFormatting sqref="C20:D20 C23:H23 C87:D87 C149:D149">
    <cfRule type="expression" dxfId="92" priority="1928">
      <formula>C20=MAX($C$16:$G$16)</formula>
    </cfRule>
  </conditionalFormatting>
  <conditionalFormatting sqref="C15:H15">
    <cfRule type="top10" dxfId="91" priority="2757" rank="1"/>
  </conditionalFormatting>
  <conditionalFormatting sqref="C16:H16">
    <cfRule type="top10" dxfId="90" priority="2758" rank="1"/>
  </conditionalFormatting>
  <conditionalFormatting sqref="C26:H26">
    <cfRule type="top10" dxfId="89" priority="2830" rank="1"/>
  </conditionalFormatting>
  <conditionalFormatting sqref="C31:H31">
    <cfRule type="top10" dxfId="88" priority="2827" rank="1"/>
  </conditionalFormatting>
  <conditionalFormatting sqref="C36:H36">
    <cfRule type="top10" dxfId="87" priority="2824" rank="1"/>
  </conditionalFormatting>
  <conditionalFormatting sqref="C41:H41">
    <cfRule type="top10" dxfId="86" priority="2821" rank="1"/>
  </conditionalFormatting>
  <conditionalFormatting sqref="C46:H46">
    <cfRule type="top10" dxfId="85" priority="2818" rank="1"/>
  </conditionalFormatting>
  <conditionalFormatting sqref="C51:H51">
    <cfRule type="top10" dxfId="84" priority="2815" rank="1"/>
  </conditionalFormatting>
  <conditionalFormatting sqref="C56:H56">
    <cfRule type="top10" dxfId="83" priority="2812" rank="1"/>
  </conditionalFormatting>
  <conditionalFormatting sqref="C61:H61">
    <cfRule type="top10" dxfId="82" priority="2809" rank="1"/>
  </conditionalFormatting>
  <conditionalFormatting sqref="C82:H82">
    <cfRule type="top10" dxfId="81" priority="2760" rank="1"/>
  </conditionalFormatting>
  <conditionalFormatting sqref="C83:H83">
    <cfRule type="top10" dxfId="80" priority="2759" rank="1"/>
  </conditionalFormatting>
  <conditionalFormatting sqref="C93:H93">
    <cfRule type="top10" dxfId="79" priority="2806" rank="1"/>
  </conditionalFormatting>
  <conditionalFormatting sqref="C98:H98">
    <cfRule type="top10" dxfId="78" priority="2803" rank="1"/>
  </conditionalFormatting>
  <conditionalFormatting sqref="C103:H103">
    <cfRule type="top10" dxfId="77" priority="2800" rank="1"/>
  </conditionalFormatting>
  <conditionalFormatting sqref="C108:H108">
    <cfRule type="top10" dxfId="76" priority="2797" rank="1"/>
  </conditionalFormatting>
  <conditionalFormatting sqref="C113:H113">
    <cfRule type="top10" dxfId="75" priority="2794" rank="1"/>
  </conditionalFormatting>
  <conditionalFormatting sqref="C118:H118">
    <cfRule type="top10" dxfId="74" priority="2791" rank="1"/>
  </conditionalFormatting>
  <conditionalFormatting sqref="C123:H123">
    <cfRule type="top10" dxfId="73" priority="2788" rank="1"/>
  </conditionalFormatting>
  <conditionalFormatting sqref="C128:H128">
    <cfRule type="top10" dxfId="72" priority="2785" rank="1"/>
  </conditionalFormatting>
  <conditionalFormatting sqref="C133:H133">
    <cfRule type="top10" dxfId="71" priority="2756" rank="1"/>
  </conditionalFormatting>
  <conditionalFormatting sqref="C144:H144">
    <cfRule type="top10" dxfId="70" priority="2761" rank="1"/>
  </conditionalFormatting>
  <conditionalFormatting sqref="C145:H145">
    <cfRule type="top10" dxfId="69" priority="2762" rank="1"/>
  </conditionalFormatting>
  <conditionalFormatting sqref="C155:H155">
    <cfRule type="top10" dxfId="68" priority="2782" rank="1"/>
  </conditionalFormatting>
  <conditionalFormatting sqref="C160:H160">
    <cfRule type="top10" dxfId="67" priority="2779" rank="1"/>
  </conditionalFormatting>
  <conditionalFormatting sqref="C165:H165">
    <cfRule type="top10" dxfId="66" priority="2776" rank="1"/>
  </conditionalFormatting>
  <conditionalFormatting sqref="C170:H170">
    <cfRule type="top10" dxfId="65" priority="2773" rank="1"/>
  </conditionalFormatting>
  <conditionalFormatting sqref="C175:H175">
    <cfRule type="top10" dxfId="64" priority="2770" rank="1"/>
  </conditionalFormatting>
  <conditionalFormatting sqref="C180:H180">
    <cfRule type="top10" dxfId="63" priority="2767" rank="1"/>
  </conditionalFormatting>
  <conditionalFormatting sqref="C185:H185">
    <cfRule type="top10" dxfId="62" priority="2764" rank="1"/>
  </conditionalFormatting>
  <conditionalFormatting sqref="C190:H190">
    <cfRule type="top10" dxfId="61" priority="2763" rank="1"/>
  </conditionalFormatting>
  <conditionalFormatting sqref="D71 F71 H71">
    <cfRule type="top10" dxfId="60" priority="1" rank="1"/>
  </conditionalFormatting>
  <printOptions horizontalCentered="1" verticalCentered="1"/>
  <pageMargins left="0" right="0" top="0" bottom="0" header="0" footer="0"/>
  <pageSetup paperSize="9" scale="43" fitToHeight="0" orientation="landscape" r:id="rId1"/>
  <headerFooter>
    <oddFooter>&amp;L_x000D_&amp;1#&amp;"Calibri"&amp;8&amp;K0000FF Internal</oddFooter>
  </headerFooter>
  <rowBreaks count="2" manualBreakCount="2">
    <brk id="71" min="1" max="13" man="1"/>
    <brk id="133" min="1" max="13" man="1"/>
  </rowBreaks>
  <ignoredErrors>
    <ignoredError sqref="C26:H27 C93:H94 C155:H156 C30:H32 C35:H37 C40:H42 C45:H47 C50:H52 C55:H57 C60:H62 C65:H67 C63 G63 C64 G64 C70:H71 C68 G68 C69 G69 C97:H99 C102:H102 C107:H109 C112:H114 C117:H119 C122:H124 C127:H129 C132:H133 C130 G130 C131 G131 C159:H161 C164:H166 C169:H171 C174:H176 C179:H181 C184:H186 C189:H190 C187 G187 C188 G188 C104:H104 C103:G103 E63 E64 E68 E69 E130 E131 E187 E188"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H12"/>
  <sheetViews>
    <sheetView zoomScale="85" zoomScaleNormal="85" workbookViewId="0">
      <selection activeCell="G7" sqref="G6:G7"/>
    </sheetView>
  </sheetViews>
  <sheetFormatPr defaultColWidth="9.1796875" defaultRowHeight="57.75" customHeight="1" x14ac:dyDescent="0.3"/>
  <cols>
    <col min="1" max="1" width="9.1796875" style="2"/>
    <col min="2" max="4" width="30.81640625" style="2" customWidth="1"/>
    <col min="5" max="5" width="9.1796875" style="2"/>
    <col min="6" max="6" width="32.1796875" style="2" customWidth="1"/>
    <col min="7" max="16384" width="9.1796875" style="2"/>
  </cols>
  <sheetData>
    <row r="2" spans="2:8" ht="57.75" customHeight="1" x14ac:dyDescent="0.3">
      <c r="B2" s="215" t="s">
        <v>2</v>
      </c>
      <c r="C2" s="216"/>
      <c r="D2" s="216"/>
      <c r="E2" s="217"/>
      <c r="F2" s="217"/>
    </row>
    <row r="3" spans="2:8" ht="15" customHeight="1" x14ac:dyDescent="0.3"/>
    <row r="4" spans="2:8" ht="69.75" customHeight="1" x14ac:dyDescent="0.3">
      <c r="B4" s="218" t="s">
        <v>3</v>
      </c>
      <c r="C4" s="217"/>
      <c r="D4" s="217"/>
      <c r="E4" s="217"/>
      <c r="F4" s="217"/>
    </row>
    <row r="5" spans="2:8" s="3" customFormat="1" ht="57.75" customHeight="1" thickBot="1" x14ac:dyDescent="0.4">
      <c r="B5" s="219" t="s">
        <v>4</v>
      </c>
      <c r="C5" s="219"/>
      <c r="D5" s="219"/>
      <c r="G5" s="4"/>
    </row>
    <row r="6" spans="2:8" s="3" customFormat="1" ht="48" customHeight="1" x14ac:dyDescent="0.35">
      <c r="B6" s="220" t="s">
        <v>205</v>
      </c>
      <c r="C6" s="221"/>
      <c r="D6" s="221"/>
      <c r="E6" s="221"/>
      <c r="F6" s="222"/>
    </row>
    <row r="7" spans="2:8" s="3" customFormat="1" ht="34.5" customHeight="1" x14ac:dyDescent="0.35">
      <c r="B7" s="223"/>
      <c r="C7" s="224"/>
      <c r="D7" s="224"/>
      <c r="E7" s="224"/>
      <c r="F7" s="225"/>
      <c r="H7" s="5"/>
    </row>
    <row r="8" spans="2:8" s="3" customFormat="1" ht="63" customHeight="1" x14ac:dyDescent="0.35">
      <c r="B8" s="223"/>
      <c r="C8" s="224"/>
      <c r="D8" s="224"/>
      <c r="E8" s="224"/>
      <c r="F8" s="225"/>
    </row>
    <row r="9" spans="2:8" s="6" customFormat="1" ht="66.75" customHeight="1" x14ac:dyDescent="0.35">
      <c r="B9" s="223"/>
      <c r="C9" s="224"/>
      <c r="D9" s="224"/>
      <c r="E9" s="224"/>
      <c r="F9" s="225"/>
    </row>
    <row r="10" spans="2:8" s="6" customFormat="1" ht="23.5" customHeight="1" x14ac:dyDescent="0.35">
      <c r="B10" s="14"/>
      <c r="C10" s="15"/>
      <c r="D10" s="15"/>
      <c r="E10" s="15"/>
      <c r="F10" s="16"/>
    </row>
    <row r="11" spans="2:8" s="3" customFormat="1" ht="24" customHeight="1" thickBot="1" x14ac:dyDescent="0.4">
      <c r="B11" s="212" t="s">
        <v>206</v>
      </c>
      <c r="C11" s="213"/>
      <c r="D11" s="213"/>
      <c r="E11" s="213"/>
      <c r="F11" s="214"/>
    </row>
    <row r="12" spans="2:8" s="3" customFormat="1" ht="57.75" customHeight="1" x14ac:dyDescent="0.35"/>
  </sheetData>
  <sheetProtection algorithmName="SHA-512" hashValue="FXeQ5qaL31j52amFBJVEuPYDFc+6Gqh6FGGybNV/2faoElwWD5pmZnCruC8kU8MSjsqOFeuxssm0j1H0zDf4cQ==" saltValue="/eShY+ZaZ4f6jkdDoAiJWA==" spinCount="100000" sheet="1" selectLockedCells="1" selectUnlockedCells="1"/>
  <mergeCells count="5">
    <mergeCell ref="B11:F11"/>
    <mergeCell ref="B2:F2"/>
    <mergeCell ref="B4:F4"/>
    <mergeCell ref="B5:D5"/>
    <mergeCell ref="B6:F9"/>
  </mergeCells>
  <printOptions horizontalCentered="1" verticalCentered="1"/>
  <pageMargins left="0" right="0" top="0" bottom="0" header="0" footer="0"/>
  <pageSetup paperSize="9" fitToHeight="0" orientation="landscape" r:id="rId1"/>
  <headerFooter>
    <oddFooter>&amp;L_x000D_&amp;1#&amp;"Calibri"&amp;8&amp;K0000FF Internal</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3:J41"/>
  <sheetViews>
    <sheetView zoomScale="70" zoomScaleNormal="70" workbookViewId="0">
      <selection activeCell="A41" sqref="A41"/>
    </sheetView>
  </sheetViews>
  <sheetFormatPr defaultColWidth="9.1796875" defaultRowHeight="12.5" x14ac:dyDescent="0.25"/>
  <cols>
    <col min="1" max="1" width="9.1796875" style="1"/>
    <col min="2" max="2" width="10.81640625" style="1" customWidth="1"/>
    <col min="3" max="9" width="9.1796875" style="1"/>
    <col min="10" max="10" width="13.1796875" style="1" customWidth="1"/>
    <col min="11" max="16384" width="9.1796875" style="1"/>
  </cols>
  <sheetData>
    <row r="3" spans="2:10" ht="18" customHeight="1" x14ac:dyDescent="0.35">
      <c r="B3" s="211" t="s">
        <v>0</v>
      </c>
      <c r="C3" s="211"/>
      <c r="D3" s="211"/>
      <c r="E3" s="211"/>
      <c r="F3" s="211"/>
      <c r="G3" s="211"/>
      <c r="H3" s="211"/>
      <c r="I3" s="211"/>
      <c r="J3" s="211"/>
    </row>
    <row r="4" spans="2:10" ht="17.5" x14ac:dyDescent="0.35">
      <c r="B4" s="211" t="s">
        <v>1</v>
      </c>
      <c r="C4" s="211"/>
      <c r="D4" s="211"/>
      <c r="E4" s="211"/>
      <c r="F4" s="211"/>
      <c r="G4" s="211"/>
      <c r="H4" s="211"/>
      <c r="I4" s="211"/>
      <c r="J4" s="211"/>
    </row>
    <row r="41" spans="1:1" ht="13" x14ac:dyDescent="0.3">
      <c r="A41" s="134"/>
    </row>
  </sheetData>
  <sheetProtection algorithmName="SHA-512" hashValue="3sMD7o9TMMcr3WEku8QbejaqAR0CyiqH+QO+46r4z8dPUKBNKDF/ZyE0WE4zpFb4i6cvCRBnrzs4vyWItRFyXw==" saltValue="i4CdsXksCQhT7wT4QuyzFQ==" spinCount="100000" sheet="1" selectLockedCells="1" selectUnlockedCells="1"/>
  <mergeCells count="2">
    <mergeCell ref="B3:J3"/>
    <mergeCell ref="B4:J4"/>
  </mergeCells>
  <printOptions horizontalCentered="1" verticalCentered="1"/>
  <pageMargins left="0" right="0" top="0" bottom="0" header="0" footer="0"/>
  <pageSetup paperSize="9" orientation="landscape"/>
  <headerFooter>
    <oddFooter>&amp;L_x000D_&amp;1#&amp;"Calibri"&amp;8&amp;K0000FF Internal</oddFooter>
  </headerFooter>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CCCCFF"/>
    <pageSetUpPr fitToPage="1"/>
  </sheetPr>
  <dimension ref="A1:AP190"/>
  <sheetViews>
    <sheetView showGridLines="0" zoomScale="70" zoomScaleNormal="70" workbookViewId="0">
      <pane xSplit="2" ySplit="8" topLeftCell="C9" activePane="bottomRight" state="frozen"/>
      <selection pane="topRight" activeCell="C1" sqref="C1"/>
      <selection pane="bottomLeft" activeCell="A9" sqref="A9"/>
      <selection pane="bottomRight" activeCell="C9" sqref="C9:D9"/>
    </sheetView>
  </sheetViews>
  <sheetFormatPr defaultRowHeight="14.5" x14ac:dyDescent="0.35"/>
  <cols>
    <col min="2" max="2" width="40.81640625" bestFit="1" customWidth="1"/>
    <col min="3" max="3" width="54.453125" customWidth="1"/>
    <col min="4" max="4" width="54.81640625" customWidth="1"/>
    <col min="5" max="6" width="47.81640625" customWidth="1"/>
    <col min="7" max="8" width="47.36328125" customWidth="1"/>
  </cols>
  <sheetData>
    <row r="1" spans="2:8" ht="15" thickBot="1" x14ac:dyDescent="0.4"/>
    <row r="2" spans="2:8" x14ac:dyDescent="0.35">
      <c r="B2" s="232" t="s">
        <v>35</v>
      </c>
      <c r="C2" s="233"/>
      <c r="D2" s="233"/>
      <c r="E2" s="233"/>
      <c r="F2" s="233"/>
      <c r="G2" s="233"/>
      <c r="H2" s="234"/>
    </row>
    <row r="3" spans="2:8" ht="51" customHeight="1" thickBot="1" x14ac:dyDescent="0.4">
      <c r="B3" s="347"/>
      <c r="C3" s="348"/>
      <c r="D3" s="348"/>
      <c r="E3" s="348"/>
      <c r="F3" s="348"/>
      <c r="G3" s="348"/>
      <c r="H3" s="349"/>
    </row>
    <row r="4" spans="2:8" ht="28.5" customHeight="1" thickBot="1" x14ac:dyDescent="0.4">
      <c r="B4" s="245" t="s">
        <v>38</v>
      </c>
      <c r="C4" s="246"/>
      <c r="D4" s="246"/>
      <c r="E4" s="246"/>
      <c r="F4" s="246"/>
      <c r="G4" s="246"/>
      <c r="H4" s="247"/>
    </row>
    <row r="5" spans="2:8" ht="76.5" customHeight="1" thickBot="1" x14ac:dyDescent="0.4">
      <c r="B5" s="251" t="s">
        <v>144</v>
      </c>
      <c r="C5" s="395" t="s">
        <v>203</v>
      </c>
      <c r="D5" s="396"/>
      <c r="E5" s="75"/>
      <c r="F5" s="76" t="s">
        <v>150</v>
      </c>
      <c r="G5" s="77"/>
      <c r="H5" s="78"/>
    </row>
    <row r="6" spans="2:8" ht="89" customHeight="1" thickBot="1" x14ac:dyDescent="0.4">
      <c r="B6" s="252"/>
      <c r="C6" s="397"/>
      <c r="D6" s="398"/>
      <c r="E6" s="79"/>
      <c r="F6" s="76" t="s">
        <v>151</v>
      </c>
      <c r="G6" s="77"/>
      <c r="H6" s="78"/>
    </row>
    <row r="7" spans="2:8" x14ac:dyDescent="0.35">
      <c r="B7" s="249" t="s">
        <v>9</v>
      </c>
      <c r="C7" s="261" t="s">
        <v>7</v>
      </c>
      <c r="D7" s="262"/>
      <c r="E7" s="261" t="s">
        <v>8</v>
      </c>
      <c r="F7" s="262"/>
      <c r="G7" s="261" t="s">
        <v>8</v>
      </c>
      <c r="H7" s="286"/>
    </row>
    <row r="8" spans="2:8" ht="43" customHeight="1" thickBot="1" x14ac:dyDescent="0.4">
      <c r="B8" s="339"/>
      <c r="C8" s="350" t="s">
        <v>156</v>
      </c>
      <c r="D8" s="351"/>
      <c r="E8" s="287" t="s">
        <v>161</v>
      </c>
      <c r="F8" s="288"/>
      <c r="G8" s="287" t="s">
        <v>162</v>
      </c>
      <c r="H8" s="289"/>
    </row>
    <row r="9" spans="2:8" x14ac:dyDescent="0.35">
      <c r="B9" s="210" t="s">
        <v>11</v>
      </c>
      <c r="C9" s="332" t="s">
        <v>37</v>
      </c>
      <c r="D9" s="333"/>
      <c r="E9" s="332" t="s">
        <v>37</v>
      </c>
      <c r="F9" s="333"/>
      <c r="G9" s="332" t="s">
        <v>37</v>
      </c>
      <c r="H9" s="334"/>
    </row>
    <row r="10" spans="2:8" x14ac:dyDescent="0.35">
      <c r="B10" s="81" t="s">
        <v>36</v>
      </c>
      <c r="C10" s="274">
        <v>1100404</v>
      </c>
      <c r="D10" s="275"/>
      <c r="E10" s="274">
        <v>1076225</v>
      </c>
      <c r="F10" s="275"/>
      <c r="G10" s="274">
        <v>1251883</v>
      </c>
      <c r="H10" s="298"/>
    </row>
    <row r="11" spans="2:8" ht="29" x14ac:dyDescent="0.35">
      <c r="B11" s="82" t="s">
        <v>129</v>
      </c>
      <c r="C11" s="276" t="s">
        <v>185</v>
      </c>
      <c r="D11" s="277"/>
      <c r="E11" s="296" t="s">
        <v>183</v>
      </c>
      <c r="F11" s="277"/>
      <c r="G11" s="296" t="s">
        <v>183</v>
      </c>
      <c r="H11" s="297"/>
    </row>
    <row r="12" spans="2:8" x14ac:dyDescent="0.35">
      <c r="B12" s="83" t="s">
        <v>130</v>
      </c>
      <c r="C12" s="276">
        <v>4.2000000000000003E-2</v>
      </c>
      <c r="D12" s="277"/>
      <c r="E12" s="296">
        <v>4.1000000000000002E-2</v>
      </c>
      <c r="F12" s="277"/>
      <c r="G12" s="296">
        <v>4.1000000000000002E-2</v>
      </c>
      <c r="H12" s="297"/>
    </row>
    <row r="13" spans="2:8" x14ac:dyDescent="0.35">
      <c r="B13" s="81" t="s">
        <v>109</v>
      </c>
      <c r="C13" s="280">
        <v>1.6E-2</v>
      </c>
      <c r="D13" s="281"/>
      <c r="E13" s="296">
        <v>1.4999999999999999E-2</v>
      </c>
      <c r="F13" s="277"/>
      <c r="G13" s="296">
        <v>1.4999999999999999E-2</v>
      </c>
      <c r="H13" s="297"/>
    </row>
    <row r="14" spans="2:8" x14ac:dyDescent="0.35">
      <c r="B14" s="81" t="s">
        <v>50</v>
      </c>
      <c r="C14" s="274">
        <v>914322</v>
      </c>
      <c r="D14" s="275"/>
      <c r="E14" s="344">
        <v>836897</v>
      </c>
      <c r="F14" s="344"/>
      <c r="G14" s="344">
        <v>1001922</v>
      </c>
      <c r="H14" s="358"/>
    </row>
    <row r="15" spans="2:8" x14ac:dyDescent="0.35">
      <c r="B15" s="85" t="s">
        <v>74</v>
      </c>
      <c r="C15" s="352">
        <f>C14/C10</f>
        <v>0.83089665250217193</v>
      </c>
      <c r="D15" s="352"/>
      <c r="E15" s="352">
        <f>E14/E10</f>
        <v>0.77762270900601638</v>
      </c>
      <c r="F15" s="352"/>
      <c r="G15" s="352">
        <f>G14/G10</f>
        <v>0.80033197990547045</v>
      </c>
      <c r="H15" s="359"/>
    </row>
    <row r="16" spans="2:8" ht="15" thickBot="1" x14ac:dyDescent="0.4">
      <c r="B16" s="139" t="s">
        <v>51</v>
      </c>
      <c r="C16" s="386">
        <f>10000000/C10</f>
        <v>9.0875714737496409</v>
      </c>
      <c r="D16" s="386"/>
      <c r="E16" s="387">
        <f t="shared" ref="E16" si="0">10000000/E10</f>
        <v>9.2917373225858899</v>
      </c>
      <c r="F16" s="387"/>
      <c r="G16" s="387">
        <f t="shared" ref="G16" si="1">10000000/G10</f>
        <v>7.9879669266217368</v>
      </c>
      <c r="H16" s="388"/>
    </row>
    <row r="17" spans="2:8" x14ac:dyDescent="0.35">
      <c r="B17" s="317" t="s">
        <v>131</v>
      </c>
      <c r="C17" s="318"/>
      <c r="D17" s="318"/>
      <c r="E17" s="318"/>
      <c r="F17" s="318"/>
      <c r="G17" s="318"/>
      <c r="H17" s="320"/>
    </row>
    <row r="18" spans="2:8" x14ac:dyDescent="0.35">
      <c r="B18" s="68" t="s">
        <v>132</v>
      </c>
      <c r="C18" s="263">
        <v>4.2000000000000003E-2</v>
      </c>
      <c r="D18" s="263"/>
      <c r="E18" s="263">
        <v>4.4999999999999998E-2</v>
      </c>
      <c r="F18" s="263"/>
      <c r="G18" s="263">
        <v>4.4999999999999998E-2</v>
      </c>
      <c r="H18" s="265"/>
    </row>
    <row r="19" spans="2:8" ht="43.5" x14ac:dyDescent="0.35">
      <c r="B19" s="73" t="s">
        <v>133</v>
      </c>
      <c r="C19" s="67">
        <v>1.6E-2</v>
      </c>
      <c r="D19" s="67">
        <v>4.2000000000000003E-2</v>
      </c>
      <c r="E19" s="67">
        <v>1.4999999999999999E-2</v>
      </c>
      <c r="F19" s="67">
        <v>4.1000000000000002E-2</v>
      </c>
      <c r="G19" s="67">
        <v>1.4999999999999999E-2</v>
      </c>
      <c r="H19" s="209">
        <v>4.1000000000000002E-2</v>
      </c>
    </row>
    <row r="20" spans="2:8" x14ac:dyDescent="0.35">
      <c r="B20" s="68" t="s">
        <v>77</v>
      </c>
      <c r="C20" s="69" t="s">
        <v>25</v>
      </c>
      <c r="D20" s="69" t="s">
        <v>81</v>
      </c>
      <c r="E20" s="72" t="s">
        <v>25</v>
      </c>
      <c r="F20" s="69" t="s">
        <v>134</v>
      </c>
      <c r="G20" s="72" t="s">
        <v>25</v>
      </c>
      <c r="H20" s="70" t="s">
        <v>82</v>
      </c>
    </row>
    <row r="21" spans="2:8" ht="29.5" thickBot="1" x14ac:dyDescent="0.4">
      <c r="B21" s="42" t="s">
        <v>76</v>
      </c>
      <c r="C21" s="373">
        <v>81</v>
      </c>
      <c r="D21" s="374"/>
      <c r="E21" s="378">
        <v>79</v>
      </c>
      <c r="F21" s="379"/>
      <c r="G21" s="375">
        <v>77</v>
      </c>
      <c r="H21" s="376"/>
    </row>
    <row r="22" spans="2:8" x14ac:dyDescent="0.35">
      <c r="B22" s="87" t="s">
        <v>88</v>
      </c>
      <c r="C22" s="255"/>
      <c r="D22" s="255"/>
      <c r="E22" s="255"/>
      <c r="F22" s="255"/>
      <c r="G22" s="255"/>
      <c r="H22" s="256"/>
    </row>
    <row r="23" spans="2:8" x14ac:dyDescent="0.35">
      <c r="B23" s="81" t="s">
        <v>90</v>
      </c>
      <c r="C23" s="53">
        <v>1022133</v>
      </c>
      <c r="D23" s="53">
        <v>1137017</v>
      </c>
      <c r="E23" s="53">
        <v>934251</v>
      </c>
      <c r="F23" s="53">
        <v>1012438</v>
      </c>
      <c r="G23" s="53">
        <v>1116243</v>
      </c>
      <c r="H23" s="88">
        <v>1208971</v>
      </c>
    </row>
    <row r="24" spans="2:8" x14ac:dyDescent="0.35">
      <c r="B24" s="81" t="s">
        <v>91</v>
      </c>
      <c r="C24" s="53">
        <v>920223</v>
      </c>
      <c r="D24" s="53">
        <v>1035107</v>
      </c>
      <c r="E24" s="53">
        <v>811551</v>
      </c>
      <c r="F24" s="53">
        <v>889738</v>
      </c>
      <c r="G24" s="53">
        <v>993543</v>
      </c>
      <c r="H24" s="88">
        <v>1086271</v>
      </c>
    </row>
    <row r="25" spans="2:8" ht="15" thickBot="1" x14ac:dyDescent="0.4">
      <c r="B25" s="89" t="s">
        <v>92</v>
      </c>
      <c r="C25" s="45">
        <f>C23-C24</f>
        <v>101910</v>
      </c>
      <c r="D25" s="45">
        <f>D23-D24</f>
        <v>101910</v>
      </c>
      <c r="E25" s="45">
        <f t="shared" ref="E25:F25" si="2">E23-E24</f>
        <v>122700</v>
      </c>
      <c r="F25" s="45">
        <f t="shared" si="2"/>
        <v>122700</v>
      </c>
      <c r="G25" s="45">
        <f t="shared" ref="G25:H25" si="3">G23-G24</f>
        <v>122700</v>
      </c>
      <c r="H25" s="99">
        <f t="shared" si="3"/>
        <v>122700</v>
      </c>
    </row>
    <row r="26" spans="2:8" ht="15" thickBot="1" x14ac:dyDescent="0.4">
      <c r="B26" s="37" t="s">
        <v>100</v>
      </c>
      <c r="C26" s="47">
        <f>C24/C10</f>
        <v>0.8362592284288316</v>
      </c>
      <c r="D26" s="47">
        <f>D24/C10</f>
        <v>0.94066088454785701</v>
      </c>
      <c r="E26" s="47">
        <f>E24/E10</f>
        <v>0.75407187158819022</v>
      </c>
      <c r="F26" s="47">
        <f t="shared" ref="F26" si="4">F24/E10</f>
        <v>0.82672117819229252</v>
      </c>
      <c r="G26" s="47">
        <f>G24/G10</f>
        <v>0.79363886241765402</v>
      </c>
      <c r="H26" s="107">
        <f t="shared" ref="H26" si="5">H24/G10</f>
        <v>0.86770968213483213</v>
      </c>
    </row>
    <row r="27" spans="2:8" x14ac:dyDescent="0.35">
      <c r="B27" s="87" t="s">
        <v>89</v>
      </c>
      <c r="C27" s="257"/>
      <c r="D27" s="257"/>
      <c r="E27" s="257"/>
      <c r="F27" s="257"/>
      <c r="G27" s="257"/>
      <c r="H27" s="258"/>
    </row>
    <row r="28" spans="2:8" x14ac:dyDescent="0.35">
      <c r="B28" s="81" t="s">
        <v>90</v>
      </c>
      <c r="C28" s="53">
        <v>987109</v>
      </c>
      <c r="D28" s="53">
        <v>1271850</v>
      </c>
      <c r="E28" s="53">
        <v>814838</v>
      </c>
      <c r="F28" s="53">
        <v>1036406</v>
      </c>
      <c r="G28" s="53">
        <v>1002153</v>
      </c>
      <c r="H28" s="88">
        <v>1267536</v>
      </c>
    </row>
    <row r="29" spans="2:8" x14ac:dyDescent="0.35">
      <c r="B29" s="81" t="s">
        <v>91</v>
      </c>
      <c r="C29" s="53">
        <v>898609</v>
      </c>
      <c r="D29" s="53">
        <v>1183350</v>
      </c>
      <c r="E29" s="53">
        <v>753438</v>
      </c>
      <c r="F29" s="53">
        <v>975006</v>
      </c>
      <c r="G29" s="53">
        <v>940753</v>
      </c>
      <c r="H29" s="88">
        <v>1206136</v>
      </c>
    </row>
    <row r="30" spans="2:8" ht="15" thickBot="1" x14ac:dyDescent="0.4">
      <c r="B30" s="89" t="s">
        <v>92</v>
      </c>
      <c r="C30" s="54">
        <f>C28-C29</f>
        <v>88500</v>
      </c>
      <c r="D30" s="54">
        <f>D28-D29</f>
        <v>88500</v>
      </c>
      <c r="E30" s="54">
        <f t="shared" ref="E30:F30" si="6">E28-E29</f>
        <v>61400</v>
      </c>
      <c r="F30" s="54">
        <f t="shared" si="6"/>
        <v>61400</v>
      </c>
      <c r="G30" s="54">
        <f t="shared" ref="G30:H30" si="7">G28-G29</f>
        <v>61400</v>
      </c>
      <c r="H30" s="90">
        <f t="shared" si="7"/>
        <v>61400</v>
      </c>
    </row>
    <row r="31" spans="2:8" ht="15" thickBot="1" x14ac:dyDescent="0.4">
      <c r="B31" s="37" t="s">
        <v>101</v>
      </c>
      <c r="C31" s="47">
        <f>C29/C10</f>
        <v>0.8166173514454691</v>
      </c>
      <c r="D31" s="158">
        <f>D29/C10</f>
        <v>1.0753777703461638</v>
      </c>
      <c r="E31" s="47">
        <f>E29/E10</f>
        <v>0.70007479848544685</v>
      </c>
      <c r="F31" s="47">
        <f t="shared" ref="F31" si="8">F29/E10</f>
        <v>0.90594996399451788</v>
      </c>
      <c r="G31" s="47">
        <f>G29/G10</f>
        <v>0.75147038501201791</v>
      </c>
      <c r="H31" s="107">
        <f t="shared" ref="H31" si="9">H29/G10</f>
        <v>0.96345744770078356</v>
      </c>
    </row>
    <row r="32" spans="2:8" x14ac:dyDescent="0.35">
      <c r="B32" s="87" t="s">
        <v>113</v>
      </c>
      <c r="C32" s="255"/>
      <c r="D32" s="255"/>
      <c r="E32" s="255"/>
      <c r="F32" s="255"/>
      <c r="G32" s="255"/>
      <c r="H32" s="256"/>
    </row>
    <row r="33" spans="2:8" x14ac:dyDescent="0.35">
      <c r="B33" s="81" t="s">
        <v>90</v>
      </c>
      <c r="C33" s="53">
        <v>948744</v>
      </c>
      <c r="D33" s="53">
        <v>1494308</v>
      </c>
      <c r="E33" s="53">
        <v>861913</v>
      </c>
      <c r="F33" s="53">
        <v>1293821</v>
      </c>
      <c r="G33" s="53">
        <v>1051880</v>
      </c>
      <c r="H33" s="88">
        <v>1572766</v>
      </c>
    </row>
    <row r="34" spans="2:8" x14ac:dyDescent="0.35">
      <c r="B34" s="81" t="s">
        <v>91</v>
      </c>
      <c r="C34" s="53">
        <v>932653</v>
      </c>
      <c r="D34" s="53">
        <v>1478217</v>
      </c>
      <c r="E34" s="53">
        <v>861913</v>
      </c>
      <c r="F34" s="53">
        <v>1293821</v>
      </c>
      <c r="G34" s="53">
        <v>1051880</v>
      </c>
      <c r="H34" s="88">
        <v>1572766</v>
      </c>
    </row>
    <row r="35" spans="2:8" ht="15" thickBot="1" x14ac:dyDescent="0.4">
      <c r="B35" s="89" t="s">
        <v>92</v>
      </c>
      <c r="C35" s="45">
        <f>C33-C34</f>
        <v>16091</v>
      </c>
      <c r="D35" s="45">
        <f>D33-D34</f>
        <v>16091</v>
      </c>
      <c r="E35" s="45">
        <f t="shared" ref="E35:F35" si="10">E33-E34</f>
        <v>0</v>
      </c>
      <c r="F35" s="45">
        <f t="shared" si="10"/>
        <v>0</v>
      </c>
      <c r="G35" s="45">
        <f t="shared" ref="G35" si="11">G33-G34</f>
        <v>0</v>
      </c>
      <c r="H35" s="99">
        <f>H33-H34</f>
        <v>0</v>
      </c>
    </row>
    <row r="36" spans="2:8" ht="15" thickBot="1" x14ac:dyDescent="0.4">
      <c r="B36" s="37" t="s">
        <v>114</v>
      </c>
      <c r="C36" s="47">
        <f>C34/C10</f>
        <v>0.84755507977070244</v>
      </c>
      <c r="D36" s="47">
        <f>D34/C10</f>
        <v>1.3433402641211774</v>
      </c>
      <c r="E36" s="47">
        <f>E34/E10</f>
        <v>0.80086691909219732</v>
      </c>
      <c r="F36" s="47">
        <f>F34/E10</f>
        <v>1.20218448744454</v>
      </c>
      <c r="G36" s="47">
        <f>G34/G10</f>
        <v>0.84023826507748722</v>
      </c>
      <c r="H36" s="107">
        <f t="shared" ref="H36" si="12">H34/G10</f>
        <v>1.2563202791315162</v>
      </c>
    </row>
    <row r="37" spans="2:8" x14ac:dyDescent="0.35">
      <c r="B37" s="87" t="s">
        <v>115</v>
      </c>
      <c r="C37" s="255"/>
      <c r="D37" s="255"/>
      <c r="E37" s="255"/>
      <c r="F37" s="255"/>
      <c r="G37" s="255"/>
      <c r="H37" s="256"/>
    </row>
    <row r="38" spans="2:8" x14ac:dyDescent="0.35">
      <c r="B38" s="81" t="s">
        <v>90</v>
      </c>
      <c r="C38" s="53">
        <v>940052</v>
      </c>
      <c r="D38" s="53">
        <v>1535982</v>
      </c>
      <c r="E38" s="53">
        <v>869132</v>
      </c>
      <c r="F38" s="53">
        <v>1342252</v>
      </c>
      <c r="G38" s="53">
        <v>1059002</v>
      </c>
      <c r="H38" s="88">
        <v>1629864</v>
      </c>
    </row>
    <row r="39" spans="2:8" x14ac:dyDescent="0.35">
      <c r="B39" s="81" t="s">
        <v>91</v>
      </c>
      <c r="C39" s="53">
        <v>934688</v>
      </c>
      <c r="D39" s="53">
        <v>1530618</v>
      </c>
      <c r="E39" s="53">
        <v>869132</v>
      </c>
      <c r="F39" s="53">
        <v>1342252</v>
      </c>
      <c r="G39" s="53">
        <v>1059002</v>
      </c>
      <c r="H39" s="88">
        <v>1629864</v>
      </c>
    </row>
    <row r="40" spans="2:8" ht="15" thickBot="1" x14ac:dyDescent="0.4">
      <c r="B40" s="89" t="s">
        <v>92</v>
      </c>
      <c r="C40" s="45">
        <f>C38-C39</f>
        <v>5364</v>
      </c>
      <c r="D40" s="45">
        <f>D38-D39</f>
        <v>5364</v>
      </c>
      <c r="E40" s="45">
        <f t="shared" ref="E40:F40" si="13">E38-E39</f>
        <v>0</v>
      </c>
      <c r="F40" s="45">
        <f t="shared" si="13"/>
        <v>0</v>
      </c>
      <c r="G40" s="45">
        <f t="shared" ref="G40:H40" si="14">G38-G39</f>
        <v>0</v>
      </c>
      <c r="H40" s="99">
        <f t="shared" si="14"/>
        <v>0</v>
      </c>
    </row>
    <row r="41" spans="2:8" ht="15" thickBot="1" x14ac:dyDescent="0.4">
      <c r="B41" s="37" t="s">
        <v>116</v>
      </c>
      <c r="C41" s="183">
        <f>C39/C10</f>
        <v>0.8494044005656104</v>
      </c>
      <c r="D41" s="47">
        <f>D39/C10</f>
        <v>1.3909600474007728</v>
      </c>
      <c r="E41" s="47">
        <f t="shared" ref="E41" si="15">E39/E10</f>
        <v>0.80757462426537197</v>
      </c>
      <c r="F41" s="47">
        <f>F39/E10</f>
        <v>1.2471853004715556</v>
      </c>
      <c r="G41" s="183">
        <f t="shared" ref="G41" si="16">G39/G10</f>
        <v>0.84592729512262732</v>
      </c>
      <c r="H41" s="107">
        <f>H39/G10</f>
        <v>1.3019299726891411</v>
      </c>
    </row>
    <row r="42" spans="2:8" x14ac:dyDescent="0.35">
      <c r="B42" s="87" t="s">
        <v>117</v>
      </c>
      <c r="C42" s="255"/>
      <c r="D42" s="255"/>
      <c r="E42" s="255"/>
      <c r="F42" s="255"/>
      <c r="G42" s="255"/>
      <c r="H42" s="256"/>
    </row>
    <row r="43" spans="2:8" x14ac:dyDescent="0.35">
      <c r="B43" s="81" t="s">
        <v>90</v>
      </c>
      <c r="C43" s="53">
        <v>930477</v>
      </c>
      <c r="D43" s="53">
        <v>1578982</v>
      </c>
      <c r="E43" s="53">
        <v>875912</v>
      </c>
      <c r="F43" s="53">
        <v>1392254</v>
      </c>
      <c r="G43" s="53">
        <v>1065426</v>
      </c>
      <c r="H43" s="88">
        <v>1688673</v>
      </c>
    </row>
    <row r="44" spans="2:8" x14ac:dyDescent="0.35">
      <c r="B44" s="81" t="s">
        <v>91</v>
      </c>
      <c r="C44" s="53">
        <v>930477</v>
      </c>
      <c r="D44" s="53">
        <v>1578982</v>
      </c>
      <c r="E44" s="53">
        <v>875912</v>
      </c>
      <c r="F44" s="53">
        <v>1392254</v>
      </c>
      <c r="G44" s="53">
        <v>1065426</v>
      </c>
      <c r="H44" s="88">
        <v>1688673</v>
      </c>
    </row>
    <row r="45" spans="2:8" ht="15" thickBot="1" x14ac:dyDescent="0.4">
      <c r="B45" s="89" t="s">
        <v>92</v>
      </c>
      <c r="C45" s="45">
        <f t="shared" ref="C45:H45" si="17">C43-C44</f>
        <v>0</v>
      </c>
      <c r="D45" s="45">
        <f t="shared" si="17"/>
        <v>0</v>
      </c>
      <c r="E45" s="45">
        <f t="shared" si="17"/>
        <v>0</v>
      </c>
      <c r="F45" s="45">
        <f t="shared" si="17"/>
        <v>0</v>
      </c>
      <c r="G45" s="45">
        <f t="shared" si="17"/>
        <v>0</v>
      </c>
      <c r="H45" s="99">
        <f t="shared" si="17"/>
        <v>0</v>
      </c>
    </row>
    <row r="46" spans="2:8" ht="15" thickBot="1" x14ac:dyDescent="0.4">
      <c r="B46" s="37" t="s">
        <v>118</v>
      </c>
      <c r="C46" s="183">
        <f>C44/C10</f>
        <v>0.84557762421801452</v>
      </c>
      <c r="D46" s="47">
        <f>D44/C10</f>
        <v>1.4349111780764157</v>
      </c>
      <c r="E46" s="47">
        <f>E44/E10</f>
        <v>0.81387442217008521</v>
      </c>
      <c r="F46" s="47">
        <f t="shared" ref="F46" si="18">F44/E10</f>
        <v>1.2936458454319497</v>
      </c>
      <c r="G46" s="183">
        <f>G44/G10</f>
        <v>0.85105876507628908</v>
      </c>
      <c r="H46" s="107">
        <f t="shared" ref="H46" si="19">H44/G10</f>
        <v>1.3489064073879109</v>
      </c>
    </row>
    <row r="47" spans="2:8" x14ac:dyDescent="0.35">
      <c r="B47" s="87" t="s">
        <v>85</v>
      </c>
      <c r="C47" s="253"/>
      <c r="D47" s="253"/>
      <c r="E47" s="253"/>
      <c r="F47" s="253"/>
      <c r="G47" s="253"/>
      <c r="H47" s="254"/>
    </row>
    <row r="48" spans="2:8" x14ac:dyDescent="0.35">
      <c r="B48" s="81" t="s">
        <v>90</v>
      </c>
      <c r="C48" s="33">
        <v>947137</v>
      </c>
      <c r="D48" s="33">
        <v>1708738</v>
      </c>
      <c r="E48" s="33">
        <v>888223</v>
      </c>
      <c r="F48" s="33">
        <v>1497432</v>
      </c>
      <c r="G48" s="33">
        <v>1076232</v>
      </c>
      <c r="H48" s="100">
        <v>1811920</v>
      </c>
    </row>
    <row r="49" spans="2:8" x14ac:dyDescent="0.35">
      <c r="B49" s="81" t="s">
        <v>91</v>
      </c>
      <c r="C49" s="33">
        <v>947137</v>
      </c>
      <c r="D49" s="33">
        <v>1708738</v>
      </c>
      <c r="E49" s="33">
        <v>888223</v>
      </c>
      <c r="F49" s="33">
        <v>1497432</v>
      </c>
      <c r="G49" s="33">
        <v>1076232</v>
      </c>
      <c r="H49" s="100">
        <v>1811920</v>
      </c>
    </row>
    <row r="50" spans="2:8" ht="15" thickBot="1" x14ac:dyDescent="0.4">
      <c r="B50" s="89" t="s">
        <v>92</v>
      </c>
      <c r="C50" s="51">
        <v>0</v>
      </c>
      <c r="D50" s="51">
        <f t="shared" ref="D50:H50" si="20">D48-D49</f>
        <v>0</v>
      </c>
      <c r="E50" s="51">
        <f t="shared" si="20"/>
        <v>0</v>
      </c>
      <c r="F50" s="51">
        <f t="shared" si="20"/>
        <v>0</v>
      </c>
      <c r="G50" s="51">
        <f t="shared" si="20"/>
        <v>0</v>
      </c>
      <c r="H50" s="93">
        <f t="shared" si="20"/>
        <v>0</v>
      </c>
    </row>
    <row r="51" spans="2:8" ht="15" thickBot="1" x14ac:dyDescent="0.4">
      <c r="B51" s="37" t="s">
        <v>102</v>
      </c>
      <c r="C51" s="183">
        <f>C49/C10</f>
        <v>0.86071751829328136</v>
      </c>
      <c r="D51" s="47">
        <f>D49/C10</f>
        <v>1.5528278704912015</v>
      </c>
      <c r="E51" s="47">
        <f>E49/E10</f>
        <v>0.82531347998792071</v>
      </c>
      <c r="F51" s="47">
        <f t="shared" ref="F51" si="21">F49/E10</f>
        <v>1.3913744802434436</v>
      </c>
      <c r="G51" s="183">
        <f>G49/G10</f>
        <v>0.85969056213719652</v>
      </c>
      <c r="H51" s="107">
        <f t="shared" ref="H51" si="22">H49/G10</f>
        <v>1.4473557033684459</v>
      </c>
    </row>
    <row r="52" spans="2:8" x14ac:dyDescent="0.35">
      <c r="B52" s="87" t="s">
        <v>86</v>
      </c>
      <c r="C52" s="253"/>
      <c r="D52" s="253"/>
      <c r="E52" s="253"/>
      <c r="F52" s="253"/>
      <c r="G52" s="253"/>
      <c r="H52" s="254"/>
    </row>
    <row r="53" spans="2:8" x14ac:dyDescent="0.35">
      <c r="B53" s="81" t="s">
        <v>90</v>
      </c>
      <c r="C53" s="53">
        <v>984492</v>
      </c>
      <c r="D53" s="53">
        <v>2518578</v>
      </c>
      <c r="E53" s="53">
        <v>951779</v>
      </c>
      <c r="F53" s="53">
        <v>2237479</v>
      </c>
      <c r="G53" s="53">
        <v>1114071</v>
      </c>
      <c r="H53" s="88">
        <v>2667299</v>
      </c>
    </row>
    <row r="54" spans="2:8" x14ac:dyDescent="0.35">
      <c r="B54" s="81" t="s">
        <v>91</v>
      </c>
      <c r="C54" s="53">
        <v>984492</v>
      </c>
      <c r="D54" s="53">
        <v>2518578</v>
      </c>
      <c r="E54" s="53">
        <v>951779</v>
      </c>
      <c r="F54" s="53">
        <v>2237479</v>
      </c>
      <c r="G54" s="53">
        <v>1114071</v>
      </c>
      <c r="H54" s="88">
        <v>2667299</v>
      </c>
    </row>
    <row r="55" spans="2:8" ht="15" thickBot="1" x14ac:dyDescent="0.4">
      <c r="B55" s="89" t="s">
        <v>92</v>
      </c>
      <c r="C55" s="52">
        <f t="shared" ref="C55:H55" si="23">C53-C54</f>
        <v>0</v>
      </c>
      <c r="D55" s="52">
        <f t="shared" si="23"/>
        <v>0</v>
      </c>
      <c r="E55" s="52">
        <f t="shared" si="23"/>
        <v>0</v>
      </c>
      <c r="F55" s="52">
        <f t="shared" si="23"/>
        <v>0</v>
      </c>
      <c r="G55" s="52">
        <f t="shared" si="23"/>
        <v>0</v>
      </c>
      <c r="H55" s="94">
        <f t="shared" si="23"/>
        <v>0</v>
      </c>
    </row>
    <row r="56" spans="2:8" ht="15" thickBot="1" x14ac:dyDescent="0.4">
      <c r="B56" s="38" t="s">
        <v>103</v>
      </c>
      <c r="C56" s="183">
        <f>C54/C10</f>
        <v>0.89466414153347318</v>
      </c>
      <c r="D56" s="47">
        <f>D54/C10</f>
        <v>2.2887757587213424</v>
      </c>
      <c r="E56" s="47">
        <f>E54/E10</f>
        <v>0.88436804571534766</v>
      </c>
      <c r="F56" s="47">
        <f t="shared" ref="F56" si="24">F54/E10</f>
        <v>2.0790067132802155</v>
      </c>
      <c r="G56" s="183">
        <f>G54/G10</f>
        <v>0.88991623019084054</v>
      </c>
      <c r="H56" s="107">
        <f t="shared" ref="H56" si="25">H54/G10</f>
        <v>2.1306296195411232</v>
      </c>
    </row>
    <row r="57" spans="2:8" x14ac:dyDescent="0.35">
      <c r="B57" s="87" t="s">
        <v>87</v>
      </c>
      <c r="C57" s="268"/>
      <c r="D57" s="268"/>
      <c r="E57" s="268"/>
      <c r="F57" s="268"/>
      <c r="G57" s="268"/>
      <c r="H57" s="269"/>
    </row>
    <row r="58" spans="2:8" x14ac:dyDescent="0.35">
      <c r="B58" s="95" t="s">
        <v>90</v>
      </c>
      <c r="C58" s="58">
        <v>904393</v>
      </c>
      <c r="D58" s="58">
        <v>3702722</v>
      </c>
      <c r="E58" s="58">
        <v>880985</v>
      </c>
      <c r="F58" s="58">
        <v>3432229</v>
      </c>
      <c r="G58" s="58">
        <v>912034</v>
      </c>
      <c r="H58" s="96">
        <v>4007588</v>
      </c>
    </row>
    <row r="59" spans="2:8" x14ac:dyDescent="0.35">
      <c r="B59" s="81" t="s">
        <v>91</v>
      </c>
      <c r="C59" s="58">
        <v>904393</v>
      </c>
      <c r="D59" s="58">
        <v>3702722</v>
      </c>
      <c r="E59" s="58">
        <v>880985</v>
      </c>
      <c r="F59" s="58">
        <v>3432229</v>
      </c>
      <c r="G59" s="58">
        <v>912034</v>
      </c>
      <c r="H59" s="96">
        <v>4007588</v>
      </c>
    </row>
    <row r="60" spans="2:8" ht="15" thickBot="1" x14ac:dyDescent="0.4">
      <c r="B60" s="89" t="s">
        <v>92</v>
      </c>
      <c r="C60" s="41">
        <f t="shared" ref="C60:F60" si="26">C58-C59</f>
        <v>0</v>
      </c>
      <c r="D60" s="41">
        <f t="shared" si="26"/>
        <v>0</v>
      </c>
      <c r="E60" s="41">
        <f t="shared" si="26"/>
        <v>0</v>
      </c>
      <c r="F60" s="41">
        <f t="shared" si="26"/>
        <v>0</v>
      </c>
      <c r="G60" s="41">
        <f t="shared" ref="G60" si="27">G58-G59</f>
        <v>0</v>
      </c>
      <c r="H60" s="97">
        <f t="shared" ref="H60" si="28">H58-H59</f>
        <v>0</v>
      </c>
    </row>
    <row r="61" spans="2:8" ht="15" thickBot="1" x14ac:dyDescent="0.4">
      <c r="B61" s="38" t="s">
        <v>104</v>
      </c>
      <c r="C61" s="183">
        <f>C59/C10</f>
        <v>0.82187360278588595</v>
      </c>
      <c r="D61" s="47">
        <f>D59/C10</f>
        <v>3.3648750822425217</v>
      </c>
      <c r="E61" s="183">
        <f>E59/E10</f>
        <v>0.81858812051383312</v>
      </c>
      <c r="F61" s="47">
        <f t="shared" ref="F61" si="29">F59/E10</f>
        <v>3.1891370298961648</v>
      </c>
      <c r="G61" s="47">
        <f>G59/G10</f>
        <v>0.72852974279545291</v>
      </c>
      <c r="H61" s="107">
        <f t="shared" ref="H61" si="30">H59/G10</f>
        <v>3.2012480399526155</v>
      </c>
    </row>
    <row r="62" spans="2:8" x14ac:dyDescent="0.35">
      <c r="B62" s="87" t="s">
        <v>98</v>
      </c>
      <c r="C62" s="268"/>
      <c r="D62" s="268"/>
      <c r="E62" s="268"/>
      <c r="F62" s="268"/>
      <c r="G62" s="268"/>
      <c r="H62" s="269"/>
    </row>
    <row r="63" spans="2:8" x14ac:dyDescent="0.35">
      <c r="B63" s="95" t="s">
        <v>90</v>
      </c>
      <c r="C63" s="58">
        <v>212903</v>
      </c>
      <c r="D63" s="58">
        <v>5256358</v>
      </c>
      <c r="E63" s="58">
        <v>0</v>
      </c>
      <c r="F63" s="58">
        <v>4987448</v>
      </c>
      <c r="G63" s="58">
        <v>0</v>
      </c>
      <c r="H63" s="96">
        <v>5622948</v>
      </c>
    </row>
    <row r="64" spans="2:8" x14ac:dyDescent="0.35">
      <c r="B64" s="81" t="s">
        <v>91</v>
      </c>
      <c r="C64" s="58">
        <v>212903</v>
      </c>
      <c r="D64" s="58">
        <v>5256358</v>
      </c>
      <c r="E64" s="55">
        <v>0</v>
      </c>
      <c r="F64" s="55">
        <v>4987448</v>
      </c>
      <c r="G64" s="55">
        <v>0</v>
      </c>
      <c r="H64" s="96">
        <v>5622948</v>
      </c>
    </row>
    <row r="65" spans="2:8" ht="15" thickBot="1" x14ac:dyDescent="0.4">
      <c r="B65" s="89" t="s">
        <v>92</v>
      </c>
      <c r="C65" s="41">
        <f t="shared" ref="C65:H65" si="31">C63-C64</f>
        <v>0</v>
      </c>
      <c r="D65" s="41">
        <f t="shared" si="31"/>
        <v>0</v>
      </c>
      <c r="E65" s="41">
        <v>0</v>
      </c>
      <c r="F65" s="41">
        <v>0</v>
      </c>
      <c r="G65" s="41">
        <f t="shared" si="31"/>
        <v>0</v>
      </c>
      <c r="H65" s="97">
        <f t="shared" si="31"/>
        <v>0</v>
      </c>
    </row>
    <row r="66" spans="2:8" ht="15" thickBot="1" x14ac:dyDescent="0.4">
      <c r="B66" s="38" t="s">
        <v>105</v>
      </c>
      <c r="C66" s="47">
        <f>C64/C10</f>
        <v>0.19347712294757199</v>
      </c>
      <c r="D66" s="47">
        <f>D64/C10</f>
        <v>4.7767529016615713</v>
      </c>
      <c r="E66" s="49">
        <f>E64/E10</f>
        <v>0</v>
      </c>
      <c r="F66" s="49">
        <f t="shared" ref="F66" si="32">F64/E10</f>
        <v>4.6342056726056358</v>
      </c>
      <c r="G66" s="47">
        <f>G64/G10</f>
        <v>0</v>
      </c>
      <c r="H66" s="107">
        <f t="shared" ref="H66" si="33">H64/G10</f>
        <v>4.4915922654113842</v>
      </c>
    </row>
    <row r="67" spans="2:8" x14ac:dyDescent="0.35">
      <c r="B67" s="87" t="s">
        <v>99</v>
      </c>
      <c r="C67" s="268"/>
      <c r="D67" s="268"/>
      <c r="E67" s="268"/>
      <c r="F67" s="268"/>
      <c r="G67" s="268"/>
      <c r="H67" s="269"/>
    </row>
    <row r="68" spans="2:8" x14ac:dyDescent="0.35">
      <c r="B68" s="95" t="s">
        <v>90</v>
      </c>
      <c r="C68" s="57">
        <v>0</v>
      </c>
      <c r="D68" s="58">
        <v>9588657</v>
      </c>
      <c r="E68" s="58">
        <v>0</v>
      </c>
      <c r="F68" s="58">
        <v>9537187</v>
      </c>
      <c r="G68" s="57">
        <v>0</v>
      </c>
      <c r="H68" s="96">
        <v>9551055</v>
      </c>
    </row>
    <row r="69" spans="2:8" x14ac:dyDescent="0.35">
      <c r="B69" s="81" t="s">
        <v>91</v>
      </c>
      <c r="C69" s="44">
        <v>0</v>
      </c>
      <c r="D69" s="58">
        <v>9588657</v>
      </c>
      <c r="E69" s="55">
        <v>0</v>
      </c>
      <c r="F69" s="58">
        <v>9537187</v>
      </c>
      <c r="G69" s="44">
        <v>0</v>
      </c>
      <c r="H69" s="96">
        <v>9551055</v>
      </c>
    </row>
    <row r="70" spans="2:8" ht="15" thickBot="1" x14ac:dyDescent="0.4">
      <c r="B70" s="89" t="s">
        <v>92</v>
      </c>
      <c r="C70" s="41">
        <v>0</v>
      </c>
      <c r="D70" s="41">
        <f>D68-D69</f>
        <v>0</v>
      </c>
      <c r="E70" s="41">
        <f t="shared" ref="E70:F70" si="34">E68-E69</f>
        <v>0</v>
      </c>
      <c r="F70" s="41">
        <f t="shared" si="34"/>
        <v>0</v>
      </c>
      <c r="G70" s="41">
        <f t="shared" ref="G70:H70" si="35">G68-G69</f>
        <v>0</v>
      </c>
      <c r="H70" s="97">
        <f t="shared" si="35"/>
        <v>0</v>
      </c>
    </row>
    <row r="71" spans="2:8" ht="15" thickBot="1" x14ac:dyDescent="0.4">
      <c r="B71" s="38" t="s">
        <v>106</v>
      </c>
      <c r="C71" s="47">
        <v>0</v>
      </c>
      <c r="D71" s="47">
        <f>D69/C10</f>
        <v>8.713760582476981</v>
      </c>
      <c r="E71" s="46">
        <f>E69/E10</f>
        <v>0</v>
      </c>
      <c r="F71" s="46">
        <f t="shared" ref="F71" si="36">F69/E10</f>
        <v>8.8617036400380957</v>
      </c>
      <c r="G71" s="47">
        <f>G69/G10</f>
        <v>0</v>
      </c>
      <c r="H71" s="107">
        <f t="shared" ref="H71" si="37">H69/G10</f>
        <v>7.6293511454345175</v>
      </c>
    </row>
    <row r="72" spans="2:8" ht="42" customHeight="1" thickBot="1" x14ac:dyDescent="0.4">
      <c r="B72" s="251" t="s">
        <v>145</v>
      </c>
      <c r="C72" s="395"/>
      <c r="D72" s="396"/>
      <c r="E72" s="77"/>
      <c r="F72" s="77"/>
      <c r="G72" s="77"/>
      <c r="H72" s="78"/>
    </row>
    <row r="73" spans="2:8" ht="37" customHeight="1" thickBot="1" x14ac:dyDescent="0.4">
      <c r="B73" s="252"/>
      <c r="C73" s="397"/>
      <c r="D73" s="398"/>
      <c r="E73" s="77"/>
      <c r="F73" s="77"/>
      <c r="G73" s="77"/>
      <c r="H73" s="78"/>
    </row>
    <row r="74" spans="2:8" x14ac:dyDescent="0.35">
      <c r="B74" s="249" t="s">
        <v>9</v>
      </c>
      <c r="C74" s="261" t="s">
        <v>7</v>
      </c>
      <c r="D74" s="262"/>
      <c r="E74" s="261" t="s">
        <v>8</v>
      </c>
      <c r="F74" s="262"/>
      <c r="G74" s="261" t="s">
        <v>8</v>
      </c>
      <c r="H74" s="286"/>
    </row>
    <row r="75" spans="2:8" ht="36" customHeight="1" thickBot="1" x14ac:dyDescent="0.4">
      <c r="B75" s="339"/>
      <c r="C75" s="350" t="s">
        <v>156</v>
      </c>
      <c r="D75" s="351"/>
      <c r="E75" s="287" t="s">
        <v>161</v>
      </c>
      <c r="F75" s="288"/>
      <c r="G75" s="287" t="s">
        <v>162</v>
      </c>
      <c r="H75" s="289"/>
    </row>
    <row r="76" spans="2:8" x14ac:dyDescent="0.35">
      <c r="B76" s="81" t="s">
        <v>11</v>
      </c>
      <c r="C76" s="332" t="s">
        <v>37</v>
      </c>
      <c r="D76" s="333"/>
      <c r="E76" s="332" t="s">
        <v>37</v>
      </c>
      <c r="F76" s="333"/>
      <c r="G76" s="332" t="s">
        <v>37</v>
      </c>
      <c r="H76" s="334"/>
    </row>
    <row r="77" spans="2:8" x14ac:dyDescent="0.35">
      <c r="B77" s="81" t="s">
        <v>36</v>
      </c>
      <c r="C77" s="274">
        <v>1637783</v>
      </c>
      <c r="D77" s="275"/>
      <c r="E77" s="274">
        <v>1578853</v>
      </c>
      <c r="F77" s="275"/>
      <c r="G77" s="274">
        <v>1840224</v>
      </c>
      <c r="H77" s="298"/>
    </row>
    <row r="78" spans="2:8" ht="29" x14ac:dyDescent="0.35">
      <c r="B78" s="82" t="s">
        <v>129</v>
      </c>
      <c r="C78" s="276" t="s">
        <v>185</v>
      </c>
      <c r="D78" s="277"/>
      <c r="E78" s="296" t="s">
        <v>183</v>
      </c>
      <c r="F78" s="277"/>
      <c r="G78" s="296" t="s">
        <v>183</v>
      </c>
      <c r="H78" s="297"/>
    </row>
    <row r="79" spans="2:8" x14ac:dyDescent="0.35">
      <c r="B79" s="83" t="s">
        <v>130</v>
      </c>
      <c r="C79" s="276">
        <v>4.2000000000000003E-2</v>
      </c>
      <c r="D79" s="277"/>
      <c r="E79" s="296">
        <v>4.1000000000000002E-2</v>
      </c>
      <c r="F79" s="277"/>
      <c r="G79" s="296">
        <v>4.1000000000000002E-2</v>
      </c>
      <c r="H79" s="297"/>
    </row>
    <row r="80" spans="2:8" x14ac:dyDescent="0.35">
      <c r="B80" s="81" t="s">
        <v>109</v>
      </c>
      <c r="C80" s="280">
        <v>1.6E-2</v>
      </c>
      <c r="D80" s="281"/>
      <c r="E80" s="296">
        <v>1.4999999999999999E-2</v>
      </c>
      <c r="F80" s="277"/>
      <c r="G80" s="296">
        <v>1.4999999999999999E-2</v>
      </c>
      <c r="H80" s="297"/>
    </row>
    <row r="81" spans="1:42" ht="15" thickBot="1" x14ac:dyDescent="0.4">
      <c r="B81" s="89" t="s">
        <v>50</v>
      </c>
      <c r="C81" s="274">
        <v>1330812</v>
      </c>
      <c r="D81" s="275"/>
      <c r="E81" s="344">
        <v>1241946</v>
      </c>
      <c r="F81" s="344"/>
      <c r="G81" s="344">
        <v>1487484</v>
      </c>
      <c r="H81" s="358"/>
    </row>
    <row r="82" spans="1:42" s="36" customFormat="1" ht="15" thickBot="1" x14ac:dyDescent="0.4">
      <c r="A82"/>
      <c r="B82" s="85" t="s">
        <v>74</v>
      </c>
      <c r="C82" s="342">
        <f>C81/C77</f>
        <v>0.81256918651616239</v>
      </c>
      <c r="D82" s="342"/>
      <c r="E82" s="352">
        <f>E81/E77</f>
        <v>0.78661281322580379</v>
      </c>
      <c r="F82" s="352"/>
      <c r="G82" s="399">
        <f>G81/G77</f>
        <v>0.80831681360530028</v>
      </c>
      <c r="H82" s="400"/>
      <c r="I82"/>
      <c r="J82"/>
      <c r="K82"/>
      <c r="L82"/>
      <c r="M82"/>
      <c r="N82"/>
      <c r="O82"/>
      <c r="P82"/>
      <c r="Q82"/>
      <c r="R82"/>
      <c r="S82"/>
      <c r="T82"/>
      <c r="U82"/>
      <c r="V82"/>
      <c r="W82"/>
      <c r="X82"/>
      <c r="Y82"/>
      <c r="Z82"/>
      <c r="AA82"/>
      <c r="AB82"/>
      <c r="AC82"/>
      <c r="AD82"/>
      <c r="AE82"/>
      <c r="AF82"/>
      <c r="AG82"/>
      <c r="AH82"/>
      <c r="AI82"/>
      <c r="AJ82"/>
      <c r="AK82"/>
      <c r="AL82"/>
      <c r="AM82"/>
      <c r="AN82"/>
      <c r="AO82"/>
      <c r="AP82"/>
    </row>
    <row r="83" spans="1:42" ht="15" thickBot="1" x14ac:dyDescent="0.4">
      <c r="B83" s="86" t="s">
        <v>51</v>
      </c>
      <c r="C83" s="382">
        <f>10000000/C77</f>
        <v>6.1058149950268135</v>
      </c>
      <c r="D83" s="382"/>
      <c r="E83" s="382">
        <f t="shared" ref="E83" si="38">10000000/E77</f>
        <v>6.3337118781799191</v>
      </c>
      <c r="F83" s="382"/>
      <c r="G83" s="382">
        <f t="shared" ref="G83" si="39">10000000/G77</f>
        <v>5.434121063522702</v>
      </c>
      <c r="H83" s="383"/>
    </row>
    <row r="84" spans="1:42" ht="13.5" customHeight="1" x14ac:dyDescent="0.35">
      <c r="B84" s="317" t="s">
        <v>131</v>
      </c>
      <c r="C84" s="318"/>
      <c r="D84" s="318"/>
      <c r="E84" s="318"/>
      <c r="F84" s="318"/>
      <c r="G84" s="318"/>
      <c r="H84" s="320"/>
    </row>
    <row r="85" spans="1:42" ht="13.5" customHeight="1" x14ac:dyDescent="0.35">
      <c r="B85" s="68" t="s">
        <v>132</v>
      </c>
      <c r="C85" s="263">
        <v>4.2000000000000003E-2</v>
      </c>
      <c r="D85" s="263"/>
      <c r="E85" s="263">
        <v>4.4999999999999998E-2</v>
      </c>
      <c r="F85" s="263"/>
      <c r="G85" s="263">
        <v>4.4999999999999998E-2</v>
      </c>
      <c r="H85" s="265"/>
    </row>
    <row r="86" spans="1:42" ht="13.5" customHeight="1" x14ac:dyDescent="0.35">
      <c r="B86" s="73" t="s">
        <v>133</v>
      </c>
      <c r="C86" s="67">
        <v>1.6E-2</v>
      </c>
      <c r="D86" s="67">
        <v>4.2000000000000003E-2</v>
      </c>
      <c r="E86" s="67">
        <v>1.4999999999999999E-2</v>
      </c>
      <c r="F86" s="67">
        <v>4.1000000000000002E-2</v>
      </c>
      <c r="G86" s="67">
        <v>1.4999999999999999E-2</v>
      </c>
      <c r="H86" s="209">
        <v>4.1000000000000002E-2</v>
      </c>
    </row>
    <row r="87" spans="1:42" x14ac:dyDescent="0.35">
      <c r="B87" s="68" t="s">
        <v>77</v>
      </c>
      <c r="C87" s="72" t="s">
        <v>25</v>
      </c>
      <c r="D87" s="69" t="s">
        <v>80</v>
      </c>
      <c r="E87" s="72" t="s">
        <v>25</v>
      </c>
      <c r="F87" s="69" t="s">
        <v>82</v>
      </c>
      <c r="G87" s="72" t="s">
        <v>25</v>
      </c>
      <c r="H87" s="70" t="s">
        <v>80</v>
      </c>
    </row>
    <row r="88" spans="1:42" ht="29.5" thickBot="1" x14ac:dyDescent="0.4">
      <c r="B88" s="42" t="s">
        <v>76</v>
      </c>
      <c r="C88" s="373">
        <v>85</v>
      </c>
      <c r="D88" s="374"/>
      <c r="E88" s="378">
        <v>83</v>
      </c>
      <c r="F88" s="379"/>
      <c r="G88" s="375">
        <v>80</v>
      </c>
      <c r="H88" s="376"/>
    </row>
    <row r="89" spans="1:42" x14ac:dyDescent="0.35">
      <c r="B89" s="102" t="s">
        <v>93</v>
      </c>
      <c r="C89" s="369"/>
      <c r="D89" s="369"/>
      <c r="E89" s="369"/>
      <c r="F89" s="369"/>
      <c r="G89" s="369"/>
      <c r="H89" s="370"/>
    </row>
    <row r="90" spans="1:42" x14ac:dyDescent="0.35">
      <c r="B90" s="81" t="s">
        <v>90</v>
      </c>
      <c r="C90" s="33">
        <v>1502377</v>
      </c>
      <c r="D90" s="33">
        <v>1672727</v>
      </c>
      <c r="E90" s="43">
        <v>1417977</v>
      </c>
      <c r="F90" s="43">
        <v>1535400</v>
      </c>
      <c r="G90" s="43">
        <v>1687557</v>
      </c>
      <c r="H90" s="103">
        <v>1826577</v>
      </c>
    </row>
    <row r="91" spans="1:42" x14ac:dyDescent="0.35">
      <c r="B91" s="81" t="s">
        <v>91</v>
      </c>
      <c r="C91" s="33">
        <v>1322441</v>
      </c>
      <c r="D91" s="33">
        <v>1492791</v>
      </c>
      <c r="E91" s="43">
        <v>1245277</v>
      </c>
      <c r="F91" s="43">
        <v>1362700</v>
      </c>
      <c r="G91" s="43">
        <v>1514857</v>
      </c>
      <c r="H91" s="103">
        <v>1653877</v>
      </c>
    </row>
    <row r="92" spans="1:42" ht="15" thickBot="1" x14ac:dyDescent="0.4">
      <c r="B92" s="104" t="s">
        <v>92</v>
      </c>
      <c r="C92" s="63">
        <f>C90-C91</f>
        <v>179936</v>
      </c>
      <c r="D92" s="63">
        <f>D90-D91</f>
        <v>179936</v>
      </c>
      <c r="E92" s="63">
        <f t="shared" ref="E92:H92" si="40">E90-E91</f>
        <v>172700</v>
      </c>
      <c r="F92" s="63">
        <f t="shared" si="40"/>
        <v>172700</v>
      </c>
      <c r="G92" s="63">
        <f t="shared" si="40"/>
        <v>172700</v>
      </c>
      <c r="H92" s="109">
        <f t="shared" si="40"/>
        <v>172700</v>
      </c>
    </row>
    <row r="93" spans="1:42" ht="15" thickBot="1" x14ac:dyDescent="0.4">
      <c r="B93" s="56" t="s">
        <v>107</v>
      </c>
      <c r="C93" s="47">
        <f>C91/C77</f>
        <v>0.80745800878382545</v>
      </c>
      <c r="D93" s="47">
        <f>D91/C77</f>
        <v>0.91147056722410724</v>
      </c>
      <c r="E93" s="47">
        <f>E91/E77</f>
        <v>0.78872257265242551</v>
      </c>
      <c r="F93" s="47">
        <f t="shared" ref="F93" si="41">F91/E77</f>
        <v>0.86309491763957757</v>
      </c>
      <c r="G93" s="47">
        <f>G91/G77</f>
        <v>0.8231916331924809</v>
      </c>
      <c r="H93" s="107">
        <f t="shared" ref="H93" si="42">H91/G77</f>
        <v>0.89873678421757353</v>
      </c>
    </row>
    <row r="94" spans="1:42" x14ac:dyDescent="0.35">
      <c r="B94" s="87" t="s">
        <v>85</v>
      </c>
      <c r="C94" s="364"/>
      <c r="D94" s="364"/>
      <c r="E94" s="364"/>
      <c r="F94" s="364"/>
      <c r="G94" s="364"/>
      <c r="H94" s="365"/>
    </row>
    <row r="95" spans="1:42" x14ac:dyDescent="0.35">
      <c r="B95" s="81" t="s">
        <v>90</v>
      </c>
      <c r="C95" s="33">
        <v>1424626</v>
      </c>
      <c r="D95" s="33">
        <v>1845022</v>
      </c>
      <c r="E95" s="53">
        <v>1298511</v>
      </c>
      <c r="F95" s="53">
        <v>1638803</v>
      </c>
      <c r="G95" s="53">
        <v>1573762</v>
      </c>
      <c r="H95" s="88">
        <v>1979153</v>
      </c>
    </row>
    <row r="96" spans="1:42" x14ac:dyDescent="0.35">
      <c r="B96" s="81" t="s">
        <v>91</v>
      </c>
      <c r="C96" s="33">
        <v>1268366</v>
      </c>
      <c r="D96" s="33">
        <v>1688761</v>
      </c>
      <c r="E96" s="53">
        <v>1212111</v>
      </c>
      <c r="F96" s="53">
        <v>1552403</v>
      </c>
      <c r="G96" s="53">
        <v>1487362</v>
      </c>
      <c r="H96" s="88">
        <v>1892753</v>
      </c>
    </row>
    <row r="97" spans="2:8" ht="15" thickBot="1" x14ac:dyDescent="0.4">
      <c r="B97" s="89" t="s">
        <v>92</v>
      </c>
      <c r="C97" s="52">
        <f>C95-C96</f>
        <v>156260</v>
      </c>
      <c r="D97" s="52">
        <f>D95-D96</f>
        <v>156261</v>
      </c>
      <c r="E97" s="52">
        <f t="shared" ref="E97:H97" si="43">E95-E96</f>
        <v>86400</v>
      </c>
      <c r="F97" s="52">
        <f t="shared" si="43"/>
        <v>86400</v>
      </c>
      <c r="G97" s="52">
        <f t="shared" si="43"/>
        <v>86400</v>
      </c>
      <c r="H97" s="94">
        <f t="shared" si="43"/>
        <v>86400</v>
      </c>
    </row>
    <row r="98" spans="2:8" ht="15" thickBot="1" x14ac:dyDescent="0.4">
      <c r="B98" s="37" t="s">
        <v>102</v>
      </c>
      <c r="C98" s="47">
        <f>C96/C77</f>
        <v>0.77444081419821797</v>
      </c>
      <c r="D98" s="183">
        <f>D96/C77</f>
        <v>1.0311262236816476</v>
      </c>
      <c r="E98" s="47">
        <f>E96/E77</f>
        <v>0.76771618383725404</v>
      </c>
      <c r="F98" s="47">
        <f t="shared" ref="F98" si="44">F96/E77</f>
        <v>0.98324733208221415</v>
      </c>
      <c r="G98" s="47">
        <f>G96/G77</f>
        <v>0.8082505173283252</v>
      </c>
      <c r="H98" s="201">
        <f t="shared" ref="H98" si="45">H96/G77</f>
        <v>1.0285448945345783</v>
      </c>
    </row>
    <row r="99" spans="2:8" x14ac:dyDescent="0.35">
      <c r="B99" s="87" t="s">
        <v>94</v>
      </c>
      <c r="C99" s="255"/>
      <c r="D99" s="255"/>
      <c r="E99" s="255"/>
      <c r="F99" s="255"/>
      <c r="G99" s="255"/>
      <c r="H99" s="256"/>
    </row>
    <row r="100" spans="2:8" x14ac:dyDescent="0.35">
      <c r="B100" s="81" t="s">
        <v>90</v>
      </c>
      <c r="C100" s="53">
        <v>1345046</v>
      </c>
      <c r="D100" s="53">
        <v>2076111</v>
      </c>
      <c r="E100" s="53">
        <v>1352132</v>
      </c>
      <c r="F100" s="53">
        <v>1964244</v>
      </c>
      <c r="G100" s="53">
        <v>1625687</v>
      </c>
      <c r="H100" s="88">
        <v>2357832</v>
      </c>
    </row>
    <row r="101" spans="2:8" x14ac:dyDescent="0.35">
      <c r="B101" s="81" t="s">
        <v>91</v>
      </c>
      <c r="C101" s="53">
        <v>1297695</v>
      </c>
      <c r="D101" s="53">
        <v>2028760</v>
      </c>
      <c r="E101" s="53">
        <v>1352132</v>
      </c>
      <c r="F101" s="53">
        <v>1964244</v>
      </c>
      <c r="G101" s="53">
        <v>1625687</v>
      </c>
      <c r="H101" s="88">
        <v>2357832</v>
      </c>
    </row>
    <row r="102" spans="2:8" ht="15" thickBot="1" x14ac:dyDescent="0.4">
      <c r="B102" s="89" t="s">
        <v>92</v>
      </c>
      <c r="C102" s="52">
        <f>C100-C101</f>
        <v>47351</v>
      </c>
      <c r="D102" s="52">
        <f>D100-D101</f>
        <v>47351</v>
      </c>
      <c r="E102" s="52">
        <f t="shared" ref="E102:H102" si="46">E100-E101</f>
        <v>0</v>
      </c>
      <c r="F102" s="52">
        <f t="shared" si="46"/>
        <v>0</v>
      </c>
      <c r="G102" s="52">
        <f t="shared" si="46"/>
        <v>0</v>
      </c>
      <c r="H102" s="94">
        <f t="shared" si="46"/>
        <v>0</v>
      </c>
    </row>
    <row r="103" spans="2:8" ht="15" thickBot="1" x14ac:dyDescent="0.4">
      <c r="B103" s="37" t="s">
        <v>108</v>
      </c>
      <c r="C103" s="47">
        <f>C101/C77</f>
        <v>0.79234855899713208</v>
      </c>
      <c r="D103" s="47">
        <f>D101/C77</f>
        <v>1.2387233229310599</v>
      </c>
      <c r="E103" s="47">
        <f>E101/E77</f>
        <v>0.85640145092671704</v>
      </c>
      <c r="F103" s="47">
        <f>F101/E77</f>
        <v>1.2440955554443638</v>
      </c>
      <c r="G103" s="47">
        <f>G101/G77</f>
        <v>0.88341799693950307</v>
      </c>
      <c r="H103" s="107">
        <f>H101/G77</f>
        <v>1.2812744535447858</v>
      </c>
    </row>
    <row r="104" spans="2:8" x14ac:dyDescent="0.35">
      <c r="B104" s="87" t="s">
        <v>119</v>
      </c>
      <c r="C104" s="255"/>
      <c r="D104" s="255"/>
      <c r="E104" s="255"/>
      <c r="F104" s="255"/>
      <c r="G104" s="255"/>
      <c r="H104" s="256"/>
    </row>
    <row r="105" spans="2:8" x14ac:dyDescent="0.35">
      <c r="B105" s="81" t="s">
        <v>90</v>
      </c>
      <c r="C105" s="53">
        <v>1356099</v>
      </c>
      <c r="D105" s="53">
        <v>2157824</v>
      </c>
      <c r="E105" s="53">
        <v>1360824</v>
      </c>
      <c r="F105" s="53">
        <v>2035698</v>
      </c>
      <c r="G105" s="53">
        <v>1632773</v>
      </c>
      <c r="H105" s="88">
        <v>2440279</v>
      </c>
    </row>
    <row r="106" spans="2:8" x14ac:dyDescent="0.35">
      <c r="B106" s="81" t="s">
        <v>91</v>
      </c>
      <c r="C106" s="53">
        <v>1327688</v>
      </c>
      <c r="D106" s="53">
        <v>2129413</v>
      </c>
      <c r="E106" s="53">
        <v>1360824</v>
      </c>
      <c r="F106" s="53">
        <v>2035698</v>
      </c>
      <c r="G106" s="53">
        <v>1632773</v>
      </c>
      <c r="H106" s="88">
        <v>2440279</v>
      </c>
    </row>
    <row r="107" spans="2:8" ht="15" thickBot="1" x14ac:dyDescent="0.4">
      <c r="B107" s="89" t="s">
        <v>92</v>
      </c>
      <c r="C107" s="52">
        <f>C105-C106</f>
        <v>28411</v>
      </c>
      <c r="D107" s="52">
        <f>D105-D106</f>
        <v>28411</v>
      </c>
      <c r="E107" s="52">
        <f t="shared" ref="E107:H107" si="47">E105-E106</f>
        <v>0</v>
      </c>
      <c r="F107" s="52">
        <f t="shared" si="47"/>
        <v>0</v>
      </c>
      <c r="G107" s="52">
        <f t="shared" si="47"/>
        <v>0</v>
      </c>
      <c r="H107" s="94">
        <f t="shared" si="47"/>
        <v>0</v>
      </c>
    </row>
    <row r="108" spans="2:8" ht="15" thickBot="1" x14ac:dyDescent="0.4">
      <c r="B108" s="37" t="s">
        <v>120</v>
      </c>
      <c r="C108" s="47">
        <f>C106/C77</f>
        <v>0.81066172991171603</v>
      </c>
      <c r="D108" s="47">
        <f>D106/C77</f>
        <v>1.3001801826005033</v>
      </c>
      <c r="E108" s="47">
        <f>E106/E77</f>
        <v>0.86190671329123103</v>
      </c>
      <c r="F108" s="47">
        <f>F106/E77</f>
        <v>1.2893524602987105</v>
      </c>
      <c r="G108" s="47">
        <f>G106/G77</f>
        <v>0.88726861512511523</v>
      </c>
      <c r="H108" s="107">
        <f>H106/G77</f>
        <v>1.3260771514772114</v>
      </c>
    </row>
    <row r="109" spans="2:8" x14ac:dyDescent="0.35">
      <c r="B109" s="87" t="s">
        <v>121</v>
      </c>
      <c r="C109" s="255"/>
      <c r="D109" s="255"/>
      <c r="E109" s="255"/>
      <c r="F109" s="255"/>
      <c r="G109" s="255"/>
      <c r="H109" s="256"/>
    </row>
    <row r="110" spans="2:8" x14ac:dyDescent="0.35">
      <c r="B110" s="81" t="s">
        <v>90</v>
      </c>
      <c r="C110" s="53">
        <v>1366408</v>
      </c>
      <c r="D110" s="53">
        <v>2242574</v>
      </c>
      <c r="E110" s="53">
        <v>1368788</v>
      </c>
      <c r="F110" s="53">
        <v>2109515</v>
      </c>
      <c r="G110" s="53">
        <v>1638713</v>
      </c>
      <c r="H110" s="88">
        <v>2525263</v>
      </c>
    </row>
    <row r="111" spans="2:8" x14ac:dyDescent="0.35">
      <c r="B111" s="81" t="s">
        <v>91</v>
      </c>
      <c r="C111" s="53">
        <v>1356938</v>
      </c>
      <c r="D111" s="53">
        <v>2233104</v>
      </c>
      <c r="E111" s="53">
        <v>1368788</v>
      </c>
      <c r="F111" s="53">
        <v>2109515</v>
      </c>
      <c r="G111" s="53">
        <v>1638713</v>
      </c>
      <c r="H111" s="88">
        <v>2525263</v>
      </c>
    </row>
    <row r="112" spans="2:8" ht="15" thickBot="1" x14ac:dyDescent="0.4">
      <c r="B112" s="89" t="s">
        <v>92</v>
      </c>
      <c r="C112" s="52">
        <f>C110-C111</f>
        <v>9470</v>
      </c>
      <c r="D112" s="52">
        <f>D110-D111</f>
        <v>9470</v>
      </c>
      <c r="E112" s="52">
        <f t="shared" ref="E112:H112" si="48">E110-E111</f>
        <v>0</v>
      </c>
      <c r="F112" s="52">
        <f t="shared" si="48"/>
        <v>0</v>
      </c>
      <c r="G112" s="52">
        <f t="shared" si="48"/>
        <v>0</v>
      </c>
      <c r="H112" s="94">
        <f t="shared" si="48"/>
        <v>0</v>
      </c>
    </row>
    <row r="113" spans="2:8" ht="15" thickBot="1" x14ac:dyDescent="0.4">
      <c r="B113" s="60" t="s">
        <v>122</v>
      </c>
      <c r="C113" s="47">
        <f>C111/C77</f>
        <v>0.82852123877216943</v>
      </c>
      <c r="D113" s="47">
        <f>D111/C77</f>
        <v>1.3634919888654358</v>
      </c>
      <c r="E113" s="47">
        <f t="shared" ref="E113:G113" si="49">E111/E77</f>
        <v>0.86695088143101351</v>
      </c>
      <c r="F113" s="47">
        <f>F111/E77</f>
        <v>1.3361060212698712</v>
      </c>
      <c r="G113" s="47">
        <f t="shared" si="49"/>
        <v>0.8904964830368477</v>
      </c>
      <c r="H113" s="107">
        <f>H111/G77</f>
        <v>1.3722584859234528</v>
      </c>
    </row>
    <row r="114" spans="2:8" x14ac:dyDescent="0.35">
      <c r="B114" s="87" t="s">
        <v>86</v>
      </c>
      <c r="C114" s="384"/>
      <c r="D114" s="384"/>
      <c r="E114" s="384"/>
      <c r="F114" s="384"/>
      <c r="G114" s="384"/>
      <c r="H114" s="385"/>
    </row>
    <row r="115" spans="2:8" x14ac:dyDescent="0.35">
      <c r="B115" s="81" t="s">
        <v>90</v>
      </c>
      <c r="C115" s="33">
        <v>1394976</v>
      </c>
      <c r="D115" s="53">
        <v>2518579</v>
      </c>
      <c r="E115" s="53">
        <v>1386619</v>
      </c>
      <c r="F115" s="53">
        <v>2344913</v>
      </c>
      <c r="G115" s="53">
        <v>1646754</v>
      </c>
      <c r="H115" s="88">
        <v>2794410</v>
      </c>
    </row>
    <row r="116" spans="2:8" x14ac:dyDescent="0.35">
      <c r="B116" s="81" t="s">
        <v>91</v>
      </c>
      <c r="C116" s="33">
        <v>1394976</v>
      </c>
      <c r="D116" s="53">
        <v>2518579</v>
      </c>
      <c r="E116" s="53">
        <v>1386619</v>
      </c>
      <c r="F116" s="53">
        <v>2344913</v>
      </c>
      <c r="G116" s="53">
        <v>1646754</v>
      </c>
      <c r="H116" s="88">
        <v>2794410</v>
      </c>
    </row>
    <row r="117" spans="2:8" ht="15" thickBot="1" x14ac:dyDescent="0.4">
      <c r="B117" s="89" t="s">
        <v>92</v>
      </c>
      <c r="C117" s="52">
        <f t="shared" ref="C117:H117" si="50">C115-C116</f>
        <v>0</v>
      </c>
      <c r="D117" s="52">
        <f>D115-D116</f>
        <v>0</v>
      </c>
      <c r="E117" s="52">
        <f t="shared" si="50"/>
        <v>0</v>
      </c>
      <c r="F117" s="52">
        <f t="shared" si="50"/>
        <v>0</v>
      </c>
      <c r="G117" s="52">
        <f t="shared" si="50"/>
        <v>0</v>
      </c>
      <c r="H117" s="94">
        <f t="shared" si="50"/>
        <v>0</v>
      </c>
    </row>
    <row r="118" spans="2:8" ht="15" thickBot="1" x14ac:dyDescent="0.4">
      <c r="B118" s="60" t="s">
        <v>103</v>
      </c>
      <c r="C118" s="47">
        <f>C116/C77</f>
        <v>0.85174653785025245</v>
      </c>
      <c r="D118" s="47">
        <f>D116/C77</f>
        <v>1.5377977424359637</v>
      </c>
      <c r="E118" s="47">
        <f>E116/E77</f>
        <v>0.8782445230809961</v>
      </c>
      <c r="F118" s="47">
        <f t="shared" ref="F118" si="51">F116/E77</f>
        <v>1.4852003321398508</v>
      </c>
      <c r="G118" s="47">
        <f>G116/G77</f>
        <v>0.89486605978402634</v>
      </c>
      <c r="H118" s="107">
        <f t="shared" ref="H118" si="52">H116/G77</f>
        <v>1.5185162241118473</v>
      </c>
    </row>
    <row r="119" spans="2:8" x14ac:dyDescent="0.35">
      <c r="B119" s="87" t="s">
        <v>87</v>
      </c>
      <c r="C119" s="364"/>
      <c r="D119" s="364"/>
      <c r="E119" s="364"/>
      <c r="F119" s="364"/>
      <c r="G119" s="364"/>
      <c r="H119" s="365"/>
    </row>
    <row r="120" spans="2:8" x14ac:dyDescent="0.35">
      <c r="B120" s="81" t="s">
        <v>90</v>
      </c>
      <c r="C120" s="33">
        <v>1417157</v>
      </c>
      <c r="D120" s="33">
        <v>3702724</v>
      </c>
      <c r="E120" s="53">
        <v>1372247</v>
      </c>
      <c r="F120" s="53">
        <v>3432230</v>
      </c>
      <c r="G120" s="53">
        <v>1529320</v>
      </c>
      <c r="H120" s="88">
        <v>4007586</v>
      </c>
    </row>
    <row r="121" spans="2:8" x14ac:dyDescent="0.35">
      <c r="B121" s="81" t="s">
        <v>91</v>
      </c>
      <c r="C121" s="33">
        <v>1417157</v>
      </c>
      <c r="D121" s="33">
        <v>3702724</v>
      </c>
      <c r="E121" s="53">
        <v>1372247</v>
      </c>
      <c r="F121" s="53">
        <v>3432230</v>
      </c>
      <c r="G121" s="53">
        <v>1529320</v>
      </c>
      <c r="H121" s="88">
        <v>4007586</v>
      </c>
    </row>
    <row r="122" spans="2:8" ht="15" thickBot="1" x14ac:dyDescent="0.4">
      <c r="B122" s="89" t="s">
        <v>92</v>
      </c>
      <c r="C122" s="52">
        <f t="shared" ref="C122:H122" si="53">C120-C121</f>
        <v>0</v>
      </c>
      <c r="D122" s="52">
        <f t="shared" si="53"/>
        <v>0</v>
      </c>
      <c r="E122" s="52">
        <f t="shared" si="53"/>
        <v>0</v>
      </c>
      <c r="F122" s="52">
        <f t="shared" si="53"/>
        <v>0</v>
      </c>
      <c r="G122" s="52">
        <f t="shared" si="53"/>
        <v>0</v>
      </c>
      <c r="H122" s="94">
        <f t="shared" si="53"/>
        <v>0</v>
      </c>
    </row>
    <row r="123" spans="2:8" ht="14.5" customHeight="1" thickBot="1" x14ac:dyDescent="0.4">
      <c r="B123" s="38" t="s">
        <v>104</v>
      </c>
      <c r="C123" s="183">
        <f>C121/C77</f>
        <v>0.86528984609072146</v>
      </c>
      <c r="D123" s="47">
        <f>D121/C77</f>
        <v>2.2608147721645664</v>
      </c>
      <c r="E123" s="183">
        <f>E121/E77</f>
        <v>0.86914171236967597</v>
      </c>
      <c r="F123" s="47">
        <f t="shared" ref="F123" si="54">F121/E77</f>
        <v>2.1738755919645465</v>
      </c>
      <c r="G123" s="47">
        <f>G121/G77</f>
        <v>0.83105100248665376</v>
      </c>
      <c r="H123" s="107">
        <f t="shared" ref="H123" si="55">H121/G77</f>
        <v>2.1777707496478689</v>
      </c>
    </row>
    <row r="124" spans="2:8" ht="14.5" customHeight="1" x14ac:dyDescent="0.35">
      <c r="B124" s="87" t="s">
        <v>98</v>
      </c>
      <c r="C124" s="364"/>
      <c r="D124" s="364"/>
      <c r="E124" s="364"/>
      <c r="F124" s="364"/>
      <c r="G124" s="364"/>
      <c r="H124" s="365"/>
    </row>
    <row r="125" spans="2:8" x14ac:dyDescent="0.35">
      <c r="B125" s="81" t="s">
        <v>90</v>
      </c>
      <c r="C125" s="33">
        <v>891318</v>
      </c>
      <c r="D125" s="33">
        <v>5256361</v>
      </c>
      <c r="E125" s="53">
        <v>665806</v>
      </c>
      <c r="F125" s="53">
        <v>4987450</v>
      </c>
      <c r="G125" s="53">
        <v>258986</v>
      </c>
      <c r="H125" s="88">
        <v>5622945</v>
      </c>
    </row>
    <row r="126" spans="2:8" x14ac:dyDescent="0.35">
      <c r="B126" s="81" t="s">
        <v>91</v>
      </c>
      <c r="C126" s="33">
        <v>891318</v>
      </c>
      <c r="D126" s="33">
        <v>5256361</v>
      </c>
      <c r="E126" s="53">
        <v>665806</v>
      </c>
      <c r="F126" s="53">
        <v>4987450</v>
      </c>
      <c r="G126" s="53">
        <v>258986</v>
      </c>
      <c r="H126" s="88">
        <v>5622945</v>
      </c>
    </row>
    <row r="127" spans="2:8" ht="15" thickBot="1" x14ac:dyDescent="0.4">
      <c r="B127" s="89" t="s">
        <v>92</v>
      </c>
      <c r="C127" s="52">
        <f t="shared" ref="C127:H127" si="56">C125-C126</f>
        <v>0</v>
      </c>
      <c r="D127" s="52">
        <f t="shared" si="56"/>
        <v>0</v>
      </c>
      <c r="E127" s="52">
        <f t="shared" si="56"/>
        <v>0</v>
      </c>
      <c r="F127" s="52">
        <f t="shared" si="56"/>
        <v>0</v>
      </c>
      <c r="G127" s="52">
        <f t="shared" si="56"/>
        <v>0</v>
      </c>
      <c r="H127" s="94">
        <f t="shared" si="56"/>
        <v>0</v>
      </c>
    </row>
    <row r="128" spans="2:8" ht="15" thickBot="1" x14ac:dyDescent="0.4">
      <c r="B128" s="38" t="s">
        <v>105</v>
      </c>
      <c r="C128" s="47">
        <f>C126/C77</f>
        <v>0.54422228097373093</v>
      </c>
      <c r="D128" s="47">
        <f>D126/C77</f>
        <v>3.2094367813074136</v>
      </c>
      <c r="E128" s="47">
        <f>E126/E77</f>
        <v>0.42170233707634591</v>
      </c>
      <c r="F128" s="47">
        <f t="shared" ref="F128" si="57">F126/E77</f>
        <v>3.1589071306828438</v>
      </c>
      <c r="G128" s="47">
        <f>G126/G77</f>
        <v>0.14073612777574904</v>
      </c>
      <c r="H128" s="107">
        <f t="shared" ref="H128" si="58">H126/G77</f>
        <v>3.0555763863529659</v>
      </c>
    </row>
    <row r="129" spans="2:8" x14ac:dyDescent="0.35">
      <c r="B129" s="87" t="s">
        <v>99</v>
      </c>
      <c r="C129" s="371"/>
      <c r="D129" s="371"/>
      <c r="E129" s="371"/>
      <c r="F129" s="371"/>
      <c r="G129" s="371"/>
      <c r="H129" s="372"/>
    </row>
    <row r="130" spans="2:8" x14ac:dyDescent="0.35">
      <c r="B130" s="81" t="s">
        <v>90</v>
      </c>
      <c r="C130" s="57">
        <v>0</v>
      </c>
      <c r="D130" s="33">
        <v>9588677</v>
      </c>
      <c r="E130" s="143">
        <v>0</v>
      </c>
      <c r="F130" s="143">
        <v>9537201</v>
      </c>
      <c r="G130" s="57">
        <v>0</v>
      </c>
      <c r="H130" s="100">
        <v>9551009</v>
      </c>
    </row>
    <row r="131" spans="2:8" x14ac:dyDescent="0.35">
      <c r="B131" s="81" t="s">
        <v>91</v>
      </c>
      <c r="C131" s="44">
        <v>0</v>
      </c>
      <c r="D131" s="33">
        <v>9588677</v>
      </c>
      <c r="E131" s="53">
        <v>0</v>
      </c>
      <c r="F131" s="53">
        <v>9537201</v>
      </c>
      <c r="G131" s="44">
        <v>0</v>
      </c>
      <c r="H131" s="100">
        <v>9551009</v>
      </c>
    </row>
    <row r="132" spans="2:8" ht="15" thickBot="1" x14ac:dyDescent="0.4">
      <c r="B132" s="89" t="s">
        <v>92</v>
      </c>
      <c r="C132" s="41">
        <v>0</v>
      </c>
      <c r="D132" s="41">
        <v>0</v>
      </c>
      <c r="E132" s="52">
        <f t="shared" ref="E132:F132" si="59">E130-E131</f>
        <v>0</v>
      </c>
      <c r="F132" s="52">
        <f t="shared" si="59"/>
        <v>0</v>
      </c>
      <c r="G132" s="41">
        <v>0</v>
      </c>
      <c r="H132" s="97">
        <v>0</v>
      </c>
    </row>
    <row r="133" spans="2:8" ht="15" thickBot="1" x14ac:dyDescent="0.4">
      <c r="B133" s="38" t="s">
        <v>106</v>
      </c>
      <c r="C133" s="47">
        <v>0</v>
      </c>
      <c r="D133" s="47">
        <f>D131/C77</f>
        <v>5.8546687809068727</v>
      </c>
      <c r="E133" s="47">
        <v>0</v>
      </c>
      <c r="F133" s="47">
        <f>F131/E77</f>
        <v>6.0405883258289403</v>
      </c>
      <c r="G133" s="47">
        <v>0</v>
      </c>
      <c r="H133" s="107">
        <f>H131/G77</f>
        <v>5.1901339184794892</v>
      </c>
    </row>
    <row r="134" spans="2:8" ht="50.15" customHeight="1" thickBot="1" x14ac:dyDescent="0.4">
      <c r="B134" s="251" t="s">
        <v>146</v>
      </c>
      <c r="C134" s="395"/>
      <c r="D134" s="396"/>
      <c r="E134" s="77"/>
      <c r="F134" s="77"/>
      <c r="G134" s="77"/>
      <c r="H134" s="78"/>
    </row>
    <row r="135" spans="2:8" ht="29.15" customHeight="1" thickBot="1" x14ac:dyDescent="0.4">
      <c r="B135" s="252"/>
      <c r="C135" s="397"/>
      <c r="D135" s="398"/>
      <c r="E135" s="77"/>
      <c r="F135" s="77"/>
      <c r="G135" s="77"/>
      <c r="H135" s="78"/>
    </row>
    <row r="136" spans="2:8" x14ac:dyDescent="0.35">
      <c r="B136" s="249" t="s">
        <v>9</v>
      </c>
      <c r="C136" s="261" t="s">
        <v>7</v>
      </c>
      <c r="D136" s="262"/>
      <c r="E136" s="261" t="s">
        <v>8</v>
      </c>
      <c r="F136" s="262"/>
      <c r="G136" s="261" t="s">
        <v>8</v>
      </c>
      <c r="H136" s="286"/>
    </row>
    <row r="137" spans="2:8" ht="40" customHeight="1" thickBot="1" x14ac:dyDescent="0.4">
      <c r="B137" s="339"/>
      <c r="C137" s="350" t="s">
        <v>156</v>
      </c>
      <c r="D137" s="351"/>
      <c r="E137" s="287" t="s">
        <v>161</v>
      </c>
      <c r="F137" s="288"/>
      <c r="G137" s="287" t="s">
        <v>162</v>
      </c>
      <c r="H137" s="289"/>
    </row>
    <row r="138" spans="2:8" x14ac:dyDescent="0.35">
      <c r="B138" s="81" t="s">
        <v>11</v>
      </c>
      <c r="C138" s="332" t="s">
        <v>37</v>
      </c>
      <c r="D138" s="333"/>
      <c r="E138" s="332" t="s">
        <v>37</v>
      </c>
      <c r="F138" s="333"/>
      <c r="G138" s="332" t="s">
        <v>37</v>
      </c>
      <c r="H138" s="334"/>
    </row>
    <row r="139" spans="2:8" x14ac:dyDescent="0.35">
      <c r="B139" s="81" t="s">
        <v>36</v>
      </c>
      <c r="C139" s="274">
        <v>2395695</v>
      </c>
      <c r="D139" s="275"/>
      <c r="E139" s="274">
        <v>2421580</v>
      </c>
      <c r="F139" s="275"/>
      <c r="G139" s="274">
        <v>2799683</v>
      </c>
      <c r="H139" s="298"/>
    </row>
    <row r="140" spans="2:8" ht="29" x14ac:dyDescent="0.35">
      <c r="B140" s="82" t="s">
        <v>129</v>
      </c>
      <c r="C140" s="276" t="s">
        <v>185</v>
      </c>
      <c r="D140" s="277"/>
      <c r="E140" s="296" t="s">
        <v>183</v>
      </c>
      <c r="F140" s="277"/>
      <c r="G140" s="296" t="s">
        <v>183</v>
      </c>
      <c r="H140" s="297"/>
    </row>
    <row r="141" spans="2:8" x14ac:dyDescent="0.35">
      <c r="B141" s="83" t="s">
        <v>130</v>
      </c>
      <c r="C141" s="276">
        <v>4.2000000000000003E-2</v>
      </c>
      <c r="D141" s="277"/>
      <c r="E141" s="296">
        <v>4.1000000000000002E-2</v>
      </c>
      <c r="F141" s="277"/>
      <c r="G141" s="296">
        <v>4.1000000000000002E-2</v>
      </c>
      <c r="H141" s="297"/>
    </row>
    <row r="142" spans="2:8" x14ac:dyDescent="0.35">
      <c r="B142" s="81" t="s">
        <v>109</v>
      </c>
      <c r="C142" s="280">
        <v>1.6E-2</v>
      </c>
      <c r="D142" s="281"/>
      <c r="E142" s="296">
        <v>1.4999999999999999E-2</v>
      </c>
      <c r="F142" s="277"/>
      <c r="G142" s="296">
        <v>1.4999999999999999E-2</v>
      </c>
      <c r="H142" s="297"/>
    </row>
    <row r="143" spans="2:8" x14ac:dyDescent="0.35">
      <c r="B143" s="89" t="s">
        <v>50</v>
      </c>
      <c r="C143" s="274">
        <v>1907657</v>
      </c>
      <c r="D143" s="275"/>
      <c r="E143" s="344">
        <v>1917372</v>
      </c>
      <c r="F143" s="344"/>
      <c r="G143" s="344">
        <v>2272522</v>
      </c>
      <c r="H143" s="358"/>
    </row>
    <row r="144" spans="2:8" x14ac:dyDescent="0.35">
      <c r="B144" s="85" t="s">
        <v>74</v>
      </c>
      <c r="C144" s="278">
        <f>C143/C139</f>
        <v>0.79628542030600724</v>
      </c>
      <c r="D144" s="279"/>
      <c r="E144" s="352">
        <f>E143/E139</f>
        <v>0.79178552845662753</v>
      </c>
      <c r="F144" s="352"/>
      <c r="G144" s="352">
        <f>G143/G139</f>
        <v>0.81170689681653241</v>
      </c>
      <c r="H144" s="359"/>
    </row>
    <row r="145" spans="2:8" ht="15" thickBot="1" x14ac:dyDescent="0.4">
      <c r="B145" s="86" t="s">
        <v>51</v>
      </c>
      <c r="C145" s="380">
        <f>10000000/C139</f>
        <v>4.1741540555037266</v>
      </c>
      <c r="D145" s="381"/>
      <c r="E145" s="382">
        <f t="shared" ref="E145" si="60">10000000/E139</f>
        <v>4.1295352621016033</v>
      </c>
      <c r="F145" s="382"/>
      <c r="G145" s="382">
        <f t="shared" ref="G145" si="61">10000000/G139</f>
        <v>3.571832953945143</v>
      </c>
      <c r="H145" s="383"/>
    </row>
    <row r="146" spans="2:8" x14ac:dyDescent="0.35">
      <c r="B146" s="317" t="s">
        <v>131</v>
      </c>
      <c r="C146" s="318"/>
      <c r="D146" s="318"/>
      <c r="E146" s="318"/>
      <c r="F146" s="318"/>
      <c r="G146" s="318"/>
      <c r="H146" s="320"/>
    </row>
    <row r="147" spans="2:8" x14ac:dyDescent="0.35">
      <c r="B147" s="68" t="s">
        <v>132</v>
      </c>
      <c r="C147" s="263">
        <v>4.2000000000000003E-2</v>
      </c>
      <c r="D147" s="263"/>
      <c r="E147" s="263">
        <v>4.4999999999999998E-2</v>
      </c>
      <c r="F147" s="263"/>
      <c r="G147" s="263">
        <v>4.4999999999999998E-2</v>
      </c>
      <c r="H147" s="265"/>
    </row>
    <row r="148" spans="2:8" ht="43.5" x14ac:dyDescent="0.35">
      <c r="B148" s="73" t="s">
        <v>133</v>
      </c>
      <c r="C148" s="67">
        <v>1.6E-2</v>
      </c>
      <c r="D148" s="67">
        <v>4.2000000000000003E-2</v>
      </c>
      <c r="E148" s="67">
        <v>1.4999999999999999E-2</v>
      </c>
      <c r="F148" s="67">
        <v>4.1000000000000002E-2</v>
      </c>
      <c r="G148" s="67">
        <v>1.4999999999999999E-2</v>
      </c>
      <c r="H148" s="209">
        <v>4.1000000000000002E-2</v>
      </c>
    </row>
    <row r="149" spans="2:8" x14ac:dyDescent="0.35">
      <c r="B149" s="68" t="s">
        <v>77</v>
      </c>
      <c r="C149" s="72" t="s">
        <v>25</v>
      </c>
      <c r="D149" s="69" t="s">
        <v>79</v>
      </c>
      <c r="E149" s="72" t="s">
        <v>25</v>
      </c>
      <c r="F149" s="69" t="s">
        <v>79</v>
      </c>
      <c r="G149" s="72" t="s">
        <v>25</v>
      </c>
      <c r="H149" s="70" t="s">
        <v>80</v>
      </c>
    </row>
    <row r="150" spans="2:8" ht="29.5" thickBot="1" x14ac:dyDescent="0.4">
      <c r="B150" s="42" t="s">
        <v>76</v>
      </c>
      <c r="C150" s="373">
        <v>88</v>
      </c>
      <c r="D150" s="374"/>
      <c r="E150" s="378">
        <v>86</v>
      </c>
      <c r="F150" s="379"/>
      <c r="G150" s="375">
        <v>84</v>
      </c>
      <c r="H150" s="376"/>
    </row>
    <row r="151" spans="2:8" x14ac:dyDescent="0.35">
      <c r="B151" s="87" t="s">
        <v>94</v>
      </c>
      <c r="C151" s="362"/>
      <c r="D151" s="362"/>
      <c r="E151" s="362"/>
      <c r="F151" s="362"/>
      <c r="G151" s="362"/>
      <c r="H151" s="363"/>
    </row>
    <row r="152" spans="2:8" x14ac:dyDescent="0.35">
      <c r="B152" s="81" t="s">
        <v>90</v>
      </c>
      <c r="C152" s="43">
        <v>2198975</v>
      </c>
      <c r="D152" s="43">
        <v>2449713</v>
      </c>
      <c r="E152" s="43">
        <v>2196857</v>
      </c>
      <c r="F152" s="43">
        <v>2378454</v>
      </c>
      <c r="G152" s="43">
        <v>2582760</v>
      </c>
      <c r="H152" s="103">
        <v>2795533</v>
      </c>
    </row>
    <row r="153" spans="2:8" x14ac:dyDescent="0.35">
      <c r="B153" s="81" t="s">
        <v>91</v>
      </c>
      <c r="C153" s="43">
        <v>1898646</v>
      </c>
      <c r="D153" s="43">
        <v>2149384</v>
      </c>
      <c r="E153" s="43">
        <v>1940457</v>
      </c>
      <c r="F153" s="43">
        <v>2122054</v>
      </c>
      <c r="G153" s="43">
        <v>2326360</v>
      </c>
      <c r="H153" s="103">
        <v>2539133</v>
      </c>
    </row>
    <row r="154" spans="2:8" ht="15" thickBot="1" x14ac:dyDescent="0.4">
      <c r="B154" s="89" t="s">
        <v>92</v>
      </c>
      <c r="C154" s="45">
        <f>C152-C153</f>
        <v>300329</v>
      </c>
      <c r="D154" s="45">
        <f>D152-D153</f>
        <v>300329</v>
      </c>
      <c r="E154" s="45">
        <f t="shared" ref="E154:H154" si="62">E152-E153</f>
        <v>256400</v>
      </c>
      <c r="F154" s="45">
        <f t="shared" si="62"/>
        <v>256400</v>
      </c>
      <c r="G154" s="45">
        <f t="shared" si="62"/>
        <v>256400</v>
      </c>
      <c r="H154" s="99">
        <f t="shared" si="62"/>
        <v>256400</v>
      </c>
    </row>
    <row r="155" spans="2:8" ht="15" thickBot="1" x14ac:dyDescent="0.4">
      <c r="B155" s="37" t="s">
        <v>108</v>
      </c>
      <c r="C155" s="47">
        <f>C153/C139</f>
        <v>0.79252409008659286</v>
      </c>
      <c r="D155" s="47">
        <f>D153/C139</f>
        <v>0.8971859940434822</v>
      </c>
      <c r="E155" s="47">
        <f>E153/E139</f>
        <v>0.80131856060918905</v>
      </c>
      <c r="F155" s="47">
        <f t="shared" ref="F155" si="63">F153/E139</f>
        <v>0.87630968210837556</v>
      </c>
      <c r="G155" s="47">
        <f>G153/G139</f>
        <v>0.83093693107398225</v>
      </c>
      <c r="H155" s="107">
        <f t="shared" ref="H155" si="64">H153/G139</f>
        <v>0.90693589238495931</v>
      </c>
    </row>
    <row r="156" spans="2:8" x14ac:dyDescent="0.35">
      <c r="B156" s="87" t="s">
        <v>86</v>
      </c>
      <c r="C156" s="362"/>
      <c r="D156" s="362"/>
      <c r="E156" s="362"/>
      <c r="F156" s="362"/>
      <c r="G156" s="362"/>
      <c r="H156" s="363"/>
    </row>
    <row r="157" spans="2:8" x14ac:dyDescent="0.35">
      <c r="B157" s="81" t="s">
        <v>90</v>
      </c>
      <c r="C157" s="43">
        <v>2084924</v>
      </c>
      <c r="D157" s="43">
        <v>2705315</v>
      </c>
      <c r="E157" s="43">
        <v>2025014</v>
      </c>
      <c r="F157" s="43">
        <v>2557083</v>
      </c>
      <c r="G157" s="43">
        <v>2410918</v>
      </c>
      <c r="H157" s="103">
        <v>3037090</v>
      </c>
    </row>
    <row r="158" spans="2:8" x14ac:dyDescent="0.35">
      <c r="B158" s="81" t="s">
        <v>91</v>
      </c>
      <c r="C158" s="43">
        <v>1824112</v>
      </c>
      <c r="D158" s="43">
        <v>2444503</v>
      </c>
      <c r="E158" s="43">
        <v>1896814</v>
      </c>
      <c r="F158" s="43">
        <v>2428883</v>
      </c>
      <c r="G158" s="43">
        <v>2282718</v>
      </c>
      <c r="H158" s="103">
        <v>2908890</v>
      </c>
    </row>
    <row r="159" spans="2:8" ht="15" thickBot="1" x14ac:dyDescent="0.4">
      <c r="B159" s="89" t="s">
        <v>92</v>
      </c>
      <c r="C159" s="45">
        <f>C157-C158</f>
        <v>260812</v>
      </c>
      <c r="D159" s="45">
        <f>D157-D158</f>
        <v>260812</v>
      </c>
      <c r="E159" s="45">
        <f t="shared" ref="E159:G159" si="65">E157-E158</f>
        <v>128200</v>
      </c>
      <c r="F159" s="45">
        <f t="shared" si="65"/>
        <v>128200</v>
      </c>
      <c r="G159" s="45">
        <f t="shared" si="65"/>
        <v>128200</v>
      </c>
      <c r="H159" s="99">
        <f t="shared" ref="H159" si="66">H157-H158</f>
        <v>128200</v>
      </c>
    </row>
    <row r="160" spans="2:8" ht="15" thickBot="1" x14ac:dyDescent="0.4">
      <c r="B160" s="38" t="s">
        <v>103</v>
      </c>
      <c r="C160" s="47">
        <f>C158/C139</f>
        <v>0.76141245024930138</v>
      </c>
      <c r="D160" s="47">
        <f>D158/C139</f>
        <v>1.0203732111141026</v>
      </c>
      <c r="E160" s="47">
        <f>E158/E139</f>
        <v>0.78329602986479907</v>
      </c>
      <c r="F160" s="47">
        <f t="shared" ref="F160" si="67">F158/E139</f>
        <v>1.0030157996019129</v>
      </c>
      <c r="G160" s="47">
        <f>G158/G139</f>
        <v>0.81534873769637495</v>
      </c>
      <c r="H160" s="107">
        <f t="shared" ref="H160" si="68">H158/G139</f>
        <v>1.0390069161401487</v>
      </c>
    </row>
    <row r="161" spans="2:8" x14ac:dyDescent="0.35">
      <c r="B161" s="87" t="s">
        <v>123</v>
      </c>
      <c r="C161" s="362"/>
      <c r="D161" s="362"/>
      <c r="E161" s="362"/>
      <c r="F161" s="362"/>
      <c r="G161" s="362"/>
      <c r="H161" s="363"/>
    </row>
    <row r="162" spans="2:8" x14ac:dyDescent="0.35">
      <c r="B162" s="81" t="s">
        <v>90</v>
      </c>
      <c r="C162" s="43">
        <v>1987420</v>
      </c>
      <c r="D162" s="43">
        <v>3174797</v>
      </c>
      <c r="E162" s="43">
        <v>2088200</v>
      </c>
      <c r="F162" s="43">
        <v>3152717</v>
      </c>
      <c r="G162" s="43">
        <v>2451158</v>
      </c>
      <c r="H162" s="103">
        <v>3709863</v>
      </c>
    </row>
    <row r="163" spans="2:8" x14ac:dyDescent="0.35">
      <c r="B163" s="81" t="s">
        <v>91</v>
      </c>
      <c r="C163" s="43">
        <v>1940000</v>
      </c>
      <c r="D163" s="43">
        <v>3127377</v>
      </c>
      <c r="E163" s="43">
        <v>2088200</v>
      </c>
      <c r="F163" s="43">
        <v>3152717</v>
      </c>
      <c r="G163" s="43">
        <v>2451158</v>
      </c>
      <c r="H163" s="103">
        <v>3709863</v>
      </c>
    </row>
    <row r="164" spans="2:8" ht="15" thickBot="1" x14ac:dyDescent="0.4">
      <c r="B164" s="89" t="s">
        <v>92</v>
      </c>
      <c r="C164" s="45">
        <f>C162-C163</f>
        <v>47420</v>
      </c>
      <c r="D164" s="45">
        <f>D162-D163</f>
        <v>47420</v>
      </c>
      <c r="E164" s="45">
        <f t="shared" ref="E164:H164" si="69">E162-E163</f>
        <v>0</v>
      </c>
      <c r="F164" s="45">
        <f t="shared" si="69"/>
        <v>0</v>
      </c>
      <c r="G164" s="45">
        <f t="shared" si="69"/>
        <v>0</v>
      </c>
      <c r="H164" s="99">
        <f t="shared" si="69"/>
        <v>0</v>
      </c>
    </row>
    <row r="165" spans="2:8" ht="15" thickBot="1" x14ac:dyDescent="0.4">
      <c r="B165" s="38" t="s">
        <v>126</v>
      </c>
      <c r="C165" s="47">
        <f>C163/C139</f>
        <v>0.8097858867677229</v>
      </c>
      <c r="D165" s="47">
        <f>D163/C139</f>
        <v>1.3054153387639078</v>
      </c>
      <c r="E165" s="47">
        <f>E163/E139</f>
        <v>0.86232955343205675</v>
      </c>
      <c r="F165" s="47">
        <f>F163/E139</f>
        <v>1.3019256022927179</v>
      </c>
      <c r="G165" s="47">
        <f>G163/G139</f>
        <v>0.87551269197262693</v>
      </c>
      <c r="H165" s="107">
        <f>H163/G139</f>
        <v>1.3251010918021791</v>
      </c>
    </row>
    <row r="166" spans="2:8" x14ac:dyDescent="0.35">
      <c r="B166" s="87" t="s">
        <v>124</v>
      </c>
      <c r="C166" s="362"/>
      <c r="D166" s="362"/>
      <c r="E166" s="362"/>
      <c r="F166" s="362"/>
      <c r="G166" s="362"/>
      <c r="H166" s="363"/>
    </row>
    <row r="167" spans="2:8" x14ac:dyDescent="0.35">
      <c r="B167" s="81" t="s">
        <v>90</v>
      </c>
      <c r="C167" s="43">
        <v>2003257</v>
      </c>
      <c r="D167" s="43">
        <v>3301399</v>
      </c>
      <c r="E167" s="43">
        <v>2089935</v>
      </c>
      <c r="F167" s="43">
        <v>3260507</v>
      </c>
      <c r="G167" s="43">
        <v>2444378</v>
      </c>
      <c r="H167" s="103">
        <v>3829461</v>
      </c>
    </row>
    <row r="168" spans="2:8" x14ac:dyDescent="0.35">
      <c r="B168" s="81" t="s">
        <v>91</v>
      </c>
      <c r="C168" s="43">
        <v>1987451</v>
      </c>
      <c r="D168" s="43">
        <v>3285592</v>
      </c>
      <c r="E168" s="43">
        <v>2089935</v>
      </c>
      <c r="F168" s="43">
        <v>3260507</v>
      </c>
      <c r="G168" s="43">
        <v>2444378</v>
      </c>
      <c r="H168" s="103">
        <v>3829461</v>
      </c>
    </row>
    <row r="169" spans="2:8" ht="15" thickBot="1" x14ac:dyDescent="0.4">
      <c r="B169" s="89" t="s">
        <v>92</v>
      </c>
      <c r="C169" s="45">
        <f>C167-C168</f>
        <v>15806</v>
      </c>
      <c r="D169" s="45">
        <f>D167-D168</f>
        <v>15807</v>
      </c>
      <c r="E169" s="45">
        <f t="shared" ref="E169:H169" si="70">E167-E168</f>
        <v>0</v>
      </c>
      <c r="F169" s="45">
        <f t="shared" si="70"/>
        <v>0</v>
      </c>
      <c r="G169" s="45">
        <f t="shared" si="70"/>
        <v>0</v>
      </c>
      <c r="H169" s="99">
        <f t="shared" si="70"/>
        <v>0</v>
      </c>
    </row>
    <row r="170" spans="2:8" ht="15" thickBot="1" x14ac:dyDescent="0.4">
      <c r="B170" s="38" t="s">
        <v>127</v>
      </c>
      <c r="C170" s="47">
        <f>C168/C139</f>
        <v>0.82959266517649366</v>
      </c>
      <c r="D170" s="183">
        <f>D168/C139</f>
        <v>1.3714567171530601</v>
      </c>
      <c r="E170" s="47">
        <f t="shared" ref="E170:G170" si="71">E168/E139</f>
        <v>0.86304602780003137</v>
      </c>
      <c r="F170" s="47">
        <f>F168/E139</f>
        <v>1.3464378628829112</v>
      </c>
      <c r="G170" s="47">
        <f t="shared" si="71"/>
        <v>0.87309098922985207</v>
      </c>
      <c r="H170" s="201">
        <f>H168/G139</f>
        <v>1.3678194995647721</v>
      </c>
    </row>
    <row r="171" spans="2:8" x14ac:dyDescent="0.35">
      <c r="B171" s="87" t="s">
        <v>125</v>
      </c>
      <c r="C171" s="362"/>
      <c r="D171" s="362"/>
      <c r="E171" s="362"/>
      <c r="F171" s="362"/>
      <c r="G171" s="362"/>
      <c r="H171" s="363"/>
    </row>
    <row r="172" spans="2:8" x14ac:dyDescent="0.35">
      <c r="B172" s="81" t="s">
        <v>90</v>
      </c>
      <c r="C172" s="43">
        <v>2016367</v>
      </c>
      <c r="D172" s="43">
        <v>3431744</v>
      </c>
      <c r="E172" s="43">
        <v>2087629</v>
      </c>
      <c r="F172" s="43">
        <v>3370119</v>
      </c>
      <c r="G172" s="43">
        <v>2431419</v>
      </c>
      <c r="H172" s="103">
        <v>3950150</v>
      </c>
    </row>
    <row r="173" spans="2:8" x14ac:dyDescent="0.35">
      <c r="B173" s="81" t="s">
        <v>91</v>
      </c>
      <c r="C173" s="43">
        <v>2016367</v>
      </c>
      <c r="D173" s="43">
        <v>3431744</v>
      </c>
      <c r="E173" s="43">
        <v>2087629</v>
      </c>
      <c r="F173" s="43">
        <v>3370119</v>
      </c>
      <c r="G173" s="43">
        <v>2431419</v>
      </c>
      <c r="H173" s="103">
        <v>3950150</v>
      </c>
    </row>
    <row r="174" spans="2:8" ht="15" thickBot="1" x14ac:dyDescent="0.4">
      <c r="B174" s="89" t="s">
        <v>92</v>
      </c>
      <c r="C174" s="45">
        <f t="shared" ref="C174:H174" si="72">C172-C173</f>
        <v>0</v>
      </c>
      <c r="D174" s="45">
        <f t="shared" si="72"/>
        <v>0</v>
      </c>
      <c r="E174" s="45">
        <f t="shared" si="72"/>
        <v>0</v>
      </c>
      <c r="F174" s="45">
        <f t="shared" si="72"/>
        <v>0</v>
      </c>
      <c r="G174" s="45">
        <f t="shared" si="72"/>
        <v>0</v>
      </c>
      <c r="H174" s="99">
        <f t="shared" si="72"/>
        <v>0</v>
      </c>
    </row>
    <row r="175" spans="2:8" ht="15" thickBot="1" x14ac:dyDescent="0.4">
      <c r="B175" s="38" t="s">
        <v>128</v>
      </c>
      <c r="C175" s="47">
        <f>C173/C139</f>
        <v>0.84166264904338828</v>
      </c>
      <c r="D175" s="47">
        <f>D173/C139</f>
        <v>1.4324628135050581</v>
      </c>
      <c r="E175" s="47">
        <f t="shared" ref="E175:G175" si="73">E173/E139</f>
        <v>0.86209375696859081</v>
      </c>
      <c r="F175" s="47">
        <f>F173/E139</f>
        <v>1.3917025247978592</v>
      </c>
      <c r="G175" s="47">
        <f t="shared" si="73"/>
        <v>0.86846225090483453</v>
      </c>
      <c r="H175" s="107">
        <f>H173/G139</f>
        <v>1.4109275943026407</v>
      </c>
    </row>
    <row r="176" spans="2:8" x14ac:dyDescent="0.35">
      <c r="B176" s="87" t="s">
        <v>87</v>
      </c>
      <c r="C176" s="362"/>
      <c r="D176" s="362"/>
      <c r="E176" s="362"/>
      <c r="F176" s="362"/>
      <c r="G176" s="362"/>
      <c r="H176" s="363"/>
    </row>
    <row r="177" spans="2:8" x14ac:dyDescent="0.35">
      <c r="B177" s="81" t="s">
        <v>90</v>
      </c>
      <c r="C177" s="43">
        <v>2031434</v>
      </c>
      <c r="D177" s="43">
        <v>3702722</v>
      </c>
      <c r="E177" s="43">
        <v>2066940</v>
      </c>
      <c r="F177" s="43">
        <v>3593176</v>
      </c>
      <c r="G177" s="43">
        <v>2381071</v>
      </c>
      <c r="H177" s="103">
        <v>4192167</v>
      </c>
    </row>
    <row r="178" spans="2:8" x14ac:dyDescent="0.35">
      <c r="B178" s="81" t="s">
        <v>91</v>
      </c>
      <c r="C178" s="43">
        <v>2031434</v>
      </c>
      <c r="D178" s="43">
        <v>3702722</v>
      </c>
      <c r="E178" s="43">
        <v>2066940</v>
      </c>
      <c r="F178" s="43">
        <v>3593176</v>
      </c>
      <c r="G178" s="43">
        <v>2381071</v>
      </c>
      <c r="H178" s="103">
        <v>4192167</v>
      </c>
    </row>
    <row r="179" spans="2:8" ht="15" thickBot="1" x14ac:dyDescent="0.4">
      <c r="B179" s="89" t="s">
        <v>92</v>
      </c>
      <c r="C179" s="45">
        <f>C177-C178</f>
        <v>0</v>
      </c>
      <c r="D179" s="45">
        <f>D177-D178</f>
        <v>0</v>
      </c>
      <c r="E179" s="45">
        <f t="shared" ref="E179:H179" si="74">E177-E178</f>
        <v>0</v>
      </c>
      <c r="F179" s="45">
        <f t="shared" si="74"/>
        <v>0</v>
      </c>
      <c r="G179" s="45">
        <f t="shared" si="74"/>
        <v>0</v>
      </c>
      <c r="H179" s="99">
        <f t="shared" si="74"/>
        <v>0</v>
      </c>
    </row>
    <row r="180" spans="2:8" ht="15" thickBot="1" x14ac:dyDescent="0.4">
      <c r="B180" s="38" t="s">
        <v>104</v>
      </c>
      <c r="C180" s="183">
        <f>C178/C139</f>
        <v>0.84795184695881576</v>
      </c>
      <c r="D180" s="47">
        <f>D178/C139</f>
        <v>1.5455732052702869</v>
      </c>
      <c r="E180" s="183">
        <f>E178/E139</f>
        <v>0.85355016146482876</v>
      </c>
      <c r="F180" s="47">
        <f t="shared" ref="F180" si="75">F178/E139</f>
        <v>1.4838146994937189</v>
      </c>
      <c r="G180" s="183">
        <f>G178/G139</f>
        <v>0.85047878634831153</v>
      </c>
      <c r="H180" s="107">
        <f t="shared" ref="H180" si="76">H178/G139</f>
        <v>1.4973720239041348</v>
      </c>
    </row>
    <row r="181" spans="2:8" x14ac:dyDescent="0.35">
      <c r="B181" s="87" t="s">
        <v>98</v>
      </c>
      <c r="C181" s="362"/>
      <c r="D181" s="362"/>
      <c r="E181" s="362"/>
      <c r="F181" s="362"/>
      <c r="G181" s="362"/>
      <c r="H181" s="363"/>
    </row>
    <row r="182" spans="2:8" x14ac:dyDescent="0.35">
      <c r="B182" s="81" t="s">
        <v>90</v>
      </c>
      <c r="C182" s="43">
        <v>1704039</v>
      </c>
      <c r="D182" s="43">
        <v>5256357</v>
      </c>
      <c r="E182" s="43">
        <v>1529539</v>
      </c>
      <c r="F182" s="43">
        <v>4987447</v>
      </c>
      <c r="G182" s="43">
        <v>1398070</v>
      </c>
      <c r="H182" s="103">
        <v>5622941</v>
      </c>
    </row>
    <row r="183" spans="2:8" x14ac:dyDescent="0.35">
      <c r="B183" s="81" t="s">
        <v>91</v>
      </c>
      <c r="C183" s="43">
        <v>1704039</v>
      </c>
      <c r="D183" s="43">
        <v>5256357</v>
      </c>
      <c r="E183" s="43">
        <v>1529539</v>
      </c>
      <c r="F183" s="43">
        <v>4987447</v>
      </c>
      <c r="G183" s="43">
        <v>1398070</v>
      </c>
      <c r="H183" s="103">
        <v>5622941</v>
      </c>
    </row>
    <row r="184" spans="2:8" ht="15" thickBot="1" x14ac:dyDescent="0.4">
      <c r="B184" s="89" t="s">
        <v>92</v>
      </c>
      <c r="C184" s="45">
        <f t="shared" ref="C184:H184" si="77">C182-C183</f>
        <v>0</v>
      </c>
      <c r="D184" s="45">
        <f t="shared" si="77"/>
        <v>0</v>
      </c>
      <c r="E184" s="45">
        <f t="shared" si="77"/>
        <v>0</v>
      </c>
      <c r="F184" s="45">
        <f t="shared" si="77"/>
        <v>0</v>
      </c>
      <c r="G184" s="45">
        <f t="shared" si="77"/>
        <v>0</v>
      </c>
      <c r="H184" s="99">
        <f t="shared" si="77"/>
        <v>0</v>
      </c>
    </row>
    <row r="185" spans="2:8" ht="15" thickBot="1" x14ac:dyDescent="0.4">
      <c r="B185" s="38" t="s">
        <v>105</v>
      </c>
      <c r="C185" s="47">
        <f>C183/C139</f>
        <v>0.71129213025865146</v>
      </c>
      <c r="D185" s="47">
        <f>D183/C139</f>
        <v>2.1940843888725401</v>
      </c>
      <c r="E185" s="47">
        <f>E183/E139</f>
        <v>0.63162852352596244</v>
      </c>
      <c r="F185" s="47">
        <f t="shared" ref="F185" si="78">F183/E139</f>
        <v>2.0595838254362855</v>
      </c>
      <c r="G185" s="47">
        <f>G183/G139</f>
        <v>0.49936724979220865</v>
      </c>
      <c r="H185" s="107">
        <f t="shared" ref="H185" si="79">H183/G139</f>
        <v>2.0084205961889259</v>
      </c>
    </row>
    <row r="186" spans="2:8" x14ac:dyDescent="0.35">
      <c r="B186" s="87" t="s">
        <v>99</v>
      </c>
      <c r="C186" s="364"/>
      <c r="D186" s="364"/>
      <c r="E186" s="364"/>
      <c r="F186" s="364"/>
      <c r="G186" s="364"/>
      <c r="H186" s="365"/>
    </row>
    <row r="187" spans="2:8" x14ac:dyDescent="0.35">
      <c r="B187" s="81" t="s">
        <v>90</v>
      </c>
      <c r="C187" s="57">
        <v>0</v>
      </c>
      <c r="D187" s="43">
        <v>9588652</v>
      </c>
      <c r="E187" s="133">
        <v>0</v>
      </c>
      <c r="F187" s="133">
        <v>9537180</v>
      </c>
      <c r="G187" s="57">
        <v>0</v>
      </c>
      <c r="H187" s="100">
        <v>9550959</v>
      </c>
    </row>
    <row r="188" spans="2:8" x14ac:dyDescent="0.35">
      <c r="B188" s="81" t="s">
        <v>91</v>
      </c>
      <c r="C188" s="44">
        <v>0</v>
      </c>
      <c r="D188" s="43">
        <v>9588652</v>
      </c>
      <c r="E188" s="33">
        <v>0</v>
      </c>
      <c r="F188" s="33">
        <v>9537180</v>
      </c>
      <c r="G188" s="44">
        <v>0</v>
      </c>
      <c r="H188" s="100">
        <v>9550959</v>
      </c>
    </row>
    <row r="189" spans="2:8" ht="15" thickBot="1" x14ac:dyDescent="0.4">
      <c r="B189" s="89" t="s">
        <v>92</v>
      </c>
      <c r="C189" s="41">
        <v>0</v>
      </c>
      <c r="D189" s="61">
        <f>D187-D188</f>
        <v>0</v>
      </c>
      <c r="E189" s="61">
        <f t="shared" ref="E189:H189" si="80">E187-E188</f>
        <v>0</v>
      </c>
      <c r="F189" s="61">
        <f t="shared" si="80"/>
        <v>0</v>
      </c>
      <c r="G189" s="61">
        <f t="shared" si="80"/>
        <v>0</v>
      </c>
      <c r="H189" s="106">
        <f t="shared" si="80"/>
        <v>0</v>
      </c>
    </row>
    <row r="190" spans="2:8" ht="15" thickBot="1" x14ac:dyDescent="0.4">
      <c r="B190" s="38" t="s">
        <v>106</v>
      </c>
      <c r="C190" s="47">
        <v>0</v>
      </c>
      <c r="D190" s="47">
        <f>D188/C139</f>
        <v>4.0024510632613914</v>
      </c>
      <c r="E190" s="47">
        <v>0</v>
      </c>
      <c r="F190" s="47">
        <f t="shared" ref="F190" si="81">F188/E139</f>
        <v>3.9384121111010169</v>
      </c>
      <c r="G190" s="47">
        <v>0</v>
      </c>
      <c r="H190" s="107">
        <f t="shared" ref="H190" si="82">H188/G139</f>
        <v>3.4114430097978952</v>
      </c>
    </row>
  </sheetData>
  <sheetProtection algorithmName="SHA-512" hashValue="tNmJ3f7QfuKjIPtOKfxGf3rYFUcpKG8lPTOXIj1oVnwUSk3S81s0FL2wiyNs+jIhePs48TYdZ71ges0ojtmArg==" saltValue="WdG+QtwS9yyUcnllc4G1nw==" spinCount="100000" sheet="1" selectLockedCells="1" selectUnlockedCells="1"/>
  <mergeCells count="149">
    <mergeCell ref="B2:H3"/>
    <mergeCell ref="B4:H4"/>
    <mergeCell ref="B5:B6"/>
    <mergeCell ref="C5:D6"/>
    <mergeCell ref="B7:B8"/>
    <mergeCell ref="C7:D7"/>
    <mergeCell ref="E7:F7"/>
    <mergeCell ref="G7:H7"/>
    <mergeCell ref="C8:D8"/>
    <mergeCell ref="G8:H8"/>
    <mergeCell ref="E8:F8"/>
    <mergeCell ref="C11:D11"/>
    <mergeCell ref="G11:H11"/>
    <mergeCell ref="C10:D10"/>
    <mergeCell ref="G10:H10"/>
    <mergeCell ref="E11:F11"/>
    <mergeCell ref="E10:F10"/>
    <mergeCell ref="E9:F9"/>
    <mergeCell ref="C9:D9"/>
    <mergeCell ref="G9:H9"/>
    <mergeCell ref="C13:D13"/>
    <mergeCell ref="G13:H13"/>
    <mergeCell ref="C12:D12"/>
    <mergeCell ref="G12:H12"/>
    <mergeCell ref="E12:F12"/>
    <mergeCell ref="E13:F13"/>
    <mergeCell ref="C15:D15"/>
    <mergeCell ref="G15:H15"/>
    <mergeCell ref="C14:D14"/>
    <mergeCell ref="G14:H14"/>
    <mergeCell ref="E14:F14"/>
    <mergeCell ref="E15:F15"/>
    <mergeCell ref="B17:H17"/>
    <mergeCell ref="C18:D18"/>
    <mergeCell ref="G18:H18"/>
    <mergeCell ref="C16:D16"/>
    <mergeCell ref="G16:H16"/>
    <mergeCell ref="E18:F18"/>
    <mergeCell ref="E16:F16"/>
    <mergeCell ref="C22:H22"/>
    <mergeCell ref="C27:H27"/>
    <mergeCell ref="C32:H32"/>
    <mergeCell ref="C37:H37"/>
    <mergeCell ref="C42:H42"/>
    <mergeCell ref="C47:H47"/>
    <mergeCell ref="C21:D21"/>
    <mergeCell ref="G21:H21"/>
    <mergeCell ref="E21:F21"/>
    <mergeCell ref="B74:B75"/>
    <mergeCell ref="C74:D74"/>
    <mergeCell ref="C52:H52"/>
    <mergeCell ref="C57:H57"/>
    <mergeCell ref="C62:H62"/>
    <mergeCell ref="C67:H67"/>
    <mergeCell ref="B72:B73"/>
    <mergeCell ref="C72:D73"/>
    <mergeCell ref="E74:F74"/>
    <mergeCell ref="E75:F75"/>
    <mergeCell ref="C76:D76"/>
    <mergeCell ref="G76:H76"/>
    <mergeCell ref="G74:H74"/>
    <mergeCell ref="C75:D75"/>
    <mergeCell ref="G75:H75"/>
    <mergeCell ref="E76:F76"/>
    <mergeCell ref="C78:D78"/>
    <mergeCell ref="G78:H78"/>
    <mergeCell ref="C77:D77"/>
    <mergeCell ref="G77:H77"/>
    <mergeCell ref="E78:F78"/>
    <mergeCell ref="E77:F77"/>
    <mergeCell ref="C80:D80"/>
    <mergeCell ref="G80:H80"/>
    <mergeCell ref="C79:D79"/>
    <mergeCell ref="G79:H79"/>
    <mergeCell ref="E79:F79"/>
    <mergeCell ref="E80:F80"/>
    <mergeCell ref="C82:D82"/>
    <mergeCell ref="G82:H82"/>
    <mergeCell ref="C81:D81"/>
    <mergeCell ref="G81:H81"/>
    <mergeCell ref="E81:F81"/>
    <mergeCell ref="E82:F82"/>
    <mergeCell ref="B84:H84"/>
    <mergeCell ref="C85:D85"/>
    <mergeCell ref="G85:H85"/>
    <mergeCell ref="C83:D83"/>
    <mergeCell ref="G83:H83"/>
    <mergeCell ref="E85:F85"/>
    <mergeCell ref="E83:F83"/>
    <mergeCell ref="C89:H89"/>
    <mergeCell ref="C94:H94"/>
    <mergeCell ref="C99:H99"/>
    <mergeCell ref="C104:H104"/>
    <mergeCell ref="C109:H109"/>
    <mergeCell ref="C114:H114"/>
    <mergeCell ref="C88:D88"/>
    <mergeCell ref="G88:H88"/>
    <mergeCell ref="E88:F88"/>
    <mergeCell ref="C119:H119"/>
    <mergeCell ref="C124:H124"/>
    <mergeCell ref="C129:H129"/>
    <mergeCell ref="B134:B135"/>
    <mergeCell ref="C134:D135"/>
    <mergeCell ref="B136:B137"/>
    <mergeCell ref="C136:D136"/>
    <mergeCell ref="E136:F136"/>
    <mergeCell ref="E137:F137"/>
    <mergeCell ref="C138:D138"/>
    <mergeCell ref="G138:H138"/>
    <mergeCell ref="G136:H136"/>
    <mergeCell ref="C137:D137"/>
    <mergeCell ref="G137:H137"/>
    <mergeCell ref="E138:F138"/>
    <mergeCell ref="C140:D140"/>
    <mergeCell ref="G140:H140"/>
    <mergeCell ref="C139:D139"/>
    <mergeCell ref="G139:H139"/>
    <mergeCell ref="E140:F140"/>
    <mergeCell ref="E139:F139"/>
    <mergeCell ref="C142:D142"/>
    <mergeCell ref="G142:H142"/>
    <mergeCell ref="C141:D141"/>
    <mergeCell ref="G141:H141"/>
    <mergeCell ref="E141:F141"/>
    <mergeCell ref="E142:F142"/>
    <mergeCell ref="C144:D144"/>
    <mergeCell ref="G144:H144"/>
    <mergeCell ref="C143:D143"/>
    <mergeCell ref="G143:H143"/>
    <mergeCell ref="E143:F143"/>
    <mergeCell ref="E144:F144"/>
    <mergeCell ref="B146:H146"/>
    <mergeCell ref="C147:D147"/>
    <mergeCell ref="G147:H147"/>
    <mergeCell ref="C145:D145"/>
    <mergeCell ref="G145:H145"/>
    <mergeCell ref="E147:F147"/>
    <mergeCell ref="E145:F145"/>
    <mergeCell ref="C181:H181"/>
    <mergeCell ref="C186:H186"/>
    <mergeCell ref="C151:H151"/>
    <mergeCell ref="C156:H156"/>
    <mergeCell ref="C161:H161"/>
    <mergeCell ref="C166:H166"/>
    <mergeCell ref="C171:H171"/>
    <mergeCell ref="C176:H176"/>
    <mergeCell ref="C150:D150"/>
    <mergeCell ref="G150:H150"/>
    <mergeCell ref="E150:F150"/>
  </mergeCells>
  <conditionalFormatting sqref="C26 E26 G26">
    <cfRule type="top10" dxfId="59" priority="12" rank="1"/>
  </conditionalFormatting>
  <conditionalFormatting sqref="C36 E36 G36">
    <cfRule type="top10" priority="17" rank="1"/>
    <cfRule type="top10" dxfId="58" priority="15" rank="1"/>
  </conditionalFormatting>
  <conditionalFormatting sqref="C46 E46 G46">
    <cfRule type="top10" dxfId="57" priority="10" rank="1"/>
  </conditionalFormatting>
  <conditionalFormatting sqref="C51 E51 G51">
    <cfRule type="top10" dxfId="56" priority="8" rank="1"/>
  </conditionalFormatting>
  <conditionalFormatting sqref="C56 E56 G56">
    <cfRule type="top10" dxfId="55" priority="6" rank="1"/>
  </conditionalFormatting>
  <conditionalFormatting sqref="C61 E61 G61">
    <cfRule type="top10" dxfId="54" priority="4" rank="1"/>
  </conditionalFormatting>
  <conditionalFormatting sqref="C66 G66">
    <cfRule type="top10" dxfId="53" priority="56" rank="1"/>
  </conditionalFormatting>
  <conditionalFormatting sqref="C93 E93 G93">
    <cfRule type="top10" dxfId="52" priority="60" rank="1"/>
  </conditionalFormatting>
  <conditionalFormatting sqref="C98 E98 G98">
    <cfRule type="top10" dxfId="51" priority="62" rank="1"/>
  </conditionalFormatting>
  <conditionalFormatting sqref="C103 E103 G103">
    <cfRule type="top10" dxfId="50" priority="64" rank="1"/>
  </conditionalFormatting>
  <conditionalFormatting sqref="C108 E108 G108">
    <cfRule type="top10" dxfId="49" priority="66" rank="1"/>
  </conditionalFormatting>
  <conditionalFormatting sqref="C113 E113 G113">
    <cfRule type="top10" dxfId="48" priority="68" rank="1"/>
  </conditionalFormatting>
  <conditionalFormatting sqref="C118 E118 G118">
    <cfRule type="top10" dxfId="47" priority="70" rank="1"/>
  </conditionalFormatting>
  <conditionalFormatting sqref="C123 E123 G123">
    <cfRule type="top10" dxfId="46" priority="72" rank="1"/>
  </conditionalFormatting>
  <conditionalFormatting sqref="C128 E128 G128">
    <cfRule type="top10" dxfId="45" priority="74" rank="1"/>
  </conditionalFormatting>
  <conditionalFormatting sqref="C155 E155 G155">
    <cfRule type="top10" dxfId="44" priority="78" rank="1"/>
  </conditionalFormatting>
  <conditionalFormatting sqref="C160 E160 G160">
    <cfRule type="top10" dxfId="43" priority="80" rank="1"/>
  </conditionalFormatting>
  <conditionalFormatting sqref="C165 E165 G165">
    <cfRule type="top10" dxfId="42" priority="82" rank="1"/>
  </conditionalFormatting>
  <conditionalFormatting sqref="C170 E170 G170">
    <cfRule type="top10" dxfId="41" priority="84" rank="1"/>
  </conditionalFormatting>
  <conditionalFormatting sqref="C175 E175 G175">
    <cfRule type="top10" dxfId="40" priority="86" rank="1"/>
  </conditionalFormatting>
  <conditionalFormatting sqref="C180 E180 G180">
    <cfRule type="top10" dxfId="39" priority="88" rank="1"/>
  </conditionalFormatting>
  <conditionalFormatting sqref="C185 E185 G185">
    <cfRule type="top10" dxfId="38" priority="92" rank="1"/>
  </conditionalFormatting>
  <conditionalFormatting sqref="C20:D20 C87:D87 C149:D149">
    <cfRule type="expression" dxfId="37" priority="1895">
      <formula>C20=MAX($C$16:$G$16)</formula>
    </cfRule>
  </conditionalFormatting>
  <conditionalFormatting sqref="C66:D66 G66:H66">
    <cfRule type="top10" dxfId="36" priority="2926" rank="1"/>
  </conditionalFormatting>
  <conditionalFormatting sqref="C15:H15">
    <cfRule type="top10" dxfId="35" priority="2873" rank="1"/>
  </conditionalFormatting>
  <conditionalFormatting sqref="C16:H16">
    <cfRule type="top10" dxfId="34" priority="2874" rank="1"/>
  </conditionalFormatting>
  <conditionalFormatting sqref="C23:H23">
    <cfRule type="expression" dxfId="33" priority="38">
      <formula>C23=MAX($C$16:$G$16)</formula>
    </cfRule>
  </conditionalFormatting>
  <conditionalFormatting sqref="C82:H82">
    <cfRule type="top10" dxfId="32" priority="2875" rank="1"/>
  </conditionalFormatting>
  <conditionalFormatting sqref="C83:H83">
    <cfRule type="top10" dxfId="31" priority="2876" rank="1"/>
  </conditionalFormatting>
  <conditionalFormatting sqref="C93:H93">
    <cfRule type="top10" dxfId="30" priority="2922" rank="1"/>
  </conditionalFormatting>
  <conditionalFormatting sqref="C98:H98">
    <cfRule type="top10" dxfId="29" priority="2919" rank="1"/>
  </conditionalFormatting>
  <conditionalFormatting sqref="C103:H103">
    <cfRule type="top10" dxfId="28" priority="2916" rank="1"/>
  </conditionalFormatting>
  <conditionalFormatting sqref="C108:H108">
    <cfRule type="top10" dxfId="27" priority="2913" rank="1"/>
  </conditionalFormatting>
  <conditionalFormatting sqref="C113:H113">
    <cfRule type="top10" dxfId="26" priority="2910" rank="1"/>
  </conditionalFormatting>
  <conditionalFormatting sqref="C118:H118">
    <cfRule type="top10" dxfId="25" priority="2907" rank="1"/>
  </conditionalFormatting>
  <conditionalFormatting sqref="C123:H123">
    <cfRule type="top10" dxfId="24" priority="2904" rank="1"/>
  </conditionalFormatting>
  <conditionalFormatting sqref="C128:H128">
    <cfRule type="top10" dxfId="23" priority="2901" rank="1"/>
  </conditionalFormatting>
  <conditionalFormatting sqref="C133:H133">
    <cfRule type="top10" dxfId="22" priority="2900" rank="1"/>
  </conditionalFormatting>
  <conditionalFormatting sqref="C144:H144">
    <cfRule type="top10" dxfId="21" priority="2877" rank="1"/>
  </conditionalFormatting>
  <conditionalFormatting sqref="C145:H145">
    <cfRule type="top10" dxfId="20" priority="2878" rank="1"/>
  </conditionalFormatting>
  <conditionalFormatting sqref="C155:H155">
    <cfRule type="top10" dxfId="19" priority="2897" rank="1"/>
  </conditionalFormatting>
  <conditionalFormatting sqref="C160:H160">
    <cfRule type="top10" dxfId="18" priority="2894" rank="1"/>
  </conditionalFormatting>
  <conditionalFormatting sqref="C165:H165">
    <cfRule type="top10" dxfId="17" priority="2891" rank="1"/>
  </conditionalFormatting>
  <conditionalFormatting sqref="C170:H170">
    <cfRule type="top10" dxfId="16" priority="2888" rank="1"/>
  </conditionalFormatting>
  <conditionalFormatting sqref="C175:H175">
    <cfRule type="top10" dxfId="15" priority="2885" rank="1"/>
  </conditionalFormatting>
  <conditionalFormatting sqref="C180:H180">
    <cfRule type="top10" dxfId="14" priority="2882" rank="1"/>
  </conditionalFormatting>
  <conditionalFormatting sqref="C185:H185">
    <cfRule type="top10" dxfId="13" priority="2872" rank="1"/>
  </conditionalFormatting>
  <conditionalFormatting sqref="C190:H190">
    <cfRule type="top10" dxfId="12" priority="2881" rank="1"/>
  </conditionalFormatting>
  <conditionalFormatting sqref="D26 F26 H26">
    <cfRule type="top10" dxfId="11" priority="11" rank="1"/>
  </conditionalFormatting>
  <conditionalFormatting sqref="D36 F36 H36">
    <cfRule type="top10" dxfId="10" priority="19" rank="1"/>
    <cfRule type="top10" dxfId="9" priority="18" rank="1"/>
  </conditionalFormatting>
  <conditionalFormatting sqref="D41 F41 H41">
    <cfRule type="top10" dxfId="8" priority="13" rank="1"/>
  </conditionalFormatting>
  <conditionalFormatting sqref="D46 F46 H46">
    <cfRule type="top10" dxfId="7" priority="9" rank="1"/>
  </conditionalFormatting>
  <conditionalFormatting sqref="D51 F51 H51">
    <cfRule type="top10" dxfId="6" priority="7" rank="1"/>
  </conditionalFormatting>
  <conditionalFormatting sqref="D56 F56 H56">
    <cfRule type="top10" dxfId="5" priority="5" rank="1"/>
  </conditionalFormatting>
  <conditionalFormatting sqref="D61 F61 H61">
    <cfRule type="top10" dxfId="4" priority="3" rank="1"/>
  </conditionalFormatting>
  <conditionalFormatting sqref="E41 C41 G41">
    <cfRule type="top10" dxfId="3" priority="14" rank="1"/>
  </conditionalFormatting>
  <conditionalFormatting sqref="F31 D31 H31">
    <cfRule type="top10" dxfId="2" priority="20" rank="1"/>
  </conditionalFormatting>
  <conditionalFormatting sqref="G31 E31 C31">
    <cfRule type="top10" dxfId="1" priority="21" rank="1"/>
  </conditionalFormatting>
  <conditionalFormatting sqref="H71 F71 D71">
    <cfRule type="top10" dxfId="0" priority="1" rank="1"/>
  </conditionalFormatting>
  <printOptions horizontalCentered="1" verticalCentered="1"/>
  <pageMargins left="0" right="0" top="0" bottom="0" header="0" footer="0"/>
  <pageSetup paperSize="9" scale="44" fitToHeight="0" orientation="landscape" r:id="rId1"/>
  <headerFooter>
    <oddFooter>&amp;L_x000D_&amp;1#&amp;"Calibri"&amp;8&amp;K0000FF Internal</oddFooter>
  </headerFooter>
  <rowBreaks count="2" manualBreakCount="2">
    <brk id="71" min="1" max="13" man="1"/>
    <brk id="133" min="1" max="13" man="1"/>
  </rowBreaks>
  <ignoredErrors>
    <ignoredError sqref="C27:H27 C93:H93 C155:H155 C26:D26 G26:H26 C32:H32 C30:D31 C37:H37 C35:D36 C42:H42 C40:D41 G40:H41 C47:H47 C45:D46 G45:H46 C52:H52 C50:D51 G50:H51 C57:H57 C55:D56 G55:H56 C62:H62 C60:D61 G60:H61 C67:H67 C65:D66 G65:H66 C70:D71 G70:H71 C97:H99 C102:H104 C107:H109 C112:H114 C117:H119 C122:H124 C127:H129 C132:H133 C130 G130 C131 G131 C159:H161 C164:H166 C169:H171 C174:H176 C179:H181 C184:H186 C189:H190 C187 G187 C188 G188 G30:H31 G35:H36 G63 G64 G68 G69 D94:H94 D156:H156 C68 C69 E130 E131 E187 E188"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pageSetUpPr fitToPage="1"/>
  </sheetPr>
  <dimension ref="B1:D6"/>
  <sheetViews>
    <sheetView showGridLines="0" tabSelected="1" topLeftCell="B1" zoomScaleNormal="100" workbookViewId="0">
      <selection activeCell="C4" sqref="C4"/>
    </sheetView>
  </sheetViews>
  <sheetFormatPr defaultRowHeight="14.5" x14ac:dyDescent="0.35"/>
  <cols>
    <col min="2" max="2" width="15.453125" customWidth="1"/>
    <col min="3" max="3" width="35.1796875" customWidth="1"/>
    <col min="4" max="4" width="112.90625" customWidth="1"/>
  </cols>
  <sheetData>
    <row r="1" spans="2:4" ht="15" thickBot="1" x14ac:dyDescent="0.4"/>
    <row r="2" spans="2:4" ht="15" thickBot="1" x14ac:dyDescent="0.4">
      <c r="B2" s="226" t="s">
        <v>152</v>
      </c>
      <c r="C2" s="227"/>
      <c r="D2" s="228"/>
    </row>
    <row r="3" spans="2:4" x14ac:dyDescent="0.35">
      <c r="B3" s="169" t="s">
        <v>52</v>
      </c>
      <c r="C3" s="170" t="s">
        <v>53</v>
      </c>
      <c r="D3" s="171" t="s">
        <v>54</v>
      </c>
    </row>
    <row r="4" spans="2:4" s="30" customFormat="1" ht="236" customHeight="1" x14ac:dyDescent="0.35">
      <c r="B4" s="122" t="s">
        <v>59</v>
      </c>
      <c r="C4" s="31" t="s">
        <v>156</v>
      </c>
      <c r="D4" s="206" t="s">
        <v>194</v>
      </c>
    </row>
    <row r="5" spans="2:4" ht="130.5" x14ac:dyDescent="0.35">
      <c r="B5" s="138" t="s">
        <v>57</v>
      </c>
      <c r="C5" s="137" t="s">
        <v>161</v>
      </c>
      <c r="D5" s="207" t="s">
        <v>195</v>
      </c>
    </row>
    <row r="6" spans="2:4" ht="153" customHeight="1" thickBot="1" x14ac:dyDescent="0.4">
      <c r="B6" s="123" t="s">
        <v>57</v>
      </c>
      <c r="C6" s="172" t="s">
        <v>162</v>
      </c>
      <c r="D6" s="208" t="s">
        <v>196</v>
      </c>
    </row>
  </sheetData>
  <sheetProtection algorithmName="SHA-512" hashValue="RYYcU/JC2Wle/+x1g9xJGDKTYchTz15XIuuJbgPxYwc+n7c8Q/UZ7JN0plEvf9Z5tus7CSYnuh9uc64v0LNYmA==" saltValue="QPdIPYjX+kBWhgZZsxQ6xQ==" spinCount="100000" sheet="1" objects="1" scenarios="1"/>
  <mergeCells count="1">
    <mergeCell ref="B2:D2"/>
  </mergeCells>
  <printOptions horizontalCentered="1" verticalCentered="1"/>
  <pageMargins left="0" right="0" top="0" bottom="0" header="0" footer="0"/>
  <pageSetup paperSize="9" scale="98" fitToHeight="0" orientation="landscape" r:id="rId1"/>
  <headerFooter>
    <oddFooter>&amp;L_x000D_&amp;1#&amp;"Calibri"&amp;8&amp;K0000FF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3:I4"/>
  <sheetViews>
    <sheetView zoomScale="70" zoomScaleNormal="70" workbookViewId="0">
      <selection activeCell="C5" sqref="C5:F6"/>
    </sheetView>
  </sheetViews>
  <sheetFormatPr defaultColWidth="9.1796875" defaultRowHeight="12.5" x14ac:dyDescent="0.25"/>
  <cols>
    <col min="1" max="1" width="10.81640625" style="1" customWidth="1"/>
    <col min="2" max="8" width="9.1796875" style="1"/>
    <col min="9" max="9" width="13.1796875" style="1" customWidth="1"/>
    <col min="10" max="16384" width="9.1796875" style="1"/>
  </cols>
  <sheetData>
    <row r="3" spans="1:9" ht="18" customHeight="1" x14ac:dyDescent="0.35">
      <c r="A3" s="211" t="s">
        <v>0</v>
      </c>
      <c r="B3" s="211"/>
      <c r="C3" s="211"/>
      <c r="D3" s="211"/>
      <c r="E3" s="211"/>
      <c r="F3" s="211"/>
      <c r="G3" s="211"/>
      <c r="H3" s="211"/>
      <c r="I3" s="211"/>
    </row>
    <row r="4" spans="1:9" ht="17.5" x14ac:dyDescent="0.35">
      <c r="A4" s="211" t="s">
        <v>1</v>
      </c>
      <c r="B4" s="211"/>
      <c r="C4" s="211"/>
      <c r="D4" s="211"/>
      <c r="E4" s="211"/>
      <c r="F4" s="211"/>
      <c r="G4" s="211"/>
      <c r="H4" s="211"/>
      <c r="I4" s="211"/>
    </row>
  </sheetData>
  <sheetProtection password="C13C" sheet="1" objects="1" scenarios="1" selectLockedCells="1" selectUnlockedCells="1"/>
  <mergeCells count="2">
    <mergeCell ref="A3:I3"/>
    <mergeCell ref="A4:I4"/>
  </mergeCells>
  <printOptions horizontalCentered="1" verticalCentered="1"/>
  <pageMargins left="0" right="0" top="0" bottom="0" header="0" footer="0"/>
  <pageSetup paperSize="9" fitToHeight="0" orientation="landscape"/>
  <headerFooter>
    <oddFooter>&amp;L_x000D_&amp;1#&amp;"Calibri"&amp;8&amp;K0000FF Internal</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pageSetUpPr fitToPage="1"/>
  </sheetPr>
  <dimension ref="B1:E33"/>
  <sheetViews>
    <sheetView showGridLines="0" zoomScale="75" zoomScaleNormal="75" workbookViewId="0">
      <pane xSplit="2" ySplit="4" topLeftCell="C5" activePane="bottomRight" state="frozen"/>
      <selection pane="topRight" activeCell="C1" sqref="C1"/>
      <selection pane="bottomLeft" activeCell="A5" sqref="A5"/>
      <selection pane="bottomRight" activeCell="C5" sqref="C5"/>
    </sheetView>
  </sheetViews>
  <sheetFormatPr defaultRowHeight="14.5" x14ac:dyDescent="0.35"/>
  <cols>
    <col min="2" max="2" width="27.1796875" bestFit="1" customWidth="1"/>
    <col min="3" max="3" width="51.1796875" customWidth="1"/>
    <col min="4" max="4" width="69.6328125" customWidth="1"/>
    <col min="5" max="5" width="73.81640625" customWidth="1"/>
  </cols>
  <sheetData>
    <row r="1" spans="2:5" ht="15" thickBot="1" x14ac:dyDescent="0.4"/>
    <row r="2" spans="2:5" ht="55.5" customHeight="1" thickBot="1" x14ac:dyDescent="0.4">
      <c r="B2" s="229" t="s">
        <v>5</v>
      </c>
      <c r="C2" s="230"/>
      <c r="D2" s="230"/>
      <c r="E2" s="231"/>
    </row>
    <row r="3" spans="2:5" x14ac:dyDescent="0.35">
      <c r="B3" s="19" t="s">
        <v>6</v>
      </c>
      <c r="C3" s="17" t="s">
        <v>7</v>
      </c>
      <c r="D3" s="17" t="s">
        <v>8</v>
      </c>
      <c r="E3" s="18" t="s">
        <v>8</v>
      </c>
    </row>
    <row r="4" spans="2:5" ht="15" thickBot="1" x14ac:dyDescent="0.4">
      <c r="B4" s="146" t="s">
        <v>9</v>
      </c>
      <c r="C4" s="147" t="s">
        <v>156</v>
      </c>
      <c r="D4" s="147" t="s">
        <v>163</v>
      </c>
      <c r="E4" s="148" t="s">
        <v>164</v>
      </c>
    </row>
    <row r="5" spans="2:5" x14ac:dyDescent="0.35">
      <c r="B5" s="150" t="s">
        <v>15</v>
      </c>
      <c r="C5" s="151" t="s">
        <v>16</v>
      </c>
      <c r="D5" s="151" t="s">
        <v>16</v>
      </c>
      <c r="E5" s="152" t="s">
        <v>16</v>
      </c>
    </row>
    <row r="6" spans="2:5" x14ac:dyDescent="0.35">
      <c r="B6" s="111" t="s">
        <v>19</v>
      </c>
      <c r="C6" s="21" t="s">
        <v>20</v>
      </c>
      <c r="D6" s="21" t="s">
        <v>20</v>
      </c>
      <c r="E6" s="112" t="s">
        <v>20</v>
      </c>
    </row>
    <row r="7" spans="2:5" ht="29" x14ac:dyDescent="0.35">
      <c r="B7" s="111" t="s">
        <v>10</v>
      </c>
      <c r="C7" s="21" t="s">
        <v>21</v>
      </c>
      <c r="D7" s="22" t="s">
        <v>26</v>
      </c>
      <c r="E7" s="113" t="s">
        <v>26</v>
      </c>
    </row>
    <row r="8" spans="2:5" x14ac:dyDescent="0.35">
      <c r="B8" s="111" t="s">
        <v>11</v>
      </c>
      <c r="C8" s="164" t="s">
        <v>23</v>
      </c>
      <c r="D8" s="21" t="s">
        <v>174</v>
      </c>
      <c r="E8" s="112" t="s">
        <v>174</v>
      </c>
    </row>
    <row r="9" spans="2:5" x14ac:dyDescent="0.35">
      <c r="B9" s="111" t="s">
        <v>12</v>
      </c>
      <c r="C9" s="21" t="s">
        <v>13</v>
      </c>
      <c r="D9" s="21" t="s">
        <v>13</v>
      </c>
      <c r="E9" s="112" t="s">
        <v>13</v>
      </c>
    </row>
    <row r="10" spans="2:5" x14ac:dyDescent="0.35">
      <c r="B10" s="111" t="s">
        <v>14</v>
      </c>
      <c r="C10" s="21" t="s">
        <v>172</v>
      </c>
      <c r="D10" s="21" t="s">
        <v>28</v>
      </c>
      <c r="E10" s="112" t="s">
        <v>28</v>
      </c>
    </row>
    <row r="11" spans="2:5" ht="130.5" x14ac:dyDescent="0.35">
      <c r="B11" s="111" t="s">
        <v>62</v>
      </c>
      <c r="C11" s="35" t="s">
        <v>198</v>
      </c>
      <c r="D11" s="35" t="s">
        <v>75</v>
      </c>
      <c r="E11" s="114" t="s">
        <v>197</v>
      </c>
    </row>
    <row r="12" spans="2:5" ht="58" x14ac:dyDescent="0.35">
      <c r="B12" s="115" t="s">
        <v>148</v>
      </c>
      <c r="C12" s="186" t="s">
        <v>186</v>
      </c>
      <c r="D12" s="160" t="s">
        <v>180</v>
      </c>
      <c r="E12" s="160" t="s">
        <v>180</v>
      </c>
    </row>
    <row r="13" spans="2:5" ht="29" x14ac:dyDescent="0.35">
      <c r="B13" s="117" t="s">
        <v>147</v>
      </c>
      <c r="C13" s="160" t="s">
        <v>187</v>
      </c>
      <c r="D13" s="186" t="s">
        <v>181</v>
      </c>
      <c r="E13" s="186" t="s">
        <v>181</v>
      </c>
    </row>
    <row r="14" spans="2:5" x14ac:dyDescent="0.35">
      <c r="B14" s="115" t="s">
        <v>27</v>
      </c>
      <c r="C14" s="200" t="s">
        <v>188</v>
      </c>
      <c r="D14" s="135" t="s">
        <v>182</v>
      </c>
      <c r="E14" s="116" t="s">
        <v>182</v>
      </c>
    </row>
    <row r="15" spans="2:5" ht="72.5" x14ac:dyDescent="0.35">
      <c r="B15" s="115" t="s">
        <v>83</v>
      </c>
      <c r="C15" s="160" t="s">
        <v>177</v>
      </c>
      <c r="D15" s="149" t="s">
        <v>176</v>
      </c>
      <c r="E15" s="153" t="s">
        <v>176</v>
      </c>
    </row>
    <row r="16" spans="2:5" ht="51.5" customHeight="1" x14ac:dyDescent="0.35">
      <c r="B16" s="111" t="s">
        <v>17</v>
      </c>
      <c r="C16" s="165">
        <v>500000</v>
      </c>
      <c r="D16" s="34" t="s">
        <v>199</v>
      </c>
      <c r="E16" s="161" t="s">
        <v>200</v>
      </c>
    </row>
    <row r="17" spans="2:5" x14ac:dyDescent="0.35">
      <c r="B17" s="111" t="s">
        <v>18</v>
      </c>
      <c r="C17" s="21" t="s">
        <v>22</v>
      </c>
      <c r="D17" s="21" t="s">
        <v>175</v>
      </c>
      <c r="E17" s="112" t="s">
        <v>175</v>
      </c>
    </row>
    <row r="18" spans="2:5" ht="105" customHeight="1" x14ac:dyDescent="0.35">
      <c r="B18" s="111" t="s">
        <v>63</v>
      </c>
      <c r="C18" s="23" t="s">
        <v>64</v>
      </c>
      <c r="D18" s="34" t="s">
        <v>64</v>
      </c>
      <c r="E18" s="161" t="s">
        <v>64</v>
      </c>
    </row>
    <row r="19" spans="2:5" x14ac:dyDescent="0.35">
      <c r="B19" s="154" t="s">
        <v>6</v>
      </c>
      <c r="C19" s="20" t="s">
        <v>7</v>
      </c>
      <c r="D19" s="20" t="s">
        <v>8</v>
      </c>
      <c r="E19" s="155" t="s">
        <v>8</v>
      </c>
    </row>
    <row r="20" spans="2:5" x14ac:dyDescent="0.35">
      <c r="B20" s="154" t="s">
        <v>9</v>
      </c>
      <c r="C20" s="20" t="s">
        <v>156</v>
      </c>
      <c r="D20" s="20" t="s">
        <v>163</v>
      </c>
      <c r="E20" s="155" t="s">
        <v>164</v>
      </c>
    </row>
    <row r="21" spans="2:5" ht="195" customHeight="1" x14ac:dyDescent="0.35">
      <c r="B21" s="111" t="s">
        <v>41</v>
      </c>
      <c r="C21" s="22" t="s">
        <v>190</v>
      </c>
      <c r="D21" s="162" t="s">
        <v>170</v>
      </c>
      <c r="E21" s="166" t="s">
        <v>170</v>
      </c>
    </row>
    <row r="22" spans="2:5" x14ac:dyDescent="0.35">
      <c r="B22" s="111" t="s">
        <v>44</v>
      </c>
      <c r="C22" s="22" t="s">
        <v>45</v>
      </c>
      <c r="D22" s="22" t="s">
        <v>45</v>
      </c>
      <c r="E22" s="113" t="s">
        <v>45</v>
      </c>
    </row>
    <row r="23" spans="2:5" ht="122.25" customHeight="1" x14ac:dyDescent="0.35">
      <c r="B23" s="111" t="s">
        <v>42</v>
      </c>
      <c r="C23" s="162" t="s">
        <v>43</v>
      </c>
      <c r="D23" s="24" t="s">
        <v>49</v>
      </c>
      <c r="E23" s="118" t="s">
        <v>49</v>
      </c>
    </row>
    <row r="24" spans="2:5" ht="122.25" customHeight="1" x14ac:dyDescent="0.35">
      <c r="B24" s="111" t="s">
        <v>60</v>
      </c>
      <c r="C24" s="22" t="s">
        <v>61</v>
      </c>
      <c r="D24" s="24" t="s">
        <v>78</v>
      </c>
      <c r="E24" s="118" t="s">
        <v>78</v>
      </c>
    </row>
    <row r="25" spans="2:5" ht="166.5" customHeight="1" x14ac:dyDescent="0.35">
      <c r="B25" s="111" t="s">
        <v>65</v>
      </c>
      <c r="C25" s="22" t="s">
        <v>66</v>
      </c>
      <c r="D25" s="24" t="s">
        <v>173</v>
      </c>
      <c r="E25" s="118" t="s">
        <v>173</v>
      </c>
    </row>
    <row r="26" spans="2:5" ht="29" x14ac:dyDescent="0.35">
      <c r="B26" s="111" t="s">
        <v>46</v>
      </c>
      <c r="C26" s="22" t="s">
        <v>47</v>
      </c>
      <c r="D26" s="35" t="s">
        <v>166</v>
      </c>
      <c r="E26" s="114" t="s">
        <v>166</v>
      </c>
    </row>
    <row r="27" spans="2:5" x14ac:dyDescent="0.35">
      <c r="B27" s="111" t="s">
        <v>67</v>
      </c>
      <c r="C27" s="162" t="s">
        <v>68</v>
      </c>
      <c r="D27" s="35" t="s">
        <v>70</v>
      </c>
      <c r="E27" s="114" t="s">
        <v>70</v>
      </c>
    </row>
    <row r="28" spans="2:5" ht="58" x14ac:dyDescent="0.35">
      <c r="B28" s="111" t="s">
        <v>84</v>
      </c>
      <c r="C28" s="22" t="s">
        <v>25</v>
      </c>
      <c r="D28" s="22" t="s">
        <v>25</v>
      </c>
      <c r="E28" s="163" t="s">
        <v>171</v>
      </c>
    </row>
    <row r="29" spans="2:5" x14ac:dyDescent="0.35">
      <c r="B29" s="111" t="s">
        <v>71</v>
      </c>
      <c r="C29" s="162" t="s">
        <v>69</v>
      </c>
      <c r="D29" s="22" t="s">
        <v>25</v>
      </c>
      <c r="E29" s="113" t="s">
        <v>25</v>
      </c>
    </row>
    <row r="30" spans="2:5" x14ac:dyDescent="0.35">
      <c r="B30" s="111" t="s">
        <v>72</v>
      </c>
      <c r="C30" s="22" t="s">
        <v>69</v>
      </c>
      <c r="D30" s="35" t="s">
        <v>70</v>
      </c>
      <c r="E30" s="114" t="s">
        <v>70</v>
      </c>
    </row>
    <row r="31" spans="2:5" x14ac:dyDescent="0.35">
      <c r="B31" s="111" t="s">
        <v>73</v>
      </c>
      <c r="C31" s="162" t="s">
        <v>157</v>
      </c>
      <c r="D31" s="35" t="s">
        <v>165</v>
      </c>
      <c r="E31" s="114" t="s">
        <v>165</v>
      </c>
    </row>
    <row r="32" spans="2:5" ht="43.5" x14ac:dyDescent="0.35">
      <c r="B32" s="156" t="s">
        <v>153</v>
      </c>
      <c r="C32" s="22" t="s">
        <v>154</v>
      </c>
      <c r="D32" s="35" t="s">
        <v>155</v>
      </c>
      <c r="E32" s="114" t="s">
        <v>155</v>
      </c>
    </row>
    <row r="33" spans="2:5" ht="102" thickBot="1" x14ac:dyDescent="0.4">
      <c r="B33" s="119" t="s">
        <v>24</v>
      </c>
      <c r="C33" s="120" t="s">
        <v>159</v>
      </c>
      <c r="D33" s="120" t="s">
        <v>169</v>
      </c>
      <c r="E33" s="121" t="s">
        <v>167</v>
      </c>
    </row>
  </sheetData>
  <sheetProtection algorithmName="SHA-512" hashValue="MJDpcCctyVjnIEXC+7aasJRiOr9qpYohLzynM7O5QyyK+awDBbZMLySyShMOTLUTKLd3g33a7cxL0eHL8n8B4w==" saltValue="0yq9hozA6j7u3J3Qbb17zw==" spinCount="100000" sheet="1" objects="1" scenarios="1" selectLockedCells="1" selectUnlockedCells="1"/>
  <mergeCells count="1">
    <mergeCell ref="B2:E2"/>
  </mergeCells>
  <printOptions horizontalCentered="1" verticalCentered="1"/>
  <pageMargins left="0" right="0" top="0" bottom="0" header="0" footer="0"/>
  <pageSetup paperSize="9" scale="62" fitToHeight="0" orientation="landscape" r:id="rId1"/>
  <headerFooter>
    <oddFooter>&amp;L_x000D_&amp;1#&amp;"Calibri"&amp;8&amp;K0000FF Internal</oddFooter>
  </headerFooter>
  <rowBreaks count="1" manualBreakCount="1">
    <brk id="18" min="1" max="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3:I4"/>
  <sheetViews>
    <sheetView zoomScale="75" zoomScaleNormal="75" workbookViewId="0">
      <selection activeCell="C5" sqref="C5:F6"/>
    </sheetView>
  </sheetViews>
  <sheetFormatPr defaultColWidth="9.1796875" defaultRowHeight="12.5" x14ac:dyDescent="0.25"/>
  <cols>
    <col min="1" max="1" width="10.81640625" style="1" customWidth="1"/>
    <col min="2" max="8" width="9.1796875" style="1"/>
    <col min="9" max="9" width="13.1796875" style="1" customWidth="1"/>
    <col min="10" max="16384" width="9.1796875" style="1"/>
  </cols>
  <sheetData>
    <row r="3" spans="1:9" ht="18" customHeight="1" x14ac:dyDescent="0.35">
      <c r="A3" s="211" t="s">
        <v>0</v>
      </c>
      <c r="B3" s="211"/>
      <c r="C3" s="211"/>
      <c r="D3" s="211"/>
      <c r="E3" s="211"/>
      <c r="F3" s="211"/>
      <c r="G3" s="211"/>
      <c r="H3" s="211"/>
      <c r="I3" s="211"/>
    </row>
    <row r="4" spans="1:9" ht="17.5" x14ac:dyDescent="0.35">
      <c r="A4" s="211" t="s">
        <v>1</v>
      </c>
      <c r="B4" s="211"/>
      <c r="C4" s="211"/>
      <c r="D4" s="211"/>
      <c r="E4" s="211"/>
      <c r="F4" s="211"/>
      <c r="G4" s="211"/>
      <c r="H4" s="211"/>
      <c r="I4" s="211"/>
    </row>
  </sheetData>
  <sheetProtection password="C13C" sheet="1" objects="1" scenarios="1" selectLockedCells="1" selectUnlockedCells="1"/>
  <mergeCells count="2">
    <mergeCell ref="A3:I3"/>
    <mergeCell ref="A4:I4"/>
  </mergeCells>
  <printOptions horizontalCentered="1" verticalCentered="1"/>
  <pageMargins left="0" right="0" top="0" bottom="0" header="0" footer="0"/>
  <pageSetup paperSize="9" fitToHeight="0" orientation="landscape"/>
  <headerFooter>
    <oddFooter>&amp;L_x000D_&amp;1#&amp;"Calibri"&amp;8&amp;K0000FF Internal</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pageSetUpPr fitToPage="1"/>
  </sheetPr>
  <dimension ref="A1:D16"/>
  <sheetViews>
    <sheetView showGridLines="0" zoomScale="85" zoomScaleNormal="85" workbookViewId="0">
      <pane xSplit="1" ySplit="4" topLeftCell="B5" activePane="bottomRight" state="frozen"/>
      <selection pane="topRight" activeCell="B1" sqref="B1"/>
      <selection pane="bottomLeft" activeCell="A5" sqref="A5"/>
      <selection pane="bottomRight" activeCell="B5" sqref="B5"/>
    </sheetView>
  </sheetViews>
  <sheetFormatPr defaultRowHeight="14.5" x14ac:dyDescent="0.35"/>
  <cols>
    <col min="1" max="1" width="32.54296875" customWidth="1"/>
    <col min="2" max="2" width="51.81640625" customWidth="1"/>
    <col min="3" max="3" width="78.1796875" customWidth="1"/>
    <col min="4" max="4" width="84.81640625" customWidth="1"/>
  </cols>
  <sheetData>
    <row r="1" spans="1:4" ht="48.75" customHeight="1" thickBot="1" x14ac:dyDescent="0.4">
      <c r="A1" s="229" t="s">
        <v>5</v>
      </c>
      <c r="B1" s="230"/>
      <c r="C1" s="230"/>
      <c r="D1" s="231"/>
    </row>
    <row r="2" spans="1:4" ht="48.75" customHeight="1" thickBot="1" x14ac:dyDescent="0.4">
      <c r="A2" s="232" t="s">
        <v>30</v>
      </c>
      <c r="B2" s="233"/>
      <c r="C2" s="233"/>
      <c r="D2" s="234"/>
    </row>
    <row r="3" spans="1:4" x14ac:dyDescent="0.35">
      <c r="A3" s="25" t="s">
        <v>6</v>
      </c>
      <c r="B3" s="17" t="s">
        <v>7</v>
      </c>
      <c r="C3" s="17" t="s">
        <v>8</v>
      </c>
      <c r="D3" s="18" t="s">
        <v>8</v>
      </c>
    </row>
    <row r="4" spans="1:4" ht="15" thickBot="1" x14ac:dyDescent="0.4">
      <c r="A4" s="27" t="s">
        <v>9</v>
      </c>
      <c r="B4" s="20" t="s">
        <v>156</v>
      </c>
      <c r="C4" s="29" t="s">
        <v>163</v>
      </c>
      <c r="D4" s="39" t="s">
        <v>164</v>
      </c>
    </row>
    <row r="5" spans="1:4" ht="29" x14ac:dyDescent="0.35">
      <c r="A5" s="7" t="s">
        <v>31</v>
      </c>
      <c r="B5" s="8" t="s">
        <v>39</v>
      </c>
      <c r="C5" s="167" t="s">
        <v>168</v>
      </c>
      <c r="D5" s="168" t="s">
        <v>168</v>
      </c>
    </row>
    <row r="6" spans="1:4" ht="97" customHeight="1" x14ac:dyDescent="0.35">
      <c r="A6" s="7" t="s">
        <v>32</v>
      </c>
      <c r="B6" s="8" t="s">
        <v>25</v>
      </c>
      <c r="C6" s="8" t="s">
        <v>201</v>
      </c>
      <c r="D6" s="159" t="s">
        <v>202</v>
      </c>
    </row>
    <row r="7" spans="1:4" ht="101.5" x14ac:dyDescent="0.35">
      <c r="A7" s="7" t="s">
        <v>29</v>
      </c>
      <c r="B7" s="8" t="s">
        <v>160</v>
      </c>
      <c r="C7" s="144" t="s">
        <v>25</v>
      </c>
      <c r="D7" s="9" t="s">
        <v>25</v>
      </c>
    </row>
    <row r="8" spans="1:4" ht="43.5" x14ac:dyDescent="0.35">
      <c r="A8" s="7" t="s">
        <v>33</v>
      </c>
      <c r="B8" s="167" t="s">
        <v>178</v>
      </c>
      <c r="C8" s="8" t="s">
        <v>149</v>
      </c>
      <c r="D8" s="159" t="s">
        <v>149</v>
      </c>
    </row>
    <row r="9" spans="1:4" x14ac:dyDescent="0.35">
      <c r="A9" s="12" t="s">
        <v>55</v>
      </c>
      <c r="B9" s="13" t="s">
        <v>25</v>
      </c>
      <c r="C9" s="13" t="s">
        <v>25</v>
      </c>
      <c r="D9" s="32" t="s">
        <v>25</v>
      </c>
    </row>
    <row r="10" spans="1:4" ht="94.5" customHeight="1" x14ac:dyDescent="0.35">
      <c r="A10" s="12" t="s">
        <v>56</v>
      </c>
      <c r="B10" s="13" t="s">
        <v>25</v>
      </c>
      <c r="C10" s="32" t="s">
        <v>25</v>
      </c>
      <c r="D10" s="32" t="s">
        <v>25</v>
      </c>
    </row>
    <row r="11" spans="1:4" ht="409.5" customHeight="1" x14ac:dyDescent="0.35">
      <c r="A11" s="239" t="s">
        <v>34</v>
      </c>
      <c r="B11" s="242" t="s">
        <v>158</v>
      </c>
      <c r="C11" s="235" t="s">
        <v>191</v>
      </c>
      <c r="D11" s="237" t="s">
        <v>192</v>
      </c>
    </row>
    <row r="12" spans="1:4" ht="35.25" customHeight="1" x14ac:dyDescent="0.35">
      <c r="A12" s="240"/>
      <c r="B12" s="243"/>
      <c r="C12" s="235"/>
      <c r="D12" s="237"/>
    </row>
    <row r="13" spans="1:4" x14ac:dyDescent="0.35">
      <c r="A13" s="240"/>
      <c r="B13" s="243"/>
      <c r="C13" s="235"/>
      <c r="D13" s="237"/>
    </row>
    <row r="14" spans="1:4" x14ac:dyDescent="0.35">
      <c r="A14" s="240"/>
      <c r="B14" s="243"/>
      <c r="C14" s="235"/>
      <c r="D14" s="237"/>
    </row>
    <row r="15" spans="1:4" x14ac:dyDescent="0.35">
      <c r="A15" s="240"/>
      <c r="B15" s="243"/>
      <c r="C15" s="235"/>
      <c r="D15" s="237"/>
    </row>
    <row r="16" spans="1:4" ht="15" thickBot="1" x14ac:dyDescent="0.4">
      <c r="A16" s="241"/>
      <c r="B16" s="244"/>
      <c r="C16" s="236"/>
      <c r="D16" s="238"/>
    </row>
  </sheetData>
  <sheetProtection algorithmName="SHA-512" hashValue="5Z+wKEPcIRUz+NfnBbH4cdMnX7W48afCmmHFsRiSAs3Zf6KR747uN0baRcoN6eVKfSHrBZf2poYNVFdyWpcOOQ==" saltValue="yhbDvTE2xDOuWk9BcDvvrQ==" spinCount="100000" sheet="1" objects="1" scenarios="1" selectLockedCells="1" selectUnlockedCells="1"/>
  <mergeCells count="6">
    <mergeCell ref="A1:D1"/>
    <mergeCell ref="A2:D2"/>
    <mergeCell ref="C11:C16"/>
    <mergeCell ref="D11:D16"/>
    <mergeCell ref="A11:A16"/>
    <mergeCell ref="B11:B16"/>
  </mergeCells>
  <printOptions horizontalCentered="1" verticalCentered="1"/>
  <pageMargins left="0" right="0" top="0" bottom="0" header="0" footer="0"/>
  <pageSetup paperSize="9" scale="50" fitToHeight="0" orientation="landscape" r:id="rId1"/>
  <headerFooter>
    <oddFooter>&amp;L_x000D_&amp;1#&amp;"Calibri"&amp;8&amp;K0000FF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3:I4"/>
  <sheetViews>
    <sheetView zoomScale="70" zoomScaleNormal="70" workbookViewId="0">
      <selection activeCell="C5" sqref="C5:F6"/>
    </sheetView>
  </sheetViews>
  <sheetFormatPr defaultColWidth="9.1796875" defaultRowHeight="12.5" x14ac:dyDescent="0.25"/>
  <cols>
    <col min="1" max="1" width="10.81640625" style="1" customWidth="1"/>
    <col min="2" max="8" width="9.1796875" style="1"/>
    <col min="9" max="9" width="13.1796875" style="1" customWidth="1"/>
    <col min="10" max="16384" width="9.1796875" style="1"/>
  </cols>
  <sheetData>
    <row r="3" spans="1:9" ht="18" customHeight="1" x14ac:dyDescent="0.35">
      <c r="A3" s="211" t="s">
        <v>0</v>
      </c>
      <c r="B3" s="211"/>
      <c r="C3" s="211"/>
      <c r="D3" s="211"/>
      <c r="E3" s="211"/>
      <c r="F3" s="211"/>
      <c r="G3" s="211"/>
      <c r="H3" s="211"/>
      <c r="I3" s="211"/>
    </row>
    <row r="4" spans="1:9" ht="17.5" x14ac:dyDescent="0.35">
      <c r="A4" s="211" t="s">
        <v>1</v>
      </c>
      <c r="B4" s="211"/>
      <c r="C4" s="211"/>
      <c r="D4" s="211"/>
      <c r="E4" s="211"/>
      <c r="F4" s="211"/>
      <c r="G4" s="211"/>
      <c r="H4" s="211"/>
      <c r="I4" s="211"/>
    </row>
  </sheetData>
  <sheetProtection password="C13C" sheet="1" objects="1" scenarios="1" selectLockedCells="1" selectUnlockedCells="1"/>
  <mergeCells count="2">
    <mergeCell ref="A3:I3"/>
    <mergeCell ref="A4:I4"/>
  </mergeCells>
  <printOptions horizontalCentered="1" verticalCentered="1"/>
  <pageMargins left="0" right="0" top="0" bottom="0" header="0" footer="0"/>
  <pageSetup paperSize="9" fitToHeight="0" orientation="landscape"/>
  <headerFooter>
    <oddFooter>&amp;L_x000D_&amp;1#&amp;"Calibri"&amp;8&amp;K0000FF Internal</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pageSetUpPr fitToPage="1"/>
  </sheetPr>
  <dimension ref="B1:J102"/>
  <sheetViews>
    <sheetView showGridLines="0" zoomScale="75" zoomScaleNormal="75" workbookViewId="0">
      <pane xSplit="2" ySplit="7" topLeftCell="C8" activePane="bottomRight" state="frozen"/>
      <selection pane="topRight" activeCell="C1" sqref="C1"/>
      <selection pane="bottomLeft" activeCell="A8" sqref="A8"/>
      <selection pane="bottomRight" activeCell="C8" sqref="C8"/>
    </sheetView>
  </sheetViews>
  <sheetFormatPr defaultRowHeight="14.5" x14ac:dyDescent="0.35"/>
  <cols>
    <col min="2" max="2" width="15.1796875" bestFit="1" customWidth="1"/>
    <col min="3" max="3" width="45.81640625" customWidth="1"/>
    <col min="4" max="4" width="53.1796875" customWidth="1"/>
    <col min="5" max="5" width="4.81640625" customWidth="1"/>
  </cols>
  <sheetData>
    <row r="1" spans="2:10" ht="15" thickBot="1" x14ac:dyDescent="0.4"/>
    <row r="2" spans="2:10" ht="21.75" customHeight="1" x14ac:dyDescent="0.35">
      <c r="B2" s="194" t="s">
        <v>189</v>
      </c>
      <c r="C2" s="204"/>
      <c r="D2" s="124"/>
    </row>
    <row r="3" spans="2:10" ht="22.5" customHeight="1" thickBot="1" x14ac:dyDescent="0.4">
      <c r="B3" s="125"/>
      <c r="C3" s="136"/>
      <c r="D3" s="126"/>
    </row>
    <row r="4" spans="2:10" ht="29.25" customHeight="1" thickBot="1" x14ac:dyDescent="0.4">
      <c r="B4" s="245" t="s">
        <v>58</v>
      </c>
      <c r="C4" s="246"/>
      <c r="D4" s="247"/>
      <c r="F4" s="248"/>
      <c r="G4" s="248"/>
      <c r="H4" s="248"/>
      <c r="I4" s="248"/>
      <c r="J4" s="248"/>
    </row>
    <row r="5" spans="2:10" x14ac:dyDescent="0.35">
      <c r="B5" s="25" t="s">
        <v>6</v>
      </c>
      <c r="C5" s="17" t="s">
        <v>8</v>
      </c>
      <c r="D5" s="18" t="s">
        <v>8</v>
      </c>
      <c r="F5" s="248"/>
      <c r="G5" s="248"/>
      <c r="H5" s="248"/>
      <c r="I5" s="248"/>
      <c r="J5" s="248"/>
    </row>
    <row r="6" spans="2:10" ht="15" thickBot="1" x14ac:dyDescent="0.4">
      <c r="B6" s="28" t="s">
        <v>9</v>
      </c>
      <c r="C6" s="29" t="s">
        <v>163</v>
      </c>
      <c r="D6" s="39" t="s">
        <v>164</v>
      </c>
      <c r="F6" s="248"/>
      <c r="G6" s="248"/>
      <c r="H6" s="248"/>
      <c r="I6" s="248"/>
      <c r="J6" s="248"/>
    </row>
    <row r="7" spans="2:10" x14ac:dyDescent="0.35">
      <c r="B7" s="127" t="s">
        <v>40</v>
      </c>
      <c r="C7" s="145"/>
      <c r="D7" s="128"/>
      <c r="F7" s="248"/>
      <c r="G7" s="248"/>
      <c r="H7" s="248"/>
      <c r="I7" s="248"/>
      <c r="J7" s="248"/>
    </row>
    <row r="8" spans="2:10" x14ac:dyDescent="0.35">
      <c r="B8" s="129">
        <v>30</v>
      </c>
      <c r="C8" s="10">
        <v>1.83E-2</v>
      </c>
      <c r="D8" s="203">
        <v>0.03</v>
      </c>
      <c r="F8" s="248"/>
      <c r="G8" s="248"/>
      <c r="H8" s="248"/>
      <c r="I8" s="248"/>
      <c r="J8" s="248"/>
    </row>
    <row r="9" spans="2:10" x14ac:dyDescent="0.35">
      <c r="B9" s="129">
        <v>31</v>
      </c>
      <c r="C9" s="10">
        <v>1.83E-2</v>
      </c>
      <c r="D9" s="203">
        <v>0.03</v>
      </c>
      <c r="F9" s="248"/>
      <c r="G9" s="248"/>
      <c r="H9" s="248"/>
      <c r="I9" s="248"/>
      <c r="J9" s="248"/>
    </row>
    <row r="10" spans="2:10" x14ac:dyDescent="0.35">
      <c r="B10" s="129">
        <v>32</v>
      </c>
      <c r="C10" s="10">
        <v>1.83E-2</v>
      </c>
      <c r="D10" s="203">
        <v>0.03</v>
      </c>
      <c r="F10" s="248"/>
      <c r="G10" s="248"/>
      <c r="H10" s="248"/>
      <c r="I10" s="248"/>
      <c r="J10" s="248"/>
    </row>
    <row r="11" spans="2:10" x14ac:dyDescent="0.35">
      <c r="B11" s="129">
        <v>33</v>
      </c>
      <c r="C11" s="10">
        <v>1.83E-2</v>
      </c>
      <c r="D11" s="203">
        <v>0.03</v>
      </c>
      <c r="F11" s="248"/>
      <c r="G11" s="248"/>
      <c r="H11" s="248"/>
      <c r="I11" s="248"/>
      <c r="J11" s="248"/>
    </row>
    <row r="12" spans="2:10" x14ac:dyDescent="0.35">
      <c r="B12" s="129">
        <v>34</v>
      </c>
      <c r="C12" s="10">
        <v>2.0799999999999999E-2</v>
      </c>
      <c r="D12" s="203">
        <v>3.4200000000000001E-2</v>
      </c>
      <c r="F12" s="248"/>
      <c r="G12" s="248"/>
      <c r="H12" s="248"/>
      <c r="I12" s="248"/>
      <c r="J12" s="248"/>
    </row>
    <row r="13" spans="2:10" x14ac:dyDescent="0.35">
      <c r="B13" s="129">
        <v>35</v>
      </c>
      <c r="C13" s="10">
        <v>2.2499999999999999E-2</v>
      </c>
      <c r="D13" s="203">
        <v>3.7499999999999999E-2</v>
      </c>
      <c r="F13" s="248"/>
      <c r="G13" s="248"/>
      <c r="H13" s="248"/>
      <c r="I13" s="248"/>
      <c r="J13" s="248"/>
    </row>
    <row r="14" spans="2:10" x14ac:dyDescent="0.35">
      <c r="B14" s="129">
        <v>36</v>
      </c>
      <c r="C14" s="10">
        <v>2.4199999999999999E-2</v>
      </c>
      <c r="D14" s="203">
        <v>0.04</v>
      </c>
    </row>
    <row r="15" spans="2:10" x14ac:dyDescent="0.35">
      <c r="B15" s="129">
        <v>37</v>
      </c>
      <c r="C15" s="10">
        <v>2.58E-2</v>
      </c>
      <c r="D15" s="203">
        <v>4.2500000000000003E-2</v>
      </c>
    </row>
    <row r="16" spans="2:10" x14ac:dyDescent="0.35">
      <c r="B16" s="129">
        <v>38</v>
      </c>
      <c r="C16" s="10">
        <v>2.92E-2</v>
      </c>
      <c r="D16" s="203">
        <v>4.8300000000000003E-2</v>
      </c>
    </row>
    <row r="17" spans="2:4" x14ac:dyDescent="0.35">
      <c r="B17" s="129">
        <v>39</v>
      </c>
      <c r="C17" s="10">
        <v>3.0800000000000001E-2</v>
      </c>
      <c r="D17" s="203">
        <v>5.0799999999999998E-2</v>
      </c>
    </row>
    <row r="18" spans="2:4" x14ac:dyDescent="0.35">
      <c r="B18" s="129">
        <v>40</v>
      </c>
      <c r="C18" s="10" t="s">
        <v>48</v>
      </c>
      <c r="D18" s="130" t="s">
        <v>48</v>
      </c>
    </row>
    <row r="19" spans="2:4" x14ac:dyDescent="0.35">
      <c r="B19" s="129">
        <v>41</v>
      </c>
      <c r="C19" s="10" t="s">
        <v>48</v>
      </c>
      <c r="D19" s="130" t="s">
        <v>48</v>
      </c>
    </row>
    <row r="20" spans="2:4" x14ac:dyDescent="0.35">
      <c r="B20" s="129">
        <v>42</v>
      </c>
      <c r="C20" s="10" t="s">
        <v>48</v>
      </c>
      <c r="D20" s="130" t="s">
        <v>48</v>
      </c>
    </row>
    <row r="21" spans="2:4" x14ac:dyDescent="0.35">
      <c r="B21" s="129">
        <v>43</v>
      </c>
      <c r="C21" s="10" t="s">
        <v>48</v>
      </c>
      <c r="D21" s="130" t="s">
        <v>48</v>
      </c>
    </row>
    <row r="22" spans="2:4" x14ac:dyDescent="0.35">
      <c r="B22" s="129">
        <v>44</v>
      </c>
      <c r="C22" s="202">
        <v>0.05</v>
      </c>
      <c r="D22" s="130">
        <v>8.2500000000000004E-2</v>
      </c>
    </row>
    <row r="23" spans="2:4" x14ac:dyDescent="0.35">
      <c r="B23" s="129">
        <v>45</v>
      </c>
      <c r="C23" s="10" t="s">
        <v>48</v>
      </c>
      <c r="D23" s="130" t="s">
        <v>48</v>
      </c>
    </row>
    <row r="24" spans="2:4" x14ac:dyDescent="0.35">
      <c r="B24" s="129">
        <v>46</v>
      </c>
      <c r="C24" s="10" t="s">
        <v>48</v>
      </c>
      <c r="D24" s="130" t="s">
        <v>48</v>
      </c>
    </row>
    <row r="25" spans="2:4" x14ac:dyDescent="0.35">
      <c r="B25" s="129">
        <v>47</v>
      </c>
      <c r="C25" s="10" t="s">
        <v>48</v>
      </c>
      <c r="D25" s="130" t="s">
        <v>48</v>
      </c>
    </row>
    <row r="26" spans="2:4" x14ac:dyDescent="0.35">
      <c r="B26" s="129">
        <v>48</v>
      </c>
      <c r="C26" s="10" t="s">
        <v>48</v>
      </c>
      <c r="D26" s="130" t="s">
        <v>48</v>
      </c>
    </row>
    <row r="27" spans="2:4" x14ac:dyDescent="0.35">
      <c r="B27" s="129">
        <v>49</v>
      </c>
      <c r="C27" s="10">
        <v>7.8299999999999995E-2</v>
      </c>
      <c r="D27" s="130">
        <v>0.12920000000000001</v>
      </c>
    </row>
    <row r="28" spans="2:4" x14ac:dyDescent="0.35">
      <c r="B28" s="129">
        <v>50</v>
      </c>
      <c r="C28" s="10" t="s">
        <v>48</v>
      </c>
      <c r="D28" s="130" t="s">
        <v>48</v>
      </c>
    </row>
    <row r="29" spans="2:4" x14ac:dyDescent="0.35">
      <c r="B29" s="129">
        <v>51</v>
      </c>
      <c r="C29" s="10" t="s">
        <v>48</v>
      </c>
      <c r="D29" s="130" t="s">
        <v>48</v>
      </c>
    </row>
    <row r="30" spans="2:4" x14ac:dyDescent="0.35">
      <c r="B30" s="129">
        <v>52</v>
      </c>
      <c r="C30" s="10" t="s">
        <v>48</v>
      </c>
      <c r="D30" s="130" t="s">
        <v>48</v>
      </c>
    </row>
    <row r="31" spans="2:4" x14ac:dyDescent="0.35">
      <c r="B31" s="129">
        <v>53</v>
      </c>
      <c r="C31" s="10" t="s">
        <v>48</v>
      </c>
      <c r="D31" s="130" t="s">
        <v>48</v>
      </c>
    </row>
    <row r="32" spans="2:4" x14ac:dyDescent="0.35">
      <c r="B32" s="129">
        <v>54</v>
      </c>
      <c r="C32" s="10">
        <v>0.12670000000000001</v>
      </c>
      <c r="D32" s="203">
        <v>0.2092</v>
      </c>
    </row>
    <row r="33" spans="2:4" x14ac:dyDescent="0.35">
      <c r="B33" s="129">
        <v>55</v>
      </c>
      <c r="C33" s="10" t="s">
        <v>48</v>
      </c>
      <c r="D33" s="130" t="s">
        <v>48</v>
      </c>
    </row>
    <row r="34" spans="2:4" x14ac:dyDescent="0.35">
      <c r="B34" s="129">
        <v>56</v>
      </c>
      <c r="C34" s="10" t="s">
        <v>48</v>
      </c>
      <c r="D34" s="130" t="s">
        <v>48</v>
      </c>
    </row>
    <row r="35" spans="2:4" x14ac:dyDescent="0.35">
      <c r="B35" s="129">
        <v>57</v>
      </c>
      <c r="C35" s="10" t="s">
        <v>48</v>
      </c>
      <c r="D35" s="130" t="s">
        <v>48</v>
      </c>
    </row>
    <row r="36" spans="2:4" x14ac:dyDescent="0.35">
      <c r="B36" s="129">
        <v>58</v>
      </c>
      <c r="C36" s="10" t="s">
        <v>48</v>
      </c>
      <c r="D36" s="130" t="s">
        <v>48</v>
      </c>
    </row>
    <row r="37" spans="2:4" x14ac:dyDescent="0.35">
      <c r="B37" s="129">
        <v>59</v>
      </c>
      <c r="C37" s="10">
        <v>0.2142</v>
      </c>
      <c r="D37" s="130">
        <v>0.3533</v>
      </c>
    </row>
    <row r="38" spans="2:4" x14ac:dyDescent="0.35">
      <c r="B38" s="129">
        <v>60</v>
      </c>
      <c r="C38" s="10" t="s">
        <v>48</v>
      </c>
      <c r="D38" s="130" t="s">
        <v>48</v>
      </c>
    </row>
    <row r="39" spans="2:4" x14ac:dyDescent="0.35">
      <c r="B39" s="129">
        <v>61</v>
      </c>
      <c r="C39" s="10" t="s">
        <v>48</v>
      </c>
      <c r="D39" s="130" t="s">
        <v>48</v>
      </c>
    </row>
    <row r="40" spans="2:4" x14ac:dyDescent="0.35">
      <c r="B40" s="129">
        <v>62</v>
      </c>
      <c r="C40" s="10" t="s">
        <v>48</v>
      </c>
      <c r="D40" s="130" t="s">
        <v>48</v>
      </c>
    </row>
    <row r="41" spans="2:4" x14ac:dyDescent="0.35">
      <c r="B41" s="129">
        <v>63</v>
      </c>
      <c r="C41" s="10" t="s">
        <v>48</v>
      </c>
      <c r="D41" s="130" t="s">
        <v>48</v>
      </c>
    </row>
    <row r="42" spans="2:4" x14ac:dyDescent="0.35">
      <c r="B42" s="129">
        <v>64</v>
      </c>
      <c r="C42" s="10">
        <v>0.35670000000000002</v>
      </c>
      <c r="D42" s="130">
        <v>0.58830000000000005</v>
      </c>
    </row>
    <row r="43" spans="2:4" x14ac:dyDescent="0.35">
      <c r="B43" s="129">
        <v>65</v>
      </c>
      <c r="C43" s="10" t="s">
        <v>48</v>
      </c>
      <c r="D43" s="130" t="s">
        <v>48</v>
      </c>
    </row>
    <row r="44" spans="2:4" x14ac:dyDescent="0.35">
      <c r="B44" s="129">
        <v>66</v>
      </c>
      <c r="C44" s="10" t="s">
        <v>48</v>
      </c>
      <c r="D44" s="130" t="s">
        <v>48</v>
      </c>
    </row>
    <row r="45" spans="2:4" x14ac:dyDescent="0.35">
      <c r="B45" s="129">
        <v>67</v>
      </c>
      <c r="C45" s="10" t="s">
        <v>48</v>
      </c>
      <c r="D45" s="130" t="s">
        <v>48</v>
      </c>
    </row>
    <row r="46" spans="2:4" x14ac:dyDescent="0.35">
      <c r="B46" s="129">
        <v>68</v>
      </c>
      <c r="C46" s="10" t="s">
        <v>48</v>
      </c>
      <c r="D46" s="130" t="s">
        <v>48</v>
      </c>
    </row>
    <row r="47" spans="2:4" x14ac:dyDescent="0.35">
      <c r="B47" s="129">
        <v>69</v>
      </c>
      <c r="C47" s="10">
        <v>0.58250000000000002</v>
      </c>
      <c r="D47" s="130">
        <v>0.96079999999999999</v>
      </c>
    </row>
    <row r="48" spans="2:4" x14ac:dyDescent="0.35">
      <c r="B48" s="129">
        <v>70</v>
      </c>
      <c r="C48" s="10" t="s">
        <v>48</v>
      </c>
      <c r="D48" s="130" t="s">
        <v>48</v>
      </c>
    </row>
    <row r="49" spans="2:4" x14ac:dyDescent="0.35">
      <c r="B49" s="129">
        <v>71</v>
      </c>
      <c r="C49" s="10" t="s">
        <v>48</v>
      </c>
      <c r="D49" s="130" t="s">
        <v>48</v>
      </c>
    </row>
    <row r="50" spans="2:4" x14ac:dyDescent="0.35">
      <c r="B50" s="129">
        <v>72</v>
      </c>
      <c r="C50" s="10" t="s">
        <v>48</v>
      </c>
      <c r="D50" s="130" t="s">
        <v>48</v>
      </c>
    </row>
    <row r="51" spans="2:4" x14ac:dyDescent="0.35">
      <c r="B51" s="129">
        <v>73</v>
      </c>
      <c r="C51" s="10" t="s">
        <v>48</v>
      </c>
      <c r="D51" s="130" t="s">
        <v>48</v>
      </c>
    </row>
    <row r="52" spans="2:4" x14ac:dyDescent="0.35">
      <c r="B52" s="129">
        <v>74</v>
      </c>
      <c r="C52" s="202">
        <v>0.94499999999999995</v>
      </c>
      <c r="D52" s="130">
        <v>1.5591999999999999</v>
      </c>
    </row>
    <row r="53" spans="2:4" x14ac:dyDescent="0.35">
      <c r="B53" s="129">
        <v>75</v>
      </c>
      <c r="C53" s="10" t="s">
        <v>48</v>
      </c>
      <c r="D53" s="130" t="s">
        <v>48</v>
      </c>
    </row>
    <row r="54" spans="2:4" x14ac:dyDescent="0.35">
      <c r="B54" s="129">
        <v>76</v>
      </c>
      <c r="C54" s="10" t="s">
        <v>48</v>
      </c>
      <c r="D54" s="130" t="s">
        <v>48</v>
      </c>
    </row>
    <row r="55" spans="2:4" x14ac:dyDescent="0.35">
      <c r="B55" s="129">
        <v>77</v>
      </c>
      <c r="C55" s="10" t="s">
        <v>48</v>
      </c>
      <c r="D55" s="130" t="s">
        <v>48</v>
      </c>
    </row>
    <row r="56" spans="2:4" x14ac:dyDescent="0.35">
      <c r="B56" s="129">
        <v>78</v>
      </c>
      <c r="C56" s="10" t="s">
        <v>48</v>
      </c>
      <c r="D56" s="130" t="s">
        <v>48</v>
      </c>
    </row>
    <row r="57" spans="2:4" x14ac:dyDescent="0.35">
      <c r="B57" s="129">
        <v>79</v>
      </c>
      <c r="C57" s="10">
        <v>1.5874999999999999</v>
      </c>
      <c r="D57" s="130">
        <v>2.6192000000000002</v>
      </c>
    </row>
    <row r="58" spans="2:4" x14ac:dyDescent="0.35">
      <c r="B58" s="129">
        <v>80</v>
      </c>
      <c r="C58" s="10" t="s">
        <v>48</v>
      </c>
      <c r="D58" s="130" t="s">
        <v>48</v>
      </c>
    </row>
    <row r="59" spans="2:4" ht="15" thickBot="1" x14ac:dyDescent="0.4">
      <c r="B59" s="129">
        <v>81</v>
      </c>
      <c r="C59" s="10" t="s">
        <v>48</v>
      </c>
      <c r="D59" s="130" t="s">
        <v>48</v>
      </c>
    </row>
    <row r="60" spans="2:4" x14ac:dyDescent="0.35">
      <c r="B60" s="25" t="s">
        <v>6</v>
      </c>
      <c r="C60" s="26" t="s">
        <v>8</v>
      </c>
      <c r="D60" s="18" t="s">
        <v>8</v>
      </c>
    </row>
    <row r="61" spans="2:4" ht="15" thickBot="1" x14ac:dyDescent="0.4">
      <c r="B61" s="28" t="s">
        <v>9</v>
      </c>
      <c r="C61" s="29" t="s">
        <v>163</v>
      </c>
      <c r="D61" s="39" t="s">
        <v>164</v>
      </c>
    </row>
    <row r="62" spans="2:4" x14ac:dyDescent="0.35">
      <c r="B62" s="129">
        <v>82</v>
      </c>
      <c r="C62" s="10" t="s">
        <v>48</v>
      </c>
      <c r="D62" s="130" t="s">
        <v>48</v>
      </c>
    </row>
    <row r="63" spans="2:4" x14ac:dyDescent="0.35">
      <c r="B63" s="129">
        <v>83</v>
      </c>
      <c r="C63" s="10" t="s">
        <v>48</v>
      </c>
      <c r="D63" s="130" t="s">
        <v>48</v>
      </c>
    </row>
    <row r="64" spans="2:4" x14ac:dyDescent="0.35">
      <c r="B64" s="129">
        <v>84</v>
      </c>
      <c r="C64" s="10">
        <v>2.7332999999999998</v>
      </c>
      <c r="D64" s="203">
        <v>4.1500000000000004</v>
      </c>
    </row>
    <row r="65" spans="2:4" x14ac:dyDescent="0.35">
      <c r="B65" s="129">
        <v>85</v>
      </c>
      <c r="C65" s="10" t="s">
        <v>48</v>
      </c>
      <c r="D65" s="203" t="s">
        <v>48</v>
      </c>
    </row>
    <row r="66" spans="2:4" x14ac:dyDescent="0.35">
      <c r="B66" s="129">
        <v>86</v>
      </c>
      <c r="C66" s="10" t="s">
        <v>48</v>
      </c>
      <c r="D66" s="203" t="s">
        <v>48</v>
      </c>
    </row>
    <row r="67" spans="2:4" x14ac:dyDescent="0.35">
      <c r="B67" s="129">
        <v>87</v>
      </c>
      <c r="C67" s="10" t="s">
        <v>48</v>
      </c>
      <c r="D67" s="203" t="s">
        <v>48</v>
      </c>
    </row>
    <row r="68" spans="2:4" x14ac:dyDescent="0.35">
      <c r="B68" s="129">
        <v>88</v>
      </c>
      <c r="C68" s="10" t="s">
        <v>48</v>
      </c>
      <c r="D68" s="203" t="s">
        <v>48</v>
      </c>
    </row>
    <row r="69" spans="2:4" x14ac:dyDescent="0.35">
      <c r="B69" s="129">
        <v>89</v>
      </c>
      <c r="C69" s="10">
        <v>4.3391999999999999</v>
      </c>
      <c r="D69" s="203">
        <v>7.16</v>
      </c>
    </row>
    <row r="70" spans="2:4" x14ac:dyDescent="0.35">
      <c r="B70" s="129">
        <v>90</v>
      </c>
      <c r="C70" s="10" t="s">
        <v>48</v>
      </c>
      <c r="D70" s="203" t="s">
        <v>48</v>
      </c>
    </row>
    <row r="71" spans="2:4" x14ac:dyDescent="0.35">
      <c r="B71" s="129">
        <v>91</v>
      </c>
      <c r="C71" s="10" t="s">
        <v>48</v>
      </c>
      <c r="D71" s="203" t="s">
        <v>48</v>
      </c>
    </row>
    <row r="72" spans="2:4" x14ac:dyDescent="0.35">
      <c r="B72" s="129">
        <v>92</v>
      </c>
      <c r="C72" s="10" t="s">
        <v>48</v>
      </c>
      <c r="D72" s="203" t="s">
        <v>48</v>
      </c>
    </row>
    <row r="73" spans="2:4" x14ac:dyDescent="0.35">
      <c r="B73" s="129">
        <v>93</v>
      </c>
      <c r="C73" s="10" t="s">
        <v>48</v>
      </c>
      <c r="D73" s="203" t="s">
        <v>48</v>
      </c>
    </row>
    <row r="74" spans="2:4" x14ac:dyDescent="0.35">
      <c r="B74" s="129">
        <v>94</v>
      </c>
      <c r="C74" s="10">
        <v>6.2916999999999996</v>
      </c>
      <c r="D74" s="203">
        <v>10.3817</v>
      </c>
    </row>
    <row r="75" spans="2:4" x14ac:dyDescent="0.35">
      <c r="B75" s="129">
        <v>95</v>
      </c>
      <c r="C75" s="10" t="s">
        <v>48</v>
      </c>
      <c r="D75" s="203" t="s">
        <v>48</v>
      </c>
    </row>
    <row r="76" spans="2:4" x14ac:dyDescent="0.35">
      <c r="B76" s="129">
        <v>96</v>
      </c>
      <c r="C76" s="10" t="s">
        <v>48</v>
      </c>
      <c r="D76" s="203" t="s">
        <v>48</v>
      </c>
    </row>
    <row r="77" spans="2:4" x14ac:dyDescent="0.35">
      <c r="B77" s="129">
        <v>97</v>
      </c>
      <c r="C77" s="10" t="s">
        <v>48</v>
      </c>
      <c r="D77" s="203" t="s">
        <v>48</v>
      </c>
    </row>
    <row r="78" spans="2:4" x14ac:dyDescent="0.35">
      <c r="B78" s="129">
        <v>98</v>
      </c>
      <c r="C78" s="10" t="s">
        <v>48</v>
      </c>
      <c r="D78" s="203" t="s">
        <v>48</v>
      </c>
    </row>
    <row r="79" spans="2:4" x14ac:dyDescent="0.35">
      <c r="B79" s="129">
        <v>99</v>
      </c>
      <c r="C79" s="10">
        <v>7.8925000000000001</v>
      </c>
      <c r="D79" s="203">
        <v>13.022500000000001</v>
      </c>
    </row>
    <row r="80" spans="2:4" x14ac:dyDescent="0.35">
      <c r="B80" s="129">
        <v>100</v>
      </c>
      <c r="C80" s="10" t="s">
        <v>48</v>
      </c>
      <c r="D80" s="203" t="s">
        <v>48</v>
      </c>
    </row>
    <row r="81" spans="2:4" x14ac:dyDescent="0.35">
      <c r="B81" s="129">
        <v>101</v>
      </c>
      <c r="C81" s="10" t="s">
        <v>48</v>
      </c>
      <c r="D81" s="203" t="s">
        <v>48</v>
      </c>
    </row>
    <row r="82" spans="2:4" x14ac:dyDescent="0.35">
      <c r="B82" s="129">
        <v>102</v>
      </c>
      <c r="C82" s="10" t="s">
        <v>48</v>
      </c>
      <c r="D82" s="203" t="s">
        <v>48</v>
      </c>
    </row>
    <row r="83" spans="2:4" x14ac:dyDescent="0.35">
      <c r="B83" s="129">
        <v>103</v>
      </c>
      <c r="C83" s="10" t="s">
        <v>48</v>
      </c>
      <c r="D83" s="203" t="s">
        <v>48</v>
      </c>
    </row>
    <row r="84" spans="2:4" x14ac:dyDescent="0.35">
      <c r="B84" s="129">
        <v>104</v>
      </c>
      <c r="C84" s="10">
        <v>9.4975000000000005</v>
      </c>
      <c r="D84" s="203">
        <v>15.6708</v>
      </c>
    </row>
    <row r="85" spans="2:4" x14ac:dyDescent="0.35">
      <c r="B85" s="129">
        <v>105</v>
      </c>
      <c r="C85" s="10" t="s">
        <v>48</v>
      </c>
      <c r="D85" s="203" t="s">
        <v>48</v>
      </c>
    </row>
    <row r="86" spans="2:4" x14ac:dyDescent="0.35">
      <c r="B86" s="129">
        <v>106</v>
      </c>
      <c r="C86" s="10" t="s">
        <v>48</v>
      </c>
      <c r="D86" s="203" t="s">
        <v>48</v>
      </c>
    </row>
    <row r="87" spans="2:4" x14ac:dyDescent="0.35">
      <c r="B87" s="129">
        <v>107</v>
      </c>
      <c r="C87" s="10" t="s">
        <v>48</v>
      </c>
      <c r="D87" s="203" t="s">
        <v>48</v>
      </c>
    </row>
    <row r="88" spans="2:4" x14ac:dyDescent="0.35">
      <c r="B88" s="129">
        <v>108</v>
      </c>
      <c r="C88" s="10" t="s">
        <v>48</v>
      </c>
      <c r="D88" s="203" t="s">
        <v>48</v>
      </c>
    </row>
    <row r="89" spans="2:4" x14ac:dyDescent="0.35">
      <c r="B89" s="129">
        <v>109</v>
      </c>
      <c r="C89" s="10">
        <v>11.451700000000001</v>
      </c>
      <c r="D89" s="203">
        <v>18.895</v>
      </c>
    </row>
    <row r="90" spans="2:4" x14ac:dyDescent="0.35">
      <c r="B90" s="129">
        <v>110</v>
      </c>
      <c r="C90" s="10" t="s">
        <v>48</v>
      </c>
      <c r="D90" s="203" t="s">
        <v>48</v>
      </c>
    </row>
    <row r="91" spans="2:4" x14ac:dyDescent="0.35">
      <c r="B91" s="129">
        <v>111</v>
      </c>
      <c r="C91" s="10" t="s">
        <v>48</v>
      </c>
      <c r="D91" s="203" t="s">
        <v>48</v>
      </c>
    </row>
    <row r="92" spans="2:4" x14ac:dyDescent="0.35">
      <c r="B92" s="129">
        <v>112</v>
      </c>
      <c r="C92" s="10" t="s">
        <v>48</v>
      </c>
      <c r="D92" s="203" t="s">
        <v>48</v>
      </c>
    </row>
    <row r="93" spans="2:4" x14ac:dyDescent="0.35">
      <c r="B93" s="129">
        <v>113</v>
      </c>
      <c r="C93" s="10" t="s">
        <v>48</v>
      </c>
      <c r="D93" s="203" t="s">
        <v>48</v>
      </c>
    </row>
    <row r="94" spans="2:4" x14ac:dyDescent="0.35">
      <c r="B94" s="129">
        <v>114</v>
      </c>
      <c r="C94" s="202">
        <v>13.645</v>
      </c>
      <c r="D94" s="203">
        <v>22.514199999999999</v>
      </c>
    </row>
    <row r="95" spans="2:4" x14ac:dyDescent="0.35">
      <c r="B95" s="129">
        <v>115</v>
      </c>
      <c r="C95" s="10" t="s">
        <v>48</v>
      </c>
      <c r="D95" s="203" t="s">
        <v>48</v>
      </c>
    </row>
    <row r="96" spans="2:4" x14ac:dyDescent="0.35">
      <c r="B96" s="129">
        <v>116</v>
      </c>
      <c r="C96" s="10" t="s">
        <v>48</v>
      </c>
      <c r="D96" s="203" t="s">
        <v>48</v>
      </c>
    </row>
    <row r="97" spans="2:4" x14ac:dyDescent="0.35">
      <c r="B97" s="129">
        <v>117</v>
      </c>
      <c r="C97" s="10" t="s">
        <v>48</v>
      </c>
      <c r="D97" s="203" t="s">
        <v>48</v>
      </c>
    </row>
    <row r="98" spans="2:4" x14ac:dyDescent="0.35">
      <c r="B98" s="129">
        <v>118</v>
      </c>
      <c r="C98" s="10" t="s">
        <v>48</v>
      </c>
      <c r="D98" s="203" t="s">
        <v>48</v>
      </c>
    </row>
    <row r="99" spans="2:4" x14ac:dyDescent="0.35">
      <c r="B99" s="129">
        <v>119</v>
      </c>
      <c r="C99" s="10">
        <v>16.3858</v>
      </c>
      <c r="D99" s="203">
        <v>27.0367</v>
      </c>
    </row>
    <row r="100" spans="2:4" x14ac:dyDescent="0.35">
      <c r="B100" s="129">
        <v>120</v>
      </c>
      <c r="C100" s="10" t="s">
        <v>48</v>
      </c>
      <c r="D100" s="203" t="s">
        <v>48</v>
      </c>
    </row>
    <row r="101" spans="2:4" x14ac:dyDescent="0.35">
      <c r="B101" s="129">
        <v>121</v>
      </c>
      <c r="C101" s="10" t="s">
        <v>48</v>
      </c>
      <c r="D101" s="203" t="s">
        <v>48</v>
      </c>
    </row>
    <row r="102" spans="2:4" ht="15" thickBot="1" x14ac:dyDescent="0.4">
      <c r="B102" s="131">
        <v>122</v>
      </c>
      <c r="C102" s="132" t="s">
        <v>48</v>
      </c>
      <c r="D102" s="205" t="s">
        <v>48</v>
      </c>
    </row>
  </sheetData>
  <sheetProtection algorithmName="SHA-512" hashValue="Xon04idb/S1qsK2a9AeSqOPnFaidfzzJCWnKhbtM3whqemp8rYtM2czc4j4hWuD+63dttOv89OFEbj0UNOwtzA==" saltValue="jHvM2i0LBTjUWZxmzvpPkQ==" spinCount="100000" sheet="1" objects="1" scenarios="1" selectLockedCells="1" selectUnlockedCells="1"/>
  <mergeCells count="2">
    <mergeCell ref="B4:D4"/>
    <mergeCell ref="F4:J13"/>
  </mergeCells>
  <conditionalFormatting sqref="C8:C58 C59:D59 C62:D63 C64:C102">
    <cfRule type="expression" dxfId="351" priority="2927">
      <formula>RANK(C8,$C8:$D8,1)=2</formula>
    </cfRule>
    <cfRule type="expression" dxfId="350" priority="2928">
      <formula>RANK(C8,$C8:$D8,1)=1</formula>
    </cfRule>
  </conditionalFormatting>
  <printOptions horizontalCentered="1" verticalCentered="1"/>
  <pageMargins left="0" right="0" top="0" bottom="0" header="0" footer="0"/>
  <pageSetup paperSize="8" scale="93" fitToHeight="0" orientation="landscape" r:id="rId1"/>
  <headerFooter>
    <oddFooter>&amp;L_x000D_&amp;1#&amp;"Calibri"&amp;8&amp;K0000FF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l H i T 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l H i 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R 4 k 1 g o i k e 4 D g A A A B E A A A A T A B w A R m 9 y b X V s Y X M v U 2 V j d G l v b j E u b S C i G A A o o B Q A A A A A A A A A A A A A A A A A A A A A A A A A A A A r T k 0 u y c z P U w i G 0 I b W A F B L A Q I t A B Q A A g A I A J R 4 k 1 g / t K f k p A A A A P Y A A A A S A A A A A A A A A A A A A A A A A A A A A A B D b 2 5 m a W c v U G F j a 2 F n Z S 5 4 b W x Q S w E C L Q A U A A I A C A C U e J N Y D 8 r p q 6 Q A A A D p A A A A E w A A A A A A A A A A A A A A A A D w A A A A W 0 N v b n R l b n R f V H l w Z X N d L n h t b F B L A Q I t A B Q A A g A I A J R 4 k 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b Z p i V 4 E f t S J E A 0 9 D 0 d g I x A A A A A A I A A A A A A A N m A A D A A A A A E A A A A F D B r P 4 A v A D E a J Z Y 1 s p y j c w A A A A A B I A A A K A A A A A Q A A A A f c o U X T + J 2 Z o A l O 7 8 Y G C 7 e l A A A A B m l g L M 9 f k L 7 g + 1 P i 6 O z z D D / Y N M M L W G m f 7 f g Q x u N c v l L F Q w q T b M n K + N 3 D w n 7 s 8 q 1 c n d I X s x t h a 4 H k 0 g p f 9 O h Q Y D J A F B s Q P S j K I X o w x b V n X i P h Q A A A D Y n g J Y K s 0 s u 7 s R P L J 2 7 n 0 q 4 q 6 O C Q = = < / D a t a M a s h u p > 
</file>

<file path=customXml/itemProps1.xml><?xml version="1.0" encoding="utf-8"?>
<ds:datastoreItem xmlns:ds="http://schemas.openxmlformats.org/officeDocument/2006/customXml" ds:itemID="{C76988F9-E4DE-435C-929C-31FF1EFE12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12</vt:i4>
      </vt:variant>
    </vt:vector>
  </HeadingPairs>
  <TitlesOfParts>
    <vt:vector size="33" baseType="lpstr">
      <vt:lpstr>Cover Page</vt:lpstr>
      <vt:lpstr>Disclaimer</vt:lpstr>
      <vt:lpstr>What we like</vt:lpstr>
      <vt:lpstr>PF CP</vt:lpstr>
      <vt:lpstr>Product Features</vt:lpstr>
      <vt:lpstr>FC CP</vt:lpstr>
      <vt:lpstr>Fees and charges</vt:lpstr>
      <vt:lpstr>COI CP</vt:lpstr>
      <vt:lpstr>COI Table</vt:lpstr>
      <vt:lpstr>1MSA CP</vt:lpstr>
      <vt:lpstr>1M Sum assured (M)</vt:lpstr>
      <vt:lpstr>1MSA FCP</vt:lpstr>
      <vt:lpstr>1M Sum assured (F)</vt:lpstr>
      <vt:lpstr>5MSA CP</vt:lpstr>
      <vt:lpstr>5M Sum assured (M)</vt:lpstr>
      <vt:lpstr>5MSA FCP</vt:lpstr>
      <vt:lpstr>5M Sum assured (F) </vt:lpstr>
      <vt:lpstr>10MSA CP</vt:lpstr>
      <vt:lpstr>10M Sum assured (M)</vt:lpstr>
      <vt:lpstr>10MSA FCP</vt:lpstr>
      <vt:lpstr>10M Sum assured (F) </vt:lpstr>
      <vt:lpstr>'10M Sum assured (F) '!Print_Area</vt:lpstr>
      <vt:lpstr>'10M Sum assured (M)'!Print_Area</vt:lpstr>
      <vt:lpstr>'1M Sum assured (F)'!Print_Area</vt:lpstr>
      <vt:lpstr>'1M Sum assured (M)'!Print_Area</vt:lpstr>
      <vt:lpstr>'5M Sum assured (F) '!Print_Area</vt:lpstr>
      <vt:lpstr>'5M Sum assured (M)'!Print_Area</vt:lpstr>
      <vt:lpstr>'COI Table'!Print_Area</vt:lpstr>
      <vt:lpstr>'Cover Page'!Print_Area</vt:lpstr>
      <vt:lpstr>Disclaimer!Print_Area</vt:lpstr>
      <vt:lpstr>'Fees and charges'!Print_Area</vt:lpstr>
      <vt:lpstr>'Product Features'!Print_Area</vt:lpstr>
      <vt:lpstr>'What we like'!Print_Area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Cristtin TEOW Pei Ying</dc:creator>
  <cp:lastModifiedBy>Cristtin Teow</cp:lastModifiedBy>
  <cp:lastPrinted>2022-06-21T10:19:38Z</cp:lastPrinted>
  <dcterms:created xsi:type="dcterms:W3CDTF">2018-02-19T08:29:42Z</dcterms:created>
  <dcterms:modified xsi:type="dcterms:W3CDTF">2024-04-19T07:06:40Z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45dc7df0-0fa5-4b23-851c-624ca3a7b330</vt:lpwstr>
  </property>
  <property fmtid="{D5CDD505-2E9C-101B-9397-08002B2CF9AE}" pid="3" name="MSIP_Label_b4736c2c-fcb1-4cac-97f3-89b84deb3f53_Enabled">
    <vt:lpwstr>true</vt:lpwstr>
  </property>
  <property fmtid="{D5CDD505-2E9C-101B-9397-08002B2CF9AE}" pid="4" name="MSIP_Label_b4736c2c-fcb1-4cac-97f3-89b84deb3f53_SetDate">
    <vt:lpwstr>2022-05-05T03:19:21Z</vt:lpwstr>
  </property>
  <property fmtid="{D5CDD505-2E9C-101B-9397-08002B2CF9AE}" pid="5" name="MSIP_Label_b4736c2c-fcb1-4cac-97f3-89b84deb3f53_Method">
    <vt:lpwstr>Privileged</vt:lpwstr>
  </property>
  <property fmtid="{D5CDD505-2E9C-101B-9397-08002B2CF9AE}" pid="6" name="MSIP_Label_b4736c2c-fcb1-4cac-97f3-89b84deb3f53_Name">
    <vt:lpwstr>Aviva Singlife Internal</vt:lpwstr>
  </property>
  <property fmtid="{D5CDD505-2E9C-101B-9397-08002B2CF9AE}" pid="7" name="MSIP_Label_b4736c2c-fcb1-4cac-97f3-89b84deb3f53_SiteId">
    <vt:lpwstr>ff2a83c7-ec1d-4cc7-8bbe-6c529a23f41a</vt:lpwstr>
  </property>
  <property fmtid="{D5CDD505-2E9C-101B-9397-08002B2CF9AE}" pid="8" name="MSIP_Label_b4736c2c-fcb1-4cac-97f3-89b84deb3f53_ActionId">
    <vt:lpwstr>56d9d46c-bb41-4290-bf41-8f66332c6722</vt:lpwstr>
  </property>
  <property fmtid="{D5CDD505-2E9C-101B-9397-08002B2CF9AE}" pid="9" name="MSIP_Label_b4736c2c-fcb1-4cac-97f3-89b84deb3f53_ContentBits">
    <vt:lpwstr>2</vt:lpwstr>
  </property>
</Properties>
</file>