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https://singaporelife-my.sharepoint.com/personal/cristtin_teow_singlife_com/Documents/Desktop/PIAS Product Comparisons (as of 07 March 2025)/"/>
    </mc:Choice>
  </mc:AlternateContent>
  <xr:revisionPtr revIDLastSave="0" documentId="8_{9806D100-D3DD-4A22-AD5A-F05322340DA5}" xr6:coauthVersionLast="47" xr6:coauthVersionMax="47" xr10:uidLastSave="{00000000-0000-0000-0000-000000000000}"/>
  <bookViews>
    <workbookView xWindow="28690" yWindow="-110" windowWidth="29020" windowHeight="15700" activeTab="1" xr2:uid="{00000000-000D-0000-FFFF-FFFF00000000}"/>
  </bookViews>
  <sheets>
    <sheet name="Cover Page" sheetId="1" r:id="rId1"/>
    <sheet name="Overview &amp; Important Notes" sheetId="15" r:id="rId2"/>
    <sheet name="Non-Provider Plans" sheetId="17" r:id="rId3"/>
    <sheet name="Product Features" sheetId="3" r:id="rId4"/>
    <sheet name="Value Comparison" sheetId="16" r:id="rId5"/>
  </sheets>
  <definedNames>
    <definedName name="_xlnm._FilterDatabase" localSheetId="3" hidden="1">'Product Features'!$A$3:$I$29</definedName>
    <definedName name="_xlnm._FilterDatabase" localSheetId="4" hidden="1">'Value Comparison'!$A$2:$N$87</definedName>
    <definedName name="_xlnm.Print_Area" localSheetId="3">'Product Features'!$A$1:$I$29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6" l="1"/>
  <c r="H16" i="16"/>
  <c r="L16" i="16" s="1"/>
  <c r="J16" i="16"/>
  <c r="E15" i="16"/>
  <c r="H15" i="16"/>
  <c r="L15" i="16" s="1"/>
  <c r="J15" i="16"/>
  <c r="E20" i="16"/>
  <c r="H20" i="16"/>
  <c r="L20" i="16" s="1"/>
  <c r="J20" i="16"/>
  <c r="E23" i="16"/>
  <c r="H23" i="16"/>
  <c r="L23" i="16" s="1"/>
  <c r="J23" i="16"/>
  <c r="E28" i="16"/>
  <c r="H28" i="16"/>
  <c r="L28" i="16" s="1"/>
  <c r="J28" i="16"/>
  <c r="E32" i="16"/>
  <c r="H32" i="16"/>
  <c r="L32" i="16" s="1"/>
  <c r="J32" i="16"/>
  <c r="E36" i="16"/>
  <c r="H36" i="16"/>
  <c r="L36" i="16" s="1"/>
  <c r="J36" i="16"/>
  <c r="E41" i="16"/>
  <c r="H41" i="16"/>
  <c r="L41" i="16" s="1"/>
  <c r="J41" i="16"/>
  <c r="E45" i="16"/>
  <c r="H45" i="16"/>
  <c r="L45" i="16" s="1"/>
  <c r="J45" i="16"/>
  <c r="E21" i="16"/>
  <c r="H21" i="16"/>
  <c r="L21" i="16" s="1"/>
  <c r="J21" i="16"/>
  <c r="E24" i="16"/>
  <c r="H24" i="16"/>
  <c r="L24" i="16" s="1"/>
  <c r="J24" i="16"/>
  <c r="E29" i="16"/>
  <c r="H29" i="16"/>
  <c r="L29" i="16" s="1"/>
  <c r="J29" i="16"/>
  <c r="E33" i="16"/>
  <c r="H33" i="16"/>
  <c r="L33" i="16" s="1"/>
  <c r="J33" i="16"/>
  <c r="E37" i="16"/>
  <c r="H37" i="16"/>
  <c r="L37" i="16" s="1"/>
  <c r="J37" i="16"/>
  <c r="E42" i="16"/>
  <c r="H42" i="16"/>
  <c r="L42" i="16" s="1"/>
  <c r="J42" i="16"/>
  <c r="E46" i="16"/>
  <c r="H46" i="16"/>
  <c r="L46" i="16" s="1"/>
  <c r="J46" i="16"/>
  <c r="E48" i="16"/>
  <c r="H48" i="16"/>
  <c r="L48" i="16" s="1"/>
  <c r="J48" i="16"/>
  <c r="E53" i="16"/>
  <c r="H53" i="16"/>
  <c r="L53" i="16" s="1"/>
  <c r="J53" i="16"/>
  <c r="E57" i="16"/>
  <c r="H57" i="16"/>
  <c r="L57" i="16" s="1"/>
  <c r="J57" i="16"/>
  <c r="E61" i="16"/>
  <c r="H61" i="16"/>
  <c r="L61" i="16" s="1"/>
  <c r="J61" i="16"/>
  <c r="E67" i="16"/>
  <c r="H67" i="16"/>
  <c r="L67" i="16" s="1"/>
  <c r="J67" i="16"/>
  <c r="E70" i="16"/>
  <c r="H70" i="16"/>
  <c r="L70" i="16" s="1"/>
  <c r="J70" i="16"/>
  <c r="E73" i="16"/>
  <c r="H73" i="16"/>
  <c r="L73" i="16" s="1"/>
  <c r="J73" i="16"/>
  <c r="E79" i="16"/>
  <c r="H79" i="16"/>
  <c r="L79" i="16" s="1"/>
  <c r="J79" i="16"/>
  <c r="E82" i="16"/>
  <c r="H82" i="16"/>
  <c r="L82" i="16" s="1"/>
  <c r="J82" i="16"/>
  <c r="E86" i="16"/>
  <c r="H86" i="16"/>
  <c r="L86" i="16" s="1"/>
  <c r="J86" i="16"/>
  <c r="E5" i="16"/>
  <c r="H5" i="16"/>
  <c r="L5" i="16" s="1"/>
  <c r="J5" i="16"/>
  <c r="E8" i="16"/>
  <c r="H8" i="16"/>
  <c r="L8" i="16" s="1"/>
  <c r="J8" i="16"/>
  <c r="E11" i="16"/>
  <c r="H11" i="16"/>
  <c r="L11" i="16" s="1"/>
  <c r="J11" i="16"/>
  <c r="E14" i="16"/>
  <c r="H14" i="16"/>
  <c r="L14" i="16" s="1"/>
  <c r="J14" i="16"/>
  <c r="E49" i="16"/>
  <c r="H49" i="16"/>
  <c r="L49" i="16" s="1"/>
  <c r="J49" i="16"/>
  <c r="E54" i="16"/>
  <c r="H54" i="16"/>
  <c r="L54" i="16" s="1"/>
  <c r="J54" i="16"/>
  <c r="E58" i="16"/>
  <c r="H58" i="16"/>
  <c r="L58" i="16" s="1"/>
  <c r="J58" i="16"/>
  <c r="E62" i="16"/>
  <c r="H62" i="16"/>
  <c r="L62" i="16" s="1"/>
  <c r="J62" i="16"/>
  <c r="E66" i="16"/>
  <c r="H66" i="16"/>
  <c r="L66" i="16" s="1"/>
  <c r="J66" i="16"/>
  <c r="E71" i="16"/>
  <c r="H71" i="16"/>
  <c r="L71" i="16" s="1"/>
  <c r="J71" i="16"/>
  <c r="E74" i="16"/>
  <c r="H74" i="16"/>
  <c r="L74" i="16" s="1"/>
  <c r="J74" i="16"/>
  <c r="E78" i="16"/>
  <c r="H78" i="16"/>
  <c r="L78" i="16" s="1"/>
  <c r="J78" i="16"/>
  <c r="E83" i="16"/>
  <c r="H83" i="16"/>
  <c r="L83" i="16" s="1"/>
  <c r="J83" i="16"/>
  <c r="E87" i="16"/>
  <c r="H87" i="16"/>
  <c r="L87" i="16" s="1"/>
  <c r="J87" i="16"/>
  <c r="E17" i="16"/>
  <c r="H17" i="16"/>
  <c r="L17" i="16" s="1"/>
  <c r="J17" i="16"/>
  <c r="E22" i="16"/>
  <c r="H22" i="16"/>
  <c r="L22" i="16" s="1"/>
  <c r="J22" i="16"/>
  <c r="E25" i="16"/>
  <c r="H25" i="16"/>
  <c r="L25" i="16" s="1"/>
  <c r="J25" i="16"/>
  <c r="E30" i="16"/>
  <c r="H30" i="16"/>
  <c r="L30" i="16" s="1"/>
  <c r="J30" i="16"/>
  <c r="E34" i="16"/>
  <c r="H34" i="16"/>
  <c r="L34" i="16" s="1"/>
  <c r="J34" i="16"/>
  <c r="E38" i="16"/>
  <c r="H38" i="16"/>
  <c r="L38" i="16" s="1"/>
  <c r="J38" i="16"/>
  <c r="E47" i="16"/>
  <c r="H47" i="16"/>
  <c r="L47" i="16" s="1"/>
  <c r="J47" i="16"/>
  <c r="E50" i="16"/>
  <c r="H50" i="16"/>
  <c r="L50" i="16" s="1"/>
  <c r="J50" i="16"/>
  <c r="E55" i="16"/>
  <c r="H55" i="16"/>
  <c r="L55" i="16" s="1"/>
  <c r="J55" i="16"/>
  <c r="E59" i="16"/>
  <c r="H59" i="16"/>
  <c r="L59" i="16" s="1"/>
  <c r="J59" i="16"/>
  <c r="E63" i="16"/>
  <c r="H63" i="16"/>
  <c r="L63" i="16" s="1"/>
  <c r="J63" i="16"/>
  <c r="E72" i="16"/>
  <c r="H72" i="16"/>
  <c r="L72" i="16" s="1"/>
  <c r="J72" i="16"/>
  <c r="E75" i="16"/>
  <c r="H75" i="16"/>
  <c r="L75" i="16" s="1"/>
  <c r="J75" i="16"/>
  <c r="E3" i="16"/>
  <c r="H3" i="16"/>
  <c r="L3" i="16" s="1"/>
  <c r="J3" i="16"/>
  <c r="M3" i="16"/>
  <c r="E6" i="16"/>
  <c r="H6" i="16"/>
  <c r="L6" i="16" s="1"/>
  <c r="J6" i="16"/>
  <c r="M6" i="16"/>
  <c r="E9" i="16"/>
  <c r="H9" i="16"/>
  <c r="L9" i="16" s="1"/>
  <c r="J9" i="16"/>
  <c r="M9" i="16"/>
  <c r="E12" i="16"/>
  <c r="H12" i="16"/>
  <c r="L12" i="16" s="1"/>
  <c r="J12" i="16"/>
  <c r="M12" i="16"/>
  <c r="E18" i="16"/>
  <c r="H18" i="16"/>
  <c r="L18" i="16" s="1"/>
  <c r="J18" i="16"/>
  <c r="E26" i="16"/>
  <c r="H26" i="16"/>
  <c r="L26" i="16" s="1"/>
  <c r="J26" i="16"/>
  <c r="E39" i="16"/>
  <c r="H39" i="16"/>
  <c r="L39" i="16" s="1"/>
  <c r="J39" i="16"/>
  <c r="E43" i="16"/>
  <c r="H43" i="16"/>
  <c r="L43" i="16" s="1"/>
  <c r="J43" i="16"/>
  <c r="E51" i="16"/>
  <c r="H51" i="16"/>
  <c r="L51" i="16" s="1"/>
  <c r="J51" i="16"/>
  <c r="E64" i="16"/>
  <c r="H64" i="16"/>
  <c r="L64" i="16" s="1"/>
  <c r="J64" i="16"/>
  <c r="E68" i="16"/>
  <c r="H68" i="16"/>
  <c r="L68" i="16" s="1"/>
  <c r="J68" i="16"/>
  <c r="E76" i="16"/>
  <c r="H76" i="16"/>
  <c r="L76" i="16" s="1"/>
  <c r="J76" i="16"/>
  <c r="E80" i="16"/>
  <c r="H80" i="16"/>
  <c r="L80" i="16" s="1"/>
  <c r="J80" i="16"/>
  <c r="E84" i="16"/>
  <c r="H84" i="16"/>
  <c r="L84" i="16" s="1"/>
  <c r="J84" i="16"/>
  <c r="E31" i="16"/>
  <c r="H31" i="16"/>
  <c r="L31" i="16" s="1"/>
  <c r="J31" i="16"/>
  <c r="E35" i="16"/>
  <c r="H35" i="16"/>
  <c r="L35" i="16" s="1"/>
  <c r="J35" i="16"/>
  <c r="E56" i="16"/>
  <c r="H56" i="16"/>
  <c r="L56" i="16" s="1"/>
  <c r="J56" i="16"/>
  <c r="E60" i="16"/>
  <c r="H60" i="16"/>
  <c r="L60" i="16" s="1"/>
  <c r="J60" i="16"/>
  <c r="E19" i="16"/>
  <c r="H19" i="16"/>
  <c r="L19" i="16" s="1"/>
  <c r="J19" i="16"/>
  <c r="E27" i="16"/>
  <c r="H27" i="16"/>
  <c r="L27" i="16" s="1"/>
  <c r="J27" i="16"/>
  <c r="E40" i="16"/>
  <c r="H40" i="16"/>
  <c r="L40" i="16" s="1"/>
  <c r="J40" i="16"/>
  <c r="E44" i="16"/>
  <c r="H44" i="16"/>
  <c r="L44" i="16" s="1"/>
  <c r="J44" i="16"/>
  <c r="E52" i="16"/>
  <c r="H52" i="16"/>
  <c r="L52" i="16" s="1"/>
  <c r="J52" i="16"/>
  <c r="E65" i="16"/>
  <c r="H65" i="16"/>
  <c r="L65" i="16" s="1"/>
  <c r="J65" i="16"/>
  <c r="E69" i="16"/>
  <c r="H69" i="16"/>
  <c r="L69" i="16" s="1"/>
  <c r="J69" i="16"/>
  <c r="E77" i="16"/>
  <c r="H77" i="16"/>
  <c r="L77" i="16" s="1"/>
  <c r="J77" i="16"/>
  <c r="E81" i="16"/>
  <c r="H81" i="16"/>
  <c r="L81" i="16" s="1"/>
  <c r="J81" i="16"/>
  <c r="E85" i="16"/>
  <c r="H85" i="16"/>
  <c r="L85" i="16" s="1"/>
  <c r="J85" i="16"/>
  <c r="E4" i="16"/>
  <c r="H4" i="16"/>
  <c r="L4" i="16" s="1"/>
  <c r="J4" i="16"/>
  <c r="E7" i="16"/>
  <c r="H7" i="16"/>
  <c r="L7" i="16" s="1"/>
  <c r="J7" i="16"/>
  <c r="E10" i="16"/>
  <c r="H10" i="16"/>
  <c r="L10" i="16" s="1"/>
  <c r="J10" i="16"/>
  <c r="E13" i="16"/>
  <c r="H13" i="16"/>
  <c r="L13" i="16" s="1"/>
  <c r="J13" i="16"/>
  <c r="D19" i="15" l="1"/>
  <c r="E19" i="15"/>
  <c r="F19" i="15"/>
  <c r="G19" i="15"/>
  <c r="H19" i="15"/>
  <c r="I19" i="15"/>
  <c r="J19" i="15"/>
  <c r="C19" i="15"/>
  <c r="C15" i="15"/>
  <c r="D15" i="15"/>
  <c r="E15" i="15"/>
  <c r="F15" i="15"/>
  <c r="G15" i="15"/>
  <c r="H15" i="15"/>
  <c r="I15" i="15"/>
  <c r="J15" i="15"/>
  <c r="C16" i="15"/>
  <c r="D16" i="15"/>
  <c r="E16" i="15"/>
  <c r="F16" i="15"/>
  <c r="G16" i="15"/>
  <c r="H16" i="15"/>
  <c r="I16" i="15"/>
  <c r="J16" i="15"/>
  <c r="C17" i="15"/>
  <c r="D17" i="15"/>
  <c r="E17" i="15"/>
  <c r="F17" i="15"/>
  <c r="G17" i="15"/>
  <c r="H17" i="15"/>
  <c r="I17" i="15"/>
  <c r="J17" i="15"/>
  <c r="C18" i="15"/>
  <c r="D18" i="15"/>
  <c r="E18" i="15"/>
  <c r="F18" i="15"/>
  <c r="G18" i="15"/>
  <c r="H18" i="15"/>
  <c r="I18" i="15"/>
  <c r="J18" i="15"/>
  <c r="A19" i="15"/>
  <c r="A18" i="15"/>
  <c r="A17" i="15"/>
  <c r="A16" i="15"/>
  <c r="A15" i="15"/>
  <c r="C14" i="15"/>
  <c r="D14" i="15"/>
  <c r="E14" i="15"/>
  <c r="F14" i="15"/>
  <c r="G14" i="15"/>
  <c r="H14" i="15"/>
  <c r="I14" i="15"/>
  <c r="J14" i="15"/>
  <c r="D13" i="15"/>
  <c r="E13" i="15"/>
  <c r="F13" i="15"/>
  <c r="G13" i="15"/>
  <c r="H13" i="15"/>
  <c r="I13" i="15"/>
  <c r="J13" i="15"/>
  <c r="C13" i="15"/>
  <c r="A14" i="15"/>
  <c r="A13" i="15"/>
  <c r="D12" i="15"/>
  <c r="E12" i="15"/>
  <c r="F12" i="15"/>
  <c r="G12" i="15"/>
  <c r="H12" i="15"/>
  <c r="I12" i="15"/>
  <c r="J12" i="15"/>
  <c r="C12" i="15"/>
  <c r="A12" i="15"/>
  <c r="D11" i="15"/>
  <c r="E11" i="15"/>
  <c r="F11" i="15"/>
  <c r="G11" i="15"/>
  <c r="H11" i="15"/>
  <c r="I11" i="15"/>
  <c r="J11" i="15"/>
  <c r="C11" i="15"/>
  <c r="A11" i="15"/>
  <c r="C8" i="15"/>
  <c r="D8" i="15"/>
  <c r="E8" i="15"/>
  <c r="F8" i="15"/>
  <c r="G8" i="15"/>
  <c r="H8" i="15"/>
  <c r="I8" i="15"/>
  <c r="J8" i="15"/>
  <c r="C9" i="15"/>
  <c r="D9" i="15"/>
  <c r="E9" i="15"/>
  <c r="F9" i="15"/>
  <c r="G9" i="15"/>
  <c r="H9" i="15"/>
  <c r="I9" i="15"/>
  <c r="J9" i="15"/>
  <c r="C10" i="15"/>
  <c r="D10" i="15"/>
  <c r="E10" i="15"/>
  <c r="F10" i="15"/>
  <c r="G10" i="15"/>
  <c r="H10" i="15"/>
  <c r="I10" i="15"/>
  <c r="J10" i="15"/>
  <c r="I7" i="15"/>
  <c r="J7" i="15"/>
  <c r="D7" i="15"/>
  <c r="E7" i="15"/>
  <c r="F7" i="15"/>
  <c r="G7" i="15"/>
  <c r="H7" i="15"/>
  <c r="C7" i="15"/>
  <c r="A8" i="15"/>
  <c r="A9" i="15"/>
  <c r="A10" i="15"/>
  <c r="A7" i="15"/>
  <c r="D4" i="15"/>
  <c r="E4" i="15"/>
  <c r="F4" i="15"/>
  <c r="G4" i="15"/>
  <c r="H4" i="15"/>
  <c r="I4" i="15"/>
  <c r="J4" i="15"/>
  <c r="C4" i="15"/>
  <c r="D5" i="15"/>
  <c r="E5" i="15"/>
  <c r="F5" i="15"/>
  <c r="G5" i="15"/>
  <c r="H5" i="15"/>
  <c r="I5" i="15"/>
  <c r="J5" i="15"/>
  <c r="C5" i="15"/>
</calcChain>
</file>

<file path=xl/sharedStrings.xml><?xml version="1.0" encoding="utf-8"?>
<sst xmlns="http://schemas.openxmlformats.org/spreadsheetml/2006/main" count="569" uniqueCount="197">
  <si>
    <t xml:space="preserve">STRICTLY FOR PIAS' FA REPRESENTATIVES REFERENCE ONLY </t>
  </si>
  <si>
    <t>(NOT FOR CIRCULATION TO PROSPECTS OR CLIENTS)</t>
  </si>
  <si>
    <t>Insurer</t>
  </si>
  <si>
    <t>Product Name</t>
  </si>
  <si>
    <t>ALB/ANB</t>
  </si>
  <si>
    <t>Policy Term</t>
  </si>
  <si>
    <t>Premium Term</t>
  </si>
  <si>
    <t>ANB</t>
  </si>
  <si>
    <t>ALB</t>
  </si>
  <si>
    <t>Riders</t>
  </si>
  <si>
    <t>Underwriting</t>
  </si>
  <si>
    <t>GIO</t>
  </si>
  <si>
    <t>Maturity Benefit</t>
  </si>
  <si>
    <t>Guaranteed</t>
  </si>
  <si>
    <t>China Life</t>
  </si>
  <si>
    <t>5 - 15 years (Policy Term and Premium Term must be at least 3 years apart)</t>
  </si>
  <si>
    <t>SaveForward</t>
  </si>
  <si>
    <t>5/10/12/15/18/20/25 years</t>
  </si>
  <si>
    <t>Change of Life Assured</t>
  </si>
  <si>
    <t>Allowed after the 1st Policy Year, up to 3X</t>
  </si>
  <si>
    <t>Secondary Insured Option</t>
  </si>
  <si>
    <t xml:space="preserve">Guarantee Insurability Option to Buy Another Life Policy </t>
  </si>
  <si>
    <t xml:space="preserve">The sum of:
(a)101% of the total yearly premiums due to-date;
(b)Accumulated reversionary bonuses (if any); and
(c)A non-guaranteed terminal bonus (if any)
less any amounts owing to China Life. </t>
  </si>
  <si>
    <t>RB: $5 per $1,000 sum insured compounding at 0.5% (4.25% IRR)
TB: Credited to policyholder upon surrender of the policy, death of life assured or upon maturity of policy</t>
  </si>
  <si>
    <t xml:space="preserve">Increase of sum assured is not allowed. 
Decrease in sum assured is allowed after the first policy anniversary, subject to the minimum sum assured. </t>
  </si>
  <si>
    <t>RB: As a % of basic sum assured
TB: Credited to policyholder upon surrender of the policy, time of a claim or upon maturity of policy</t>
  </si>
  <si>
    <t>Option to appoint a secondary insured for a maximum of 3 times (Not applicable for SRS)</t>
  </si>
  <si>
    <t>Buy a new policy with only death and TPD benefits on the life of the original insured without evidence of good health up to two times on different life event</t>
  </si>
  <si>
    <t>Yield Upon Maturity</t>
  </si>
  <si>
    <r>
      <rPr>
        <b/>
        <sz val="11"/>
        <color rgb="FF0000CC"/>
        <rFont val="Calibri"/>
        <family val="2"/>
        <scheme val="minor"/>
      </rPr>
      <t>Single Premium (SRS available)</t>
    </r>
    <r>
      <rPr>
        <sz val="11"/>
        <color theme="1"/>
        <rFont val="Calibri"/>
        <family val="2"/>
        <scheme val="minor"/>
      </rPr>
      <t xml:space="preserve">
5/10/15/20/25/</t>
    </r>
    <r>
      <rPr>
        <b/>
        <sz val="11"/>
        <color rgb="FF0000CC"/>
        <rFont val="Calibri"/>
        <family val="2"/>
        <scheme val="minor"/>
      </rPr>
      <t xml:space="preserve">30 </t>
    </r>
    <r>
      <rPr>
        <sz val="11"/>
        <color theme="1"/>
        <rFont val="Calibri"/>
        <family val="2"/>
        <scheme val="minor"/>
      </rPr>
      <t>years</t>
    </r>
  </si>
  <si>
    <t>China Taiping</t>
  </si>
  <si>
    <t>i-Saver8</t>
  </si>
  <si>
    <t>2 years</t>
  </si>
  <si>
    <t>8 years</t>
  </si>
  <si>
    <t>Sum of 
(i)105% of Total Yearly Premiums Paid and
(ii)any terminal bonus
*If life insured dies due to any causes other than accident within 1 year from the issue date and while the policy is in-force, 100% of total premiums paid, without interest is payable</t>
  </si>
  <si>
    <t>Terminal Bonus: as a % of sum assured, payable upon death of the life insured or policy maturity</t>
  </si>
  <si>
    <t>Increase of sum assured is not allowed. 
Decrease in sum assured is allowed after policy is incepted, subject to the minimum yearly premium requirement</t>
  </si>
  <si>
    <t>Increase of sum assured is allowed, subject to financial underwriting and the sum assured limit of the policy) if policy is in force for less than 1 year.
Decrease in sum assured is allowed, subject to the minimum sum assured limit of $25,000</t>
  </si>
  <si>
    <t>Yes</t>
  </si>
  <si>
    <t>The sum of 
(a) Guaranteed amount of 200% basic Sum Assured and
(b)  A non-guaranteed terminal bonus (if any)
less any amounts owing to China Taiping</t>
  </si>
  <si>
    <t xml:space="preserve">Entry Age
(Life Insured)
</t>
  </si>
  <si>
    <t xml:space="preserve">Entry Age
(Policyholder)
</t>
  </si>
  <si>
    <t>ANB1-70
(subject to life assured’s entry age + premium payment term ≤ 80ANB)</t>
  </si>
  <si>
    <t>ANB17-99
(subject to life assured’s entry age + premium payment term ≤ 80ANB)</t>
  </si>
  <si>
    <r>
      <t xml:space="preserve">ALB 0 (15 days) - 65
</t>
    </r>
    <r>
      <rPr>
        <b/>
        <u/>
        <sz val="11"/>
        <color theme="1"/>
        <rFont val="Calibri"/>
        <family val="2"/>
        <scheme val="minor"/>
      </rPr>
      <t xml:space="preserve">
</t>
    </r>
  </si>
  <si>
    <t xml:space="preserve">ALB 0-75
</t>
  </si>
  <si>
    <r>
      <rPr>
        <u/>
        <sz val="11"/>
        <color theme="1"/>
        <rFont val="Calibri"/>
        <family val="2"/>
        <scheme val="minor"/>
      </rPr>
      <t>Single Premium</t>
    </r>
    <r>
      <rPr>
        <sz val="11"/>
        <color theme="1"/>
        <rFont val="Calibri"/>
        <family val="2"/>
        <scheme val="minor"/>
      </rPr>
      <t xml:space="preserve">
Increase of sum assured is not allowed 
Decrease in sum assured is subject to the minimum sum assured limit
</t>
    </r>
    <r>
      <rPr>
        <u/>
        <sz val="11"/>
        <color theme="1"/>
        <rFont val="Calibri"/>
        <family val="2"/>
        <scheme val="minor"/>
      </rPr>
      <t xml:space="preserve">Premium Term of 5,10,15,20,25 and 30 years
</t>
    </r>
    <r>
      <rPr>
        <sz val="11"/>
        <color theme="1"/>
        <rFont val="Calibri"/>
        <family val="2"/>
        <scheme val="minor"/>
      </rPr>
      <t>Increase &amp; decrease in sum assured (subect to the minimum sum assured limit) are allowed</t>
    </r>
  </si>
  <si>
    <r>
      <rPr>
        <b/>
        <sz val="11"/>
        <color rgb="FF0000CC"/>
        <rFont val="Calibri"/>
        <family val="2"/>
        <scheme val="minor"/>
      </rPr>
      <t>Yes</t>
    </r>
    <r>
      <rPr>
        <sz val="11"/>
        <color theme="1"/>
        <rFont val="Calibri"/>
        <family val="2"/>
        <scheme val="minor"/>
      </rPr>
      <t xml:space="preserve">
-Policyholder who is unemployed/retrenched involuntarily for a period of 3 consecutive months may request not to pay premiums of up to 12 months
-Policyholder to pay back the overdue premiums within the next 12 months from the end of the Waiver of Interest Period (Repayment Period)
-This Waiver of Interest Option can be exercised 2 times per policy</t>
    </r>
  </si>
  <si>
    <r>
      <t>(i)10/15/20/25/25/</t>
    </r>
    <r>
      <rPr>
        <b/>
        <sz val="11"/>
        <color rgb="FF0000CC"/>
        <rFont val="Calibri"/>
        <family val="2"/>
        <scheme val="minor"/>
      </rPr>
      <t xml:space="preserve">30 </t>
    </r>
    <r>
      <rPr>
        <sz val="11"/>
        <color theme="1"/>
        <rFont val="Calibri"/>
        <family val="2"/>
        <scheme val="minor"/>
      </rPr>
      <t>years; or
(ii)</t>
    </r>
    <r>
      <rPr>
        <b/>
        <sz val="11"/>
        <color rgb="FF0000CC"/>
        <rFont val="Calibri"/>
        <family val="2"/>
        <scheme val="minor"/>
      </rPr>
      <t>Up till age 120 depending on selected premium payment term*
* For comparison for policy term up to ALB120, you may refer to long term endowment comparison placemat</t>
    </r>
  </si>
  <si>
    <t>- Shortest premium payment term of 2 years for policy term of 8 years
- 100% capital guaranteed upon policy maturity with a relatively high guaranteed benefit amount equivalent to 200% of the basic sum assured payable as Maturity Benefit.</t>
  </si>
  <si>
    <t>The sum of:
(a)100% Sum insured
(b)Accumulated reversionary bonuses (if any)
(c) A non-guaranteed terminal bonus (if any)
less any amounts owing to China Life.</t>
  </si>
  <si>
    <t xml:space="preserve">RB: $5 per $1,000 of the sum assured compounding at 0.5% (4.25% IRR)
TB: Credited to policyholder upon surrender of the policy, death of life assured or upon maturity of policy </t>
  </si>
  <si>
    <t>Manulife</t>
  </si>
  <si>
    <t>GrowSecure</t>
  </si>
  <si>
    <t>5/8/10 years</t>
  </si>
  <si>
    <t>16/18 years</t>
  </si>
  <si>
    <t>Premium Term 5: 
0 (15 days old) to 65 ALB
Premium Term 8:
0 (15 days old) to 62 ALB
Premium Term 10:
0 (15 days old) to 60 ALB</t>
  </si>
  <si>
    <t>The sum of:
 (a) Guaranteed Maturity Value 
 (b) Accumulated Reversionary Bonus (if any); and 
 (c) Maturity Bonus (if any) 
less any amounts owning to Manulife</t>
  </si>
  <si>
    <t>RB: $2 per $1,000 of the sum assured compounding at 0.2% (4.25% IRR)
TB: Credited to policyholder upon maturity, claim or surrender of policy</t>
  </si>
  <si>
    <t xml:space="preserve">The sum of:
(a) Higher of 
 (i) 105% of (the total premiums paid to date on the basic plan (inclusive of embedded riders) less any advance premiums); or 
 (ii) the guaranteed surrender (cash-in) value; and
 (b) Accumulated Reversionary Bonuses (if any); and
 (c) Claim Bonuses (if any); 
less any amounts owing to Manulife. </t>
  </si>
  <si>
    <t>Minimum: $30,000
Maximum: $1,000,000</t>
  </si>
  <si>
    <t>Min. Premium:
5 pay - $6,800
8 pay - $4,300
10 pay - $3,500
Max. Premium:
5 pay - $409,000
8 pay - $256,000
10 pay - $205,000</t>
  </si>
  <si>
    <t xml:space="preserve">Subject to meeting min and max sum assured </t>
  </si>
  <si>
    <t>Subject to meeting min and max sum assured</t>
  </si>
  <si>
    <t>Minimum: $50,000
Maximum: Subject to financial underwriting</t>
  </si>
  <si>
    <t>Allowed, 2 policy years after from policy issue date.
Corporate policies - unlimited changes
Individual owned policies - maximum of 2 changes</t>
  </si>
  <si>
    <t>Increase in sum assured is allowed within 3 months from policy issue date
Decrease in sum assured is allowed after policy is issued</t>
  </si>
  <si>
    <r>
      <rPr>
        <u/>
        <sz val="11"/>
        <color theme="1"/>
        <rFont val="Calibri"/>
        <family val="2"/>
        <scheme val="minor"/>
      </rPr>
      <t>GIO</t>
    </r>
    <r>
      <rPr>
        <sz val="11"/>
        <color theme="1"/>
        <rFont val="Calibri"/>
        <family val="2"/>
        <scheme val="minor"/>
      </rPr>
      <t xml:space="preserve"> 
- Waiver of premium on TPD (embedded)
- Accidental Death Benefit (embedded)
- Cancer Care Premium Waiver 
</t>
    </r>
    <r>
      <rPr>
        <u/>
        <sz val="11"/>
        <color theme="1"/>
        <rFont val="Calibri"/>
        <family val="2"/>
        <scheme val="minor"/>
      </rPr>
      <t>Full Medical Underwriting</t>
    </r>
    <r>
      <rPr>
        <sz val="11"/>
        <color theme="1"/>
        <rFont val="Calibri"/>
        <family val="2"/>
        <scheme val="minor"/>
      </rPr>
      <t xml:space="preserve">
- Critical Care Waiver Rider (II)
- Payor Benefit Rider (I)
- Payor Benefit Plus Rider (I)
- Payor Benefit Plus Rider (I) Spouse</t>
    </r>
  </si>
  <si>
    <t>Min. Premium: $18,000</t>
  </si>
  <si>
    <t>Maximum: Subject to a maximum yearly premium of $500,000</t>
  </si>
  <si>
    <r>
      <rPr>
        <b/>
        <sz val="11"/>
        <color rgb="FF0000CC"/>
        <rFont val="Calibri"/>
        <family val="2"/>
        <scheme val="minor"/>
      </rPr>
      <t xml:space="preserve">Minimum: $25,000 </t>
    </r>
    <r>
      <rPr>
        <sz val="11"/>
        <color theme="1"/>
        <rFont val="Calibri"/>
        <family val="2"/>
        <scheme val="minor"/>
      </rPr>
      <t xml:space="preserve">
Maximum: $1,500,000 </t>
    </r>
  </si>
  <si>
    <r>
      <t xml:space="preserve">Single Premium:
Minimum: $10,000
Maximum: $7,000,000
For policy terms 10,15,20,25, 30 years:
</t>
    </r>
    <r>
      <rPr>
        <b/>
        <sz val="11"/>
        <color rgb="FF0000CC"/>
        <rFont val="Calibri"/>
        <family val="2"/>
        <scheme val="minor"/>
      </rPr>
      <t xml:space="preserve">Minimum: $25,000
</t>
    </r>
    <r>
      <rPr>
        <sz val="11"/>
        <rFont val="Calibri"/>
        <family val="2"/>
        <scheme val="minor"/>
      </rPr>
      <t xml:space="preserve">Maximum: $2,000,000
For policy terms till age 120:
</t>
    </r>
    <r>
      <rPr>
        <b/>
        <sz val="11"/>
        <color rgb="FF0000CC"/>
        <rFont val="Calibri"/>
        <family val="2"/>
        <scheme val="minor"/>
      </rPr>
      <t xml:space="preserve">Minimum: $25,000
</t>
    </r>
    <r>
      <rPr>
        <sz val="11"/>
        <rFont val="Calibri"/>
        <family val="2"/>
        <scheme val="minor"/>
      </rPr>
      <t>Maximum: $3,500,000</t>
    </r>
  </si>
  <si>
    <r>
      <t xml:space="preserve">Minimum: 25000
</t>
    </r>
    <r>
      <rPr>
        <sz val="11"/>
        <rFont val="Calibri"/>
        <family val="2"/>
        <scheme val="minor"/>
      </rPr>
      <t xml:space="preserve">
Maximum: Subject to financial underwriting</t>
    </r>
  </si>
  <si>
    <t>Increase/
Decrease Sum Insured</t>
  </si>
  <si>
    <t>Bonuses 
(Non-guaranteed)</t>
  </si>
  <si>
    <t>ALB16-65</t>
  </si>
  <si>
    <t>Singlife</t>
  </si>
  <si>
    <t>i-WealthSaver</t>
  </si>
  <si>
    <t>10/15/20/25 years</t>
  </si>
  <si>
    <t>ANB19 -70</t>
  </si>
  <si>
    <t>Juvenile: ANB1 (at least 30 days old) -18
Adult: ANB19-70</t>
  </si>
  <si>
    <t>The sum of:
(a)100% of sum assured
(b)Accumulated reversionary bonuses (if any)
(c) A non-guaranteed terminal bonus (if any)
Less any amounts owing to China Taiping</t>
  </si>
  <si>
    <t>RB: $4 per $1,000 of the basic sum assured compounding at 0.4% p.a (4.25% p.a IRR)
TB: Credited to policyholder upon surrender of the policy, death of life assured or upon maturity of policy</t>
  </si>
  <si>
    <t>The sum of:
(a) The higher of:
(i) 105% of total yearly premiums paid or 105% of single premium paid (whichever is applicable); or
(ii) 101% of Guaranteed  Surrender Value; and
(b) Accumulated Reversionary Bonus (if any); and
(c) A non-guaranteed terminal bonus (if any)
less any amounts owing to China Taiping.
Note: In the event of non-accidental death within 1 year from the policy issue date, the death benefit is 100% of total premiums paid from the policy issue date, without interest is payable</t>
  </si>
  <si>
    <t>Min. Premium:
Single-Pay - $25,000
5 pay - $5,000
10 pay - $2,500
15 pay - $1,800
20 pay - $1,500
Max. Premium:
$1,000,000, subject to financial underwriting</t>
  </si>
  <si>
    <t>Yes
Policyowner can appoint SLI up to 2 times per policy (i.e. can change SLI once) including any appointment made during application) &amp; the appointment must be made before the death of the Primary Life Insured.</t>
  </si>
  <si>
    <t xml:space="preserve">Increase in sum assured is allowed for both single premium/ limited-pay before policy is incepted. Any increase in sum assured is not allowed after the policy issue date.
Decrease in sum assured is allowed after policy is issued, treated as partial surrender, subject to maintaining the minimum premium requirement
</t>
  </si>
  <si>
    <r>
      <rPr>
        <b/>
        <sz val="11"/>
        <color rgb="FF0000CC"/>
        <rFont val="Calibri"/>
        <family val="2"/>
        <scheme val="minor"/>
      </rPr>
      <t>Single Premium</t>
    </r>
    <r>
      <rPr>
        <b/>
        <sz val="11"/>
        <color theme="1"/>
        <rFont val="Calibri"/>
        <family val="2"/>
        <scheme val="minor"/>
      </rPr>
      <t xml:space="preserve">
</t>
    </r>
    <r>
      <rPr>
        <sz val="11"/>
        <color theme="1"/>
        <rFont val="Calibri"/>
        <family val="2"/>
        <scheme val="minor"/>
      </rPr>
      <t>5/10/15/20 years
Note: Premium payment term must be at least 5 years shorter than the chosen policy term</t>
    </r>
  </si>
  <si>
    <t xml:space="preserve">100% Capital Guaranteed upon policy maturity or earlier </t>
  </si>
  <si>
    <t>The sum of:
(a)100% Sum Assured 
(b)Accumulated Reversionary Bonus (if any)
(c) A non-guaranteed terminal bonus (if any)
less any amounts owing to Singlife</t>
  </si>
  <si>
    <t>Increase in sum assured is only allowed during the 1st policy year.
Decrease of sum assured of the basic plan is allowed, at the next payment due date, with pro-rated refund of cash surrender value (if any) less any amounts owing to Singlife</t>
  </si>
  <si>
    <t>The sum of:
(a) The higher of:
(i) 105% of Total Premiums Paid for the basic plan and
(ii) The Guaranteed Cash Surrender Value; and
(b) Accumulated Reversionary Bonus (if any); and
(c) A non-guaranteed terminal bonus (if any)
less any amounts owing to Singlife</t>
  </si>
  <si>
    <t>Choice Saver</t>
  </si>
  <si>
    <t>Gro Saver Flex Pro</t>
  </si>
  <si>
    <t>Gro Power Saver Pro</t>
  </si>
  <si>
    <t>12 years</t>
  </si>
  <si>
    <t xml:space="preserve">Single premium term: ALB0-75
5, 10, 15, 20,25,30-pay: ALB 0 to 75-premium term
</t>
  </si>
  <si>
    <t xml:space="preserve">Surrender value 
less any amounts owing to Income. </t>
  </si>
  <si>
    <t>The higher of:
(a)	105% of all net premiums paid; or
(b)	101% of the surrender value
less any amounts owing to Income</t>
  </si>
  <si>
    <t>Income</t>
  </si>
  <si>
    <t>The higher of
- 105% of all net premiums paid and 100% of bonuses; or
- The surrender value
less any amounts owing to Income</t>
  </si>
  <si>
    <t xml:space="preserve">The higher of:
(a) 100% of sum assured &amp; 100% of bonuses; or
(b) 100% of all net premiums paid &amp; 100% of bonuses
less any amounts owing to Income.
</t>
  </si>
  <si>
    <t>ALB16 &amp; above</t>
  </si>
  <si>
    <t>Single premium term/
5, 10, 15, 20,25,30-pay: ALB 16 &amp; above</t>
  </si>
  <si>
    <t>3 years
After premiums have been paid for the first 3 policy years, a Premium Privilege will begin, and premium payments will not be required for the remaining term of the policy.</t>
  </si>
  <si>
    <t xml:space="preserve">Juvenile: ANB1 (at least 30 days old) -18
Adult: ANB19-70
</t>
  </si>
  <si>
    <t>ANB 19-70</t>
  </si>
  <si>
    <t>Summary</t>
  </si>
  <si>
    <t>Smart Saver</t>
  </si>
  <si>
    <t>Singlife Smart Saver</t>
  </si>
  <si>
    <t>SP (incl. SRS)
3/5/10/12/15/18/
20/25 years
Premium payment term ≤ policy term</t>
  </si>
  <si>
    <t xml:space="preserve">ANB1-70
(subject to life assured’s entry age + premium payment term ≤ 80ANB)
</t>
  </si>
  <si>
    <t>ANB 17 - 99</t>
  </si>
  <si>
    <t>Minimum: 
$10,000 (SP)
$30,000 (limited pay)
Maximum: $3,000,000</t>
  </si>
  <si>
    <t>Original policy owner can appoint, change or remove the secondary life insured up to 3 times during the policy term</t>
  </si>
  <si>
    <t>Life Stage Add-on</t>
  </si>
  <si>
    <t>Yes
Option to buy another add-on savings plan at life stage.
Applicable 6 months after policy inception.</t>
  </si>
  <si>
    <t>N.A.</t>
  </si>
  <si>
    <t>Legacy Distribution Option</t>
  </si>
  <si>
    <t xml:space="preserve">Yes
Option to distribute the Policy into sub-policies before the policy matures. </t>
  </si>
  <si>
    <t>Par Fund Returns 
(as at March 2025)</t>
  </si>
  <si>
    <t>Sum Assured</t>
  </si>
  <si>
    <t>Premium</t>
  </si>
  <si>
    <t>Feature Comparison</t>
  </si>
  <si>
    <t>Features Overview</t>
  </si>
  <si>
    <t>Plan Name</t>
  </si>
  <si>
    <r>
      <rPr>
        <b/>
        <sz val="11"/>
        <color rgb="FFFF0000"/>
        <rFont val="Aptos Narrow"/>
        <family val="2"/>
      </rPr>
      <t>Important Notes:</t>
    </r>
    <r>
      <rPr>
        <sz val="11"/>
        <color rgb="FFFF0000"/>
        <rFont val="Aptos Narrow"/>
        <family val="2"/>
      </rPr>
      <t xml:space="preserve">
1. This insurance product comparsion has been produced by Propel Product Management on behalf of PIAS, and is solely meant for FA Representatives of PIAS as a quick reference and not meant to be reproduced in any manner.
2. The product comparison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product comparison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
</t>
    </r>
    <r>
      <rPr>
        <sz val="11"/>
        <color theme="1"/>
        <rFont val="Aptos Narrow"/>
        <family val="2"/>
      </rPr>
      <t xml:space="preserve">5. This information is from all providers of PIAS and is accurate as of </t>
    </r>
    <r>
      <rPr>
        <b/>
        <sz val="11"/>
        <color rgb="FF0000CC"/>
        <rFont val="Aptos Narrow"/>
        <family val="2"/>
      </rPr>
      <t>07 March 2025</t>
    </r>
  </si>
  <si>
    <t>Death Benefit - Definition</t>
  </si>
  <si>
    <t>Death Benefit</t>
  </si>
  <si>
    <t>Accidental Death Benefit</t>
  </si>
  <si>
    <t>TPD Premium Waiver</t>
  </si>
  <si>
    <t>Terminal Illness (TI)</t>
  </si>
  <si>
    <t>Retrenchment Benefit</t>
  </si>
  <si>
    <t>Plan</t>
  </si>
  <si>
    <t>Provider</t>
  </si>
  <si>
    <t>ALB29/ANB30</t>
  </si>
  <si>
    <t>Total Yield
(IRR 4.25%)</t>
  </si>
  <si>
    <t>Guaranteed Maturity Benefit ≥ Total Premiums Paid</t>
  </si>
  <si>
    <t>Total</t>
  </si>
  <si>
    <t>Non-guaranteed
(IRR @ 4.25%)</t>
  </si>
  <si>
    <t>Total Premium Payable (S$)</t>
  </si>
  <si>
    <t>Policy Term
(yrs)</t>
  </si>
  <si>
    <t>Accumulation Period (yrs)</t>
  </si>
  <si>
    <t>Premium Term (yrs)</t>
  </si>
  <si>
    <t>Age</t>
  </si>
  <si>
    <t>Capital Guaranteed</t>
  </si>
  <si>
    <t>Maturity</t>
  </si>
  <si>
    <t>Product</t>
  </si>
  <si>
    <t>Annual Premium/ Single Premium 
(S$)</t>
  </si>
  <si>
    <t>Instructions and ways to use this value comparison</t>
  </si>
  <si>
    <t>- Premium Waiver Rider
- Payer Benefit Rider
- Enhanced Payer Benefit Rider</t>
  </si>
  <si>
    <t>- Cancer Premium Waiver (GIO)</t>
  </si>
  <si>
    <t>- Savings Protector Rider  
- Cancer Premium Waiver (GIO)</t>
  </si>
  <si>
    <r>
      <rPr>
        <u/>
        <sz val="11"/>
        <color theme="1"/>
        <rFont val="Calibri"/>
        <family val="2"/>
        <scheme val="minor"/>
      </rPr>
      <t xml:space="preserve">GIO </t>
    </r>
    <r>
      <rPr>
        <sz val="11"/>
        <color theme="1"/>
        <rFont val="Calibri"/>
        <family val="2"/>
        <scheme val="minor"/>
      </rPr>
      <t xml:space="preserve">
- Cancer Premium Waiver II
- EasyTerm
- EasyPayer Premium Waiver
</t>
    </r>
    <r>
      <rPr>
        <u/>
        <sz val="11"/>
        <color theme="1"/>
        <rFont val="Calibri"/>
        <family val="2"/>
        <scheme val="minor"/>
      </rPr>
      <t xml:space="preserve">
Full Medical Underwriting
</t>
    </r>
    <r>
      <rPr>
        <sz val="11"/>
        <color theme="1"/>
        <rFont val="Calibri"/>
        <family val="2"/>
        <scheme val="minor"/>
      </rPr>
      <t>- Critical Illness Premium Waiver II
- Payer Critical Illness Premium Waiver II</t>
    </r>
  </si>
  <si>
    <r>
      <rPr>
        <u/>
        <sz val="11"/>
        <color theme="1"/>
        <rFont val="Calibri"/>
        <family val="2"/>
        <scheme val="minor"/>
      </rPr>
      <t xml:space="preserve">GIO </t>
    </r>
    <r>
      <rPr>
        <sz val="11"/>
        <color theme="1"/>
        <rFont val="Calibri"/>
        <family val="2"/>
        <scheme val="minor"/>
      </rPr>
      <t xml:space="preserve">
- Cancer Premium Waiver II
-  EasyTerm
- EasyPayer Premium Waiver
</t>
    </r>
    <r>
      <rPr>
        <u/>
        <sz val="11"/>
        <color theme="1"/>
        <rFont val="Calibri"/>
        <family val="2"/>
        <scheme val="minor"/>
      </rPr>
      <t>Full Medical Underwriting</t>
    </r>
    <r>
      <rPr>
        <sz val="11"/>
        <color theme="1"/>
        <rFont val="Calibri"/>
        <family val="2"/>
        <scheme val="minor"/>
      </rPr>
      <t xml:space="preserve">
- Critical Illness Premium Waiver II
- Payer Critical Illness Premium Waiver II
- Early Critical Illness Premium Waiver</t>
    </r>
  </si>
  <si>
    <r>
      <rPr>
        <b/>
        <sz val="11"/>
        <color rgb="FF0000CC"/>
        <rFont val="Calibri"/>
        <family val="2"/>
        <scheme val="minor"/>
      </rPr>
      <t>Yes</t>
    </r>
    <r>
      <rPr>
        <sz val="11"/>
        <color theme="1"/>
        <rFont val="Calibri"/>
        <family val="2"/>
        <scheme val="minor"/>
      </rPr>
      <t xml:space="preserve">
- Waives premium payments for up to 12 months if the Life Assured becomes involuntarily unemployed for 3 consecutive months.</t>
    </r>
  </si>
  <si>
    <t xml:space="preserve">- 100%  capital guaranteed upon policy maturity
- Wide range of premium payment term (5/10/12/15/18/20/25 years)
- Flexibility to choose limited pay or regular pay premium payment option  (Premium payment term ≤ policy term)
- Flexibility to choose policy term ranging from 10-25 years or policy term up to age 99
- Option to Change of Life Assured for family planning
-Offers Waiver of Interest Benefit upon retrenchment or unemployment
-Provides Additional Accidental Death Benefit cover
-Offers wide range of attachable riders </t>
  </si>
  <si>
    <t xml:space="preserve">- 100% capital guaranteed upon policy maturity for all policy terms
- Availability of single premium payment option (SRS available)
- Wide range of of policy terms available for medium and long-term savings needs (including policy term up till age 120)
- Option to appoint a secondary insured for a maximum of 3 times (Not applicable for SRS)
- Offers Guarantee Insurability Option to buy another life policy from Income up to two times on different life event
- Provides retrenchment benefit and premium payment deferment option by adding on optional Savings Protector Pro rider.
</t>
  </si>
  <si>
    <t xml:space="preserve">- Competitive guaranteed yields
- Life Stage Add-on to buy another add-on savings plan at life stage.
- Legacy Distribution Option to distribute the Policy into sub-policies before the policy matures. 
- Retrenchment Benefit that waives premium payments for up to 12 months if the Life Assured becomes involuntarily unemployed for 3 consecutive months.
- Both change of life insured and secondary life insured option is available 
- Availability of single premium payment option (SRS available)
</t>
  </si>
  <si>
    <t xml:space="preserve">- Provides a wider range of coverage (Death, Accidental Death, Terminal illness and Waiver of Premium on TPD).
- Change of life insured option to ensure policy continuity is available as well for corporate (unlimited changes) and individual owned policies (up to 2 changes only). This is the only plan that allows unlimited changes for corporate policies.
- Premium freeze option available to clients who wants to opt to stop premiums for a year. This will be helpful for clients facing difficultly with premium payment commitments. 
- Wide range of waiver and payor benefit riders </t>
  </si>
  <si>
    <r>
      <rPr>
        <b/>
        <sz val="11"/>
        <color rgb="FF0000CC"/>
        <rFont val="Calibri"/>
        <family val="2"/>
        <scheme val="minor"/>
      </rPr>
      <t>(i)10-25 years</t>
    </r>
    <r>
      <rPr>
        <sz val="11"/>
        <rFont val="Calibri"/>
        <family val="2"/>
        <scheme val="minor"/>
      </rPr>
      <t>; or
(ii)Up to 99ANB (i.e. policy term = 99 – Life Assured’s entry age)*
Notes:
- Premium payment term ≤ policy term
- *For comparison for policy term up to 99ANB, please refer to long-term endowment comparison placemat</t>
    </r>
  </si>
  <si>
    <r>
      <rPr>
        <b/>
        <sz val="11"/>
        <color rgb="FF0000CC"/>
        <rFont val="Calibri"/>
        <family val="2"/>
        <scheme val="minor"/>
      </rPr>
      <t>(i)10-25 years</t>
    </r>
    <r>
      <rPr>
        <sz val="11"/>
        <rFont val="Calibri"/>
        <family val="2"/>
        <scheme val="minor"/>
      </rPr>
      <t>; or
(ii)Up to 99ANB (i.e. policy term = 99 – Life Assured’s entry age)
Policy Term must be 3 years or longer than Premium Term.
Notes:
- Premium payment term ≤ policy term
- *For comparison for policy term up to 99ANB, please refer to long-term endowment comparison placemat</t>
    </r>
  </si>
  <si>
    <r>
      <rPr>
        <b/>
        <sz val="11"/>
        <color rgb="FF0000CC"/>
        <rFont val="Calibri"/>
        <family val="2"/>
        <scheme val="minor"/>
      </rPr>
      <t xml:space="preserve">9 - 20 years </t>
    </r>
    <r>
      <rPr>
        <sz val="11"/>
        <color theme="1"/>
        <rFont val="Calibri"/>
        <family val="2"/>
        <scheme val="minor"/>
      </rPr>
      <t xml:space="preserve">
-Policy Term and Premium Term must be at least 3 years apart
- 5pay8 option is issued subject to a limited tranche but it is currently not </t>
    </r>
    <r>
      <rPr>
        <sz val="11"/>
        <rFont val="Calibri"/>
        <family val="2"/>
        <scheme val="minor"/>
      </rPr>
      <t>available for subscription by China Life</t>
    </r>
    <r>
      <rPr>
        <sz val="11"/>
        <color theme="1"/>
        <rFont val="Calibri"/>
        <family val="2"/>
        <scheme val="minor"/>
      </rPr>
      <t xml:space="preserve">
</t>
    </r>
  </si>
  <si>
    <t xml:space="preserve">Yes (if added optional Savings Protector Pro rider)
</t>
  </si>
  <si>
    <r>
      <rPr>
        <b/>
        <sz val="11"/>
        <color rgb="FF0000CC"/>
        <rFont val="Calibri"/>
        <family val="2"/>
        <scheme val="minor"/>
      </rPr>
      <t>1. Comparing Like-for-Like Plans:</t>
    </r>
    <r>
      <rPr>
        <sz val="11"/>
        <color theme="1"/>
        <rFont val="Calibri"/>
        <family val="2"/>
        <scheme val="minor"/>
      </rPr>
      <t xml:space="preserve"> Ensure both the Premium Term and Policy Term are the same. Competitve yields are in </t>
    </r>
    <r>
      <rPr>
        <b/>
        <sz val="11"/>
        <color rgb="FF0000CC"/>
        <rFont val="Calibri"/>
        <family val="2"/>
        <scheme val="minor"/>
      </rPr>
      <t>blue</t>
    </r>
    <r>
      <rPr>
        <sz val="11"/>
        <color theme="1"/>
        <rFont val="Calibri"/>
        <family val="2"/>
        <scheme val="minor"/>
      </rPr>
      <t xml:space="preserve">.
</t>
    </r>
    <r>
      <rPr>
        <b/>
        <sz val="11"/>
        <rFont val="Calibri"/>
        <family val="2"/>
        <scheme val="minor"/>
      </rPr>
      <t xml:space="preserve">2. Comparing Yields of same plan with different payment term: </t>
    </r>
    <r>
      <rPr>
        <sz val="11"/>
        <rFont val="Calibri"/>
        <family val="2"/>
        <scheme val="minor"/>
      </rPr>
      <t>Select plan and select Policy Term.</t>
    </r>
  </si>
  <si>
    <t>Non-providers Products</t>
  </si>
  <si>
    <t>Product Info</t>
  </si>
  <si>
    <t>AIA</t>
  </si>
  <si>
    <t>AIA Smart Flexi Growth</t>
  </si>
  <si>
    <t>https://www.aia.com.sg/en/our-products/save-and-invest/participating-savings/aia-smart-flexi-growth</t>
  </si>
  <si>
    <t>Great Eastern</t>
  </si>
  <si>
    <t>Prudential</t>
  </si>
  <si>
    <t xml:space="preserve">The above are similar products from non-providers of PIAS. We have included them for your reference to facilitate your comparisons against similar products from PIAS approved suite. </t>
  </si>
  <si>
    <t>AIA Smart Goal 10</t>
  </si>
  <si>
    <t xml:space="preserve">GE Life GREAT Flexi Goal </t>
  </si>
  <si>
    <t>Prudential PRUActive Saver III</t>
  </si>
  <si>
    <t>https://www.aia.com.sg/en/our-products/save-and-invest/participating-savings/aia-smart-goal-10</t>
  </si>
  <si>
    <t>https://www.greateasternlife.com/sg/en/personal-insurance/our-products/wealth-accumulation/great-flexi-goal.html</t>
  </si>
  <si>
    <t>https://www.prudential.com.sg/products/wealth-accumulation/savings/pruactive-saver-iii</t>
  </si>
  <si>
    <r>
      <t xml:space="preserve">This information is accurate as at </t>
    </r>
    <r>
      <rPr>
        <sz val="11"/>
        <color rgb="FF0000CC"/>
        <rFont val="Aptos Narrow"/>
        <family val="2"/>
      </rPr>
      <t>07/03/2025</t>
    </r>
  </si>
  <si>
    <t>Medium-Term Endowment
Product Comparison</t>
  </si>
  <si>
    <t>Income Gro Power Saver Pro</t>
  </si>
  <si>
    <t>Income Gro Saver Flex Pro</t>
  </si>
  <si>
    <t>Manulife GrowSecure</t>
  </si>
  <si>
    <t>China Taiping i-Saver8</t>
  </si>
  <si>
    <t>China Taiping i-WealthSaver</t>
  </si>
  <si>
    <t xml:space="preserve">China Life SaveForward </t>
  </si>
  <si>
    <t>Singlife Choice Saver
(to be withdrawn on 24 March 2025)</t>
  </si>
  <si>
    <t>- Competitive total yield at maturity for premium payment term of 5 years
- Offers the flexibility and wide range of premium payment term (5-15 years) and policy term (9 – 20 years) options for clients to choose from (Policy Term and Premium Term must be at least 3 years apart)
- 100% capital guaranteed upon policy maturity</t>
  </si>
  <si>
    <t>- Competitive total yield at maturity
- Availability of single premium payment option
- 100% capital guaranteed earlier or at policy maturity
- Wide range of premium payment term options including single premium payment
- Option to appoint a secondary life insured up to 2 times per policy to ensure policy continuity
- Guaranteed issuance with no medical underwriting needed</t>
  </si>
  <si>
    <t>- Competitive total yield at maturity for 3pay12
- 100% capital guaranteed upon policy maturity 
- Offers short premium payment term of 3 years for policy term of 12 years.
- Offers TPD Premium Waiver Benefit (before the anniversary immediately after the policyholder reaches the age of 70) during the premium term. 
- TPD Premium Waiver Benefit: Option to choose to receive, at the point of claim 105% of all net premiums paid and 100% of bonuses or the surrender value, whichever is higher instead of having the future premiums on the basic policy waived.
- Wide range of entry age of up to age 75</t>
  </si>
  <si>
    <t>Choice Saver
(to be withdrawn on 24 March 2025)</t>
  </si>
  <si>
    <r>
      <t xml:space="preserve">3-year average (2021 to 2023): 
</t>
    </r>
    <r>
      <rPr>
        <sz val="11"/>
        <color rgb="FFFF0000"/>
        <rFont val="Calibri"/>
        <family val="2"/>
        <scheme val="minor"/>
      </rPr>
      <t>-2.51%</t>
    </r>
    <r>
      <rPr>
        <sz val="11"/>
        <rFont val="Calibri"/>
        <family val="2"/>
        <scheme val="minor"/>
      </rPr>
      <t xml:space="preserve">
5-year average (2019 to 2023):
2.52%
10-year average (2014 to 2023): 
3.13%</t>
    </r>
  </si>
  <si>
    <r>
      <t xml:space="preserve">3-year average (2021 to 2023): 
</t>
    </r>
    <r>
      <rPr>
        <sz val="11"/>
        <color rgb="FFFF0000"/>
        <rFont val="Calibri"/>
        <family val="2"/>
        <scheme val="minor"/>
      </rPr>
      <t>- 0.08%</t>
    </r>
    <r>
      <rPr>
        <sz val="11"/>
        <rFont val="Calibri"/>
        <family val="2"/>
        <scheme val="minor"/>
      </rPr>
      <t xml:space="preserve">
5-year average (2019 to 2023): 
4.99%
10-year average (2014 to 2023): 
NA</t>
    </r>
  </si>
  <si>
    <r>
      <t xml:space="preserve">3-year average (2021 to 2023): 
</t>
    </r>
    <r>
      <rPr>
        <sz val="11"/>
        <color rgb="FFFF0000"/>
        <rFont val="Calibri"/>
        <family val="2"/>
        <scheme val="minor"/>
      </rPr>
      <t>-3.4%</t>
    </r>
    <r>
      <rPr>
        <sz val="11"/>
        <rFont val="Calibri"/>
        <family val="2"/>
        <scheme val="minor"/>
      </rPr>
      <t xml:space="preserve">
5-year average (2019 to 2023):
NA
10-year average (2014 to 2023): 
NA</t>
    </r>
  </si>
  <si>
    <r>
      <t>2023: 10.06%
2022:</t>
    </r>
    <r>
      <rPr>
        <sz val="11"/>
        <color rgb="FFFF0000"/>
        <rFont val="Calibri"/>
        <family val="2"/>
        <scheme val="minor"/>
      </rPr>
      <t xml:space="preserve"> -4.92%</t>
    </r>
  </si>
  <si>
    <r>
      <t xml:space="preserve">3-year average (2021 to 2023): 
</t>
    </r>
    <r>
      <rPr>
        <sz val="11"/>
        <color rgb="FFFF0000"/>
        <rFont val="Calibri"/>
        <family val="2"/>
        <scheme val="minor"/>
      </rPr>
      <t>-1.48%</t>
    </r>
    <r>
      <rPr>
        <sz val="11"/>
        <rFont val="Calibri"/>
        <family val="2"/>
        <scheme val="minor"/>
      </rPr>
      <t xml:space="preserve">
5-year average (2019 to 2023): 
2.72%
10-year average (2014 to 2023): 
3.50%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</si>
</sst>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1"/>
      <color rgb="FF0000CC"/>
      <name val="Calibri"/>
      <family val="2"/>
      <scheme val="minor"/>
    </font>
    <font>
      <sz val="11"/>
      <name val="Calibri"/>
      <family val="2"/>
      <scheme val="minor"/>
    </font>
    <font>
      <sz val="11"/>
      <color rgb="FFFF0000"/>
      <name val="Calibri"/>
      <family val="2"/>
      <scheme val="minor"/>
    </font>
    <font>
      <sz val="11"/>
      <color rgb="FF0000CC"/>
      <name val="Calibri"/>
      <family val="2"/>
      <scheme val="minor"/>
    </font>
    <font>
      <b/>
      <u/>
      <sz val="11"/>
      <color theme="1"/>
      <name val="Calibri"/>
      <family val="2"/>
      <scheme val="minor"/>
    </font>
    <font>
      <b/>
      <sz val="11"/>
      <name val="Calibri"/>
      <family val="2"/>
      <scheme val="minor"/>
    </font>
    <font>
      <u/>
      <sz val="11"/>
      <color theme="1"/>
      <name val="Calibri"/>
      <family val="2"/>
      <scheme val="minor"/>
    </font>
    <font>
      <sz val="11"/>
      <color rgb="FF000000"/>
      <name val="Calibri"/>
      <family val="2"/>
      <scheme val="minor"/>
    </font>
    <font>
      <b/>
      <sz val="11"/>
      <color theme="0"/>
      <name val="Calibri"/>
      <family val="2"/>
      <scheme val="minor"/>
    </font>
    <font>
      <u/>
      <sz val="11"/>
      <color theme="10"/>
      <name val="Calibri"/>
      <family val="2"/>
      <scheme val="minor"/>
    </font>
    <font>
      <sz val="7"/>
      <color theme="1"/>
      <name val="Aptos Narrow"/>
      <family val="2"/>
    </font>
    <font>
      <sz val="11"/>
      <color theme="1"/>
      <name val="Aptos Narrow"/>
      <family val="2"/>
    </font>
    <font>
      <b/>
      <sz val="11"/>
      <color rgb="FFFF0000"/>
      <name val="Aptos Narrow"/>
      <family val="2"/>
    </font>
    <font>
      <sz val="11"/>
      <color rgb="FFFF0000"/>
      <name val="Aptos Narrow"/>
      <family val="2"/>
    </font>
    <font>
      <b/>
      <sz val="11"/>
      <color rgb="FF0000CC"/>
      <name val="Aptos Narrow"/>
      <family val="2"/>
    </font>
    <font>
      <b/>
      <sz val="11"/>
      <name val="Aptos Narrow"/>
      <family val="2"/>
    </font>
    <font>
      <b/>
      <sz val="12"/>
      <color theme="0"/>
      <name val="Aptos Narrow"/>
      <family val="2"/>
    </font>
    <font>
      <b/>
      <sz val="14"/>
      <color theme="0"/>
      <name val="Aptos Narrow"/>
      <family val="2"/>
    </font>
    <font>
      <sz val="11"/>
      <color theme="0"/>
      <name val="Calibri"/>
      <family val="2"/>
      <scheme val="minor"/>
    </font>
    <font>
      <sz val="11"/>
      <color rgb="FF0000CC"/>
      <name val="Aptos Narrow"/>
      <family val="2"/>
    </font>
    <font>
      <sz val="12"/>
      <color theme="1"/>
      <name val="Aptos Narrow"/>
      <family val="2"/>
    </font>
  </fonts>
  <fills count="12">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2"/>
        <bgColor indexed="64"/>
      </patternFill>
    </fill>
    <fill>
      <patternFill patternType="solid">
        <fgColor rgb="FFF2F2F2"/>
        <bgColor indexed="64"/>
      </patternFill>
    </fill>
  </fills>
  <borders count="14">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s>
  <cellStyleXfs count="6">
    <xf numFmtId="0" fontId="0" fillId="0" borderId="0"/>
    <xf numFmtId="0" fontId="3" fillId="0" borderId="0"/>
    <xf numFmtId="0" fontId="1" fillId="0" borderId="0"/>
    <xf numFmtId="0" fontId="14"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3" fillId="0" borderId="0" xfId="1"/>
    <xf numFmtId="0" fontId="0" fillId="0" borderId="2" xfId="0" applyBorder="1"/>
    <xf numFmtId="0" fontId="0" fillId="0" borderId="2" xfId="0" applyBorder="1" applyAlignment="1">
      <alignment vertical="top"/>
    </xf>
    <xf numFmtId="0" fontId="0" fillId="0" borderId="2" xfId="0" quotePrefix="1" applyBorder="1" applyAlignment="1">
      <alignment horizontal="left" vertical="top" wrapText="1"/>
    </xf>
    <xf numFmtId="17" fontId="0" fillId="0" borderId="2" xfId="0" quotePrefix="1" applyNumberFormat="1" applyBorder="1" applyAlignment="1">
      <alignment horizontal="left" vertical="top" wrapText="1"/>
    </xf>
    <xf numFmtId="0" fontId="0" fillId="0" borderId="2" xfId="0" applyBorder="1" applyAlignment="1">
      <alignment horizontal="left" vertical="top"/>
    </xf>
    <xf numFmtId="16" fontId="0" fillId="0" borderId="2" xfId="0" quotePrefix="1" applyNumberFormat="1" applyBorder="1" applyAlignment="1">
      <alignment horizontal="left" vertical="top"/>
    </xf>
    <xf numFmtId="0" fontId="0" fillId="0" borderId="2" xfId="0" applyBorder="1" applyAlignment="1">
      <alignment horizontal="left" vertical="top" wrapText="1"/>
    </xf>
    <xf numFmtId="6" fontId="0" fillId="0" borderId="2" xfId="0" applyNumberFormat="1" applyBorder="1" applyAlignment="1">
      <alignment horizontal="left" vertical="top"/>
    </xf>
    <xf numFmtId="0" fontId="5" fillId="0" borderId="2" xfId="0" quotePrefix="1" applyFont="1" applyBorder="1" applyAlignment="1">
      <alignment horizontal="left" vertical="top" wrapText="1"/>
    </xf>
    <xf numFmtId="0" fontId="6" fillId="0" borderId="2" xfId="0" quotePrefix="1" applyFont="1" applyBorder="1" applyAlignment="1">
      <alignment horizontal="left" vertical="top" wrapText="1"/>
    </xf>
    <xf numFmtId="6" fontId="6" fillId="0" borderId="2" xfId="0" applyNumberFormat="1" applyFont="1" applyBorder="1" applyAlignment="1">
      <alignment horizontal="left" vertical="top"/>
    </xf>
    <xf numFmtId="6" fontId="0" fillId="0" borderId="2" xfId="0" applyNumberFormat="1" applyBorder="1" applyAlignment="1">
      <alignment horizontal="left" vertical="top" wrapText="1"/>
    </xf>
    <xf numFmtId="0" fontId="6" fillId="0" borderId="2" xfId="0" applyFont="1" applyBorder="1" applyAlignment="1">
      <alignment vertical="top" wrapText="1"/>
    </xf>
    <xf numFmtId="6" fontId="6" fillId="0" borderId="2" xfId="0" applyNumberFormat="1" applyFont="1" applyBorder="1" applyAlignment="1">
      <alignment horizontal="left" vertical="top" wrapText="1"/>
    </xf>
    <xf numFmtId="0" fontId="6" fillId="0" borderId="2" xfId="0" applyFont="1" applyBorder="1" applyAlignment="1">
      <alignment horizontal="left" vertical="top" wrapText="1"/>
    </xf>
    <xf numFmtId="17" fontId="5" fillId="0" borderId="2" xfId="0" quotePrefix="1" applyNumberFormat="1" applyFont="1" applyBorder="1" applyAlignment="1">
      <alignment horizontal="left" vertical="top" wrapText="1"/>
    </xf>
    <xf numFmtId="0" fontId="5" fillId="0" borderId="2" xfId="0" applyFont="1" applyBorder="1" applyAlignment="1">
      <alignment horizontal="left" vertical="top" wrapText="1"/>
    </xf>
    <xf numFmtId="6" fontId="5" fillId="0" borderId="2" xfId="0" applyNumberFormat="1" applyFont="1" applyBorder="1" applyAlignment="1">
      <alignment horizontal="left" vertical="top" wrapText="1"/>
    </xf>
    <xf numFmtId="14" fontId="0" fillId="0" borderId="2" xfId="0" quotePrefix="1" applyNumberFormat="1" applyBorder="1" applyAlignment="1">
      <alignment horizontal="left" vertical="top" wrapText="1"/>
    </xf>
    <xf numFmtId="0" fontId="8" fillId="0" borderId="2" xfId="0" quotePrefix="1" applyFont="1" applyBorder="1" applyAlignment="1">
      <alignment horizontal="left" vertical="top" wrapText="1"/>
    </xf>
    <xf numFmtId="0" fontId="12" fillId="0" borderId="0" xfId="0" applyFont="1" applyAlignment="1">
      <alignment vertical="top"/>
    </xf>
    <xf numFmtId="6" fontId="0" fillId="0" borderId="7" xfId="0" applyNumberFormat="1" applyBorder="1" applyAlignment="1">
      <alignment horizontal="left" vertical="top"/>
    </xf>
    <xf numFmtId="6" fontId="0" fillId="0" borderId="5" xfId="0" applyNumberFormat="1" applyBorder="1" applyAlignment="1">
      <alignment horizontal="left" vertical="top"/>
    </xf>
    <xf numFmtId="6" fontId="0" fillId="0" borderId="4" xfId="0" applyNumberFormat="1" applyBorder="1" applyAlignment="1">
      <alignment horizontal="left" vertical="top"/>
    </xf>
    <xf numFmtId="0" fontId="5" fillId="0" borderId="2" xfId="0" applyFont="1" applyBorder="1" applyAlignment="1">
      <alignment vertical="top" wrapText="1"/>
    </xf>
    <xf numFmtId="0" fontId="6" fillId="0" borderId="2" xfId="0" applyFont="1" applyBorder="1" applyAlignment="1">
      <alignment horizontal="left" vertical="top"/>
    </xf>
    <xf numFmtId="0" fontId="10" fillId="2" borderId="2" xfId="0" applyFont="1" applyFill="1" applyBorder="1" applyAlignment="1">
      <alignment vertical="top"/>
    </xf>
    <xf numFmtId="16" fontId="0" fillId="0" borderId="2" xfId="0" quotePrefix="1" applyNumberFormat="1" applyBorder="1" applyAlignment="1">
      <alignment horizontal="left" vertical="top" wrapText="1"/>
    </xf>
    <xf numFmtId="0" fontId="2" fillId="6" borderId="2" xfId="0" applyFont="1" applyFill="1" applyBorder="1" applyAlignment="1">
      <alignment horizontal="left" vertical="top"/>
    </xf>
    <xf numFmtId="0" fontId="2" fillId="6" borderId="2" xfId="0" applyFont="1" applyFill="1" applyBorder="1" applyAlignment="1">
      <alignment horizontal="left" vertical="top" wrapText="1"/>
    </xf>
    <xf numFmtId="0" fontId="10" fillId="6" borderId="2" xfId="0" applyFont="1" applyFill="1" applyBorder="1" applyAlignment="1">
      <alignment horizontal="left" vertical="top" wrapText="1"/>
    </xf>
    <xf numFmtId="0" fontId="10" fillId="6" borderId="5" xfId="0" applyFont="1" applyFill="1" applyBorder="1" applyAlignment="1">
      <alignment horizontal="left" vertical="top" wrapText="1"/>
    </xf>
    <xf numFmtId="0" fontId="2" fillId="0" borderId="1" xfId="0" applyFont="1" applyBorder="1" applyAlignment="1">
      <alignment vertical="center" wrapText="1"/>
    </xf>
    <xf numFmtId="0" fontId="15" fillId="0" borderId="0" xfId="0" applyFont="1"/>
    <xf numFmtId="0" fontId="20"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20" fillId="3" borderId="2" xfId="0" applyFont="1" applyFill="1" applyBorder="1" applyAlignment="1">
      <alignment horizontal="center" vertical="center"/>
    </xf>
    <xf numFmtId="0" fontId="20" fillId="2" borderId="5" xfId="0" applyFont="1" applyFill="1" applyBorder="1" applyAlignment="1">
      <alignment horizontal="center" vertical="center" wrapText="1"/>
    </xf>
    <xf numFmtId="6" fontId="6" fillId="2" borderId="2" xfId="0" applyNumberFormat="1" applyFont="1" applyFill="1" applyBorder="1" applyAlignment="1">
      <alignment horizontal="left" vertical="top" wrapText="1"/>
    </xf>
    <xf numFmtId="0" fontId="20" fillId="8" borderId="5" xfId="0" applyFont="1" applyFill="1" applyBorder="1" applyAlignment="1">
      <alignment horizontal="center" vertical="center" wrapText="1"/>
    </xf>
    <xf numFmtId="0" fontId="20" fillId="8" borderId="2" xfId="0" applyFont="1" applyFill="1" applyBorder="1" applyAlignment="1">
      <alignment horizontal="center" vertical="center"/>
    </xf>
    <xf numFmtId="0" fontId="2" fillId="3" borderId="2" xfId="0" applyFont="1" applyFill="1" applyBorder="1" applyAlignment="1">
      <alignment vertical="top"/>
    </xf>
    <xf numFmtId="0" fontId="2" fillId="3" borderId="2" xfId="0" applyFont="1" applyFill="1" applyBorder="1" applyAlignment="1">
      <alignment vertical="top" wrapText="1"/>
    </xf>
    <xf numFmtId="0" fontId="10" fillId="3" borderId="2" xfId="0" applyFont="1" applyFill="1" applyBorder="1" applyAlignment="1">
      <alignment vertical="top"/>
    </xf>
    <xf numFmtId="164" fontId="0" fillId="0" borderId="2" xfId="4" applyNumberFormat="1" applyFont="1" applyBorder="1"/>
    <xf numFmtId="0" fontId="2" fillId="3" borderId="2" xfId="0" applyFont="1" applyFill="1" applyBorder="1" applyAlignment="1">
      <alignment vertical="center" wrapText="1"/>
    </xf>
    <xf numFmtId="0" fontId="2" fillId="4" borderId="2" xfId="0" applyFont="1" applyFill="1" applyBorder="1" applyAlignment="1">
      <alignment vertical="center" wrapText="1"/>
    </xf>
    <xf numFmtId="0" fontId="2" fillId="3" borderId="2" xfId="0" applyFont="1" applyFill="1" applyBorder="1" applyAlignment="1">
      <alignment vertical="center"/>
    </xf>
    <xf numFmtId="0" fontId="2" fillId="10" borderId="2" xfId="0" applyFont="1" applyFill="1" applyBorder="1" applyAlignment="1">
      <alignment vertical="center" wrapText="1"/>
    </xf>
    <xf numFmtId="0" fontId="2" fillId="10" borderId="2" xfId="0" applyFont="1" applyFill="1" applyBorder="1" applyAlignment="1">
      <alignment vertical="center"/>
    </xf>
    <xf numFmtId="0" fontId="2" fillId="4" borderId="2" xfId="0" applyFont="1" applyFill="1" applyBorder="1"/>
    <xf numFmtId="10" fontId="2" fillId="0" borderId="2" xfId="5" applyNumberFormat="1" applyFont="1" applyFill="1" applyBorder="1"/>
    <xf numFmtId="0" fontId="5" fillId="5" borderId="2" xfId="0" applyFont="1" applyFill="1" applyBorder="1" applyAlignment="1">
      <alignment vertical="center" wrapText="1"/>
    </xf>
    <xf numFmtId="0" fontId="23" fillId="7" borderId="12" xfId="0" applyFont="1" applyFill="1" applyBorder="1"/>
    <xf numFmtId="0" fontId="23" fillId="7" borderId="3" xfId="0" applyFont="1" applyFill="1" applyBorder="1"/>
    <xf numFmtId="0" fontId="13" fillId="7" borderId="11" xfId="0" applyFont="1" applyFill="1" applyBorder="1"/>
    <xf numFmtId="0" fontId="16" fillId="2" borderId="0" xfId="1" applyFont="1" applyFill="1"/>
    <xf numFmtId="0" fontId="16" fillId="0" borderId="0" xfId="0" applyFont="1"/>
    <xf numFmtId="0" fontId="20" fillId="11" borderId="13" xfId="0" applyFont="1" applyFill="1" applyBorder="1"/>
    <xf numFmtId="0" fontId="20" fillId="11" borderId="6" xfId="0" applyFont="1" applyFill="1" applyBorder="1"/>
    <xf numFmtId="0" fontId="20" fillId="11" borderId="9" xfId="0" applyFont="1" applyFill="1" applyBorder="1"/>
    <xf numFmtId="0" fontId="16" fillId="0" borderId="7" xfId="0" applyFont="1" applyBorder="1" applyAlignment="1">
      <alignment vertical="center"/>
    </xf>
    <xf numFmtId="0" fontId="16" fillId="0" borderId="0" xfId="0" applyFont="1" applyAlignment="1">
      <alignment vertical="top"/>
    </xf>
    <xf numFmtId="0" fontId="25" fillId="0" borderId="0" xfId="0" applyFont="1" applyAlignment="1">
      <alignment vertical="top" wrapText="1"/>
    </xf>
    <xf numFmtId="0" fontId="10" fillId="2" borderId="2" xfId="0" applyFont="1" applyFill="1" applyBorder="1" applyAlignment="1">
      <alignment vertical="top" wrapText="1"/>
    </xf>
    <xf numFmtId="0" fontId="10" fillId="3" borderId="2" xfId="0" applyFont="1" applyFill="1" applyBorder="1" applyAlignment="1">
      <alignment vertical="top" wrapText="1"/>
    </xf>
    <xf numFmtId="0" fontId="2" fillId="6" borderId="8" xfId="0" applyFont="1" applyFill="1" applyBorder="1" applyAlignment="1">
      <alignment horizontal="left" vertical="top"/>
    </xf>
    <xf numFmtId="0" fontId="6" fillId="2" borderId="2" xfId="0" applyFont="1" applyFill="1" applyBorder="1" applyAlignment="1">
      <alignment vertical="top" wrapText="1"/>
    </xf>
    <xf numFmtId="10" fontId="10" fillId="0" borderId="2" xfId="5" applyNumberFormat="1" applyFont="1" applyFill="1" applyBorder="1"/>
    <xf numFmtId="0" fontId="2" fillId="5" borderId="2" xfId="0" applyFont="1" applyFill="1" applyBorder="1" applyAlignment="1">
      <alignment horizontal="left" vertical="top"/>
    </xf>
    <xf numFmtId="0" fontId="4" fillId="0" borderId="0" xfId="2" applyFont="1" applyAlignment="1">
      <alignment horizontal="center"/>
    </xf>
    <xf numFmtId="0" fontId="6" fillId="2" borderId="2" xfId="0" quotePrefix="1" applyFont="1" applyFill="1" applyBorder="1" applyAlignment="1">
      <alignment horizontal="left" vertical="top" wrapText="1"/>
    </xf>
    <xf numFmtId="0" fontId="20" fillId="2" borderId="2" xfId="0" applyFont="1" applyFill="1" applyBorder="1" applyAlignment="1">
      <alignment horizontal="left" vertical="center"/>
    </xf>
    <xf numFmtId="0" fontId="14" fillId="9" borderId="2" xfId="3" applyFill="1" applyBorder="1" applyAlignment="1">
      <alignment horizontal="left"/>
    </xf>
    <xf numFmtId="0" fontId="14" fillId="9" borderId="2" xfId="3" applyFill="1" applyBorder="1" applyAlignment="1">
      <alignment horizontal="left" vertical="center"/>
    </xf>
    <xf numFmtId="0" fontId="20" fillId="3" borderId="2" xfId="0" applyFont="1" applyFill="1" applyBorder="1" applyAlignment="1">
      <alignment horizontal="center" vertical="center"/>
    </xf>
    <xf numFmtId="0" fontId="21" fillId="7" borderId="10" xfId="0" applyFont="1" applyFill="1" applyBorder="1" applyAlignment="1">
      <alignment horizontal="center"/>
    </xf>
    <xf numFmtId="0" fontId="22" fillId="7" borderId="0" xfId="0" applyFont="1" applyFill="1" applyAlignment="1">
      <alignment horizontal="center" vertical="center" wrapText="1"/>
    </xf>
    <xf numFmtId="0" fontId="22" fillId="7" borderId="0" xfId="0" applyFont="1" applyFill="1" applyAlignment="1">
      <alignment horizontal="center" vertical="center"/>
    </xf>
    <xf numFmtId="0" fontId="16" fillId="2" borderId="0" xfId="0" applyFont="1" applyFill="1" applyAlignment="1">
      <alignment horizontal="left" vertical="top" wrapText="1"/>
    </xf>
    <xf numFmtId="0" fontId="21" fillId="7" borderId="0" xfId="0" applyFont="1" applyFill="1" applyAlignment="1">
      <alignment horizontal="center" vertical="center"/>
    </xf>
    <xf numFmtId="0" fontId="19" fillId="2" borderId="0" xfId="1" applyFont="1" applyFill="1" applyAlignment="1">
      <alignment horizontal="left" vertical="top"/>
    </xf>
    <xf numFmtId="0" fontId="13" fillId="7" borderId="10" xfId="0" applyFont="1" applyFill="1" applyBorder="1" applyAlignment="1">
      <alignment horizontal="center" vertical="center"/>
    </xf>
    <xf numFmtId="0" fontId="2" fillId="10" borderId="2" xfId="0" applyFont="1" applyFill="1" applyBorder="1" applyAlignment="1">
      <alignment horizontal="center"/>
    </xf>
    <xf numFmtId="0" fontId="2" fillId="3" borderId="2" xfId="0" applyFont="1" applyFill="1" applyBorder="1" applyAlignment="1">
      <alignment horizontal="center"/>
    </xf>
    <xf numFmtId="0" fontId="0" fillId="2" borderId="11" xfId="0" applyFill="1" applyBorder="1" applyAlignment="1">
      <alignment horizontal="left" vertical="top" wrapText="1"/>
    </xf>
    <xf numFmtId="0" fontId="0" fillId="2" borderId="12" xfId="0" applyFill="1" applyBorder="1" applyAlignment="1">
      <alignment horizontal="left" vertical="top"/>
    </xf>
    <xf numFmtId="0" fontId="0" fillId="2" borderId="3" xfId="0" applyFill="1" applyBorder="1" applyAlignment="1">
      <alignment horizontal="left" vertical="top"/>
    </xf>
  </cellXfs>
  <cellStyles count="6">
    <cellStyle name="Currency" xfId="4" builtinId="4"/>
    <cellStyle name="Hyperlink" xfId="3" builtinId="8"/>
    <cellStyle name="Normal" xfId="0" builtinId="0"/>
    <cellStyle name="Normal 3 2" xfId="1" xr:uid="{00000000-0005-0000-0000-000001000000}"/>
    <cellStyle name="Normal 4 2" xfId="2" xr:uid="{00000000-0005-0000-0000-000002000000}"/>
    <cellStyle name="Percent" xfId="5" builtinId="5"/>
  </cellStyles>
  <dxfs count="53">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Aptos Narrow"/>
        <family val="2"/>
        <scheme val="none"/>
      </font>
      <fill>
        <patternFill patternType="solid">
          <fgColor indexed="64"/>
          <bgColor rgb="FFF2F2F2"/>
        </patternFill>
      </fill>
      <border diagonalUp="0" diagonalDown="0" outline="0">
        <left style="thin">
          <color indexed="64"/>
        </left>
        <right style="thin">
          <color indexed="64"/>
        </right>
        <top/>
        <bottom/>
      </border>
    </dxf>
  </dxfs>
  <tableStyles count="0" defaultTableStyle="TableStyleMedium2" defaultPivotStyle="PivotStyleLight16"/>
  <colors>
    <mruColors>
      <color rgb="FF0000CC"/>
      <color rgb="FF0066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Product Features'!A1"/></Relationships>
</file>

<file path=xl/drawings/_rels/drawing3.xml.rels><?xml version="1.0" encoding="UTF-8" standalone="yes"?>
<Relationships xmlns="http://schemas.openxmlformats.org/package/2006/relationships"><Relationship Id="rId1" Type="http://schemas.openxmlformats.org/officeDocument/2006/relationships/hyperlink" Target="#'Overview &amp; Important Notes'!A1"/></Relationships>
</file>

<file path=xl/drawings/drawing1.xml><?xml version="1.0" encoding="utf-8"?>
<xdr:wsDr xmlns:xdr="http://schemas.openxmlformats.org/drawingml/2006/spreadsheetDrawing" xmlns:a="http://schemas.openxmlformats.org/drawingml/2006/main">
  <xdr:twoCellAnchor editAs="oneCell">
    <xdr:from>
      <xdr:col>1</xdr:col>
      <xdr:colOff>234951</xdr:colOff>
      <xdr:row>14</xdr:row>
      <xdr:rowOff>59972</xdr:rowOff>
    </xdr:from>
    <xdr:to>
      <xdr:col>9</xdr:col>
      <xdr:colOff>234951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844551" y="2714272"/>
          <a:ext cx="4876800" cy="1808070"/>
        </a:xfrm>
        <a:prstGeom prst="rect">
          <a:avLst/>
        </a:prstGeom>
      </xdr:spPr>
    </xdr:pic>
    <xdr:clientData/>
  </xdr:twoCellAnchor>
  <xdr:twoCellAnchor>
    <xdr:from>
      <xdr:col>0</xdr:col>
      <xdr:colOff>321757</xdr:colOff>
      <xdr:row>23</xdr:row>
      <xdr:rowOff>177800</xdr:rowOff>
    </xdr:from>
    <xdr:to>
      <xdr:col>10</xdr:col>
      <xdr:colOff>146050</xdr:colOff>
      <xdr:row>38</xdr:row>
      <xdr:rowOff>73025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21757" y="4489450"/>
          <a:ext cx="5920293" cy="2657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br>
            <a:rPr lang="en-US" sz="2800" b="1">
              <a:solidFill>
                <a:schemeClr val="dk1"/>
              </a:solidFill>
              <a:latin typeface="Arial" pitchFamily="34" charset="0"/>
              <a:ea typeface="+mn-ea"/>
              <a:cs typeface="Arial" pitchFamily="34" charset="0"/>
            </a:rPr>
          </a:br>
          <a:r>
            <a:rPr lang="en-US" sz="2800" b="1">
              <a:solidFill>
                <a:schemeClr val="dk1"/>
              </a:solidFill>
              <a:latin typeface="Arial" pitchFamily="34" charset="0"/>
              <a:ea typeface="+mn-ea"/>
              <a:cs typeface="Arial" pitchFamily="34" charset="0"/>
            </a:rPr>
            <a:t>Medium-Term Endowment with Maturity</a:t>
          </a:r>
          <a:r>
            <a:rPr lang="en-US" sz="2800" b="1" baseline="0">
              <a:solidFill>
                <a:schemeClr val="dk1"/>
              </a:solidFill>
              <a:latin typeface="Arial" pitchFamily="34" charset="0"/>
              <a:ea typeface="+mn-ea"/>
              <a:cs typeface="Arial" pitchFamily="34" charset="0"/>
            </a:rPr>
            <a:t> Payouts</a:t>
          </a:r>
          <a:endParaRPr lang="en-US" sz="2800" b="1">
            <a:solidFill>
              <a:schemeClr val="dk1"/>
            </a:solidFill>
            <a:latin typeface="Arial" pitchFamily="34" charset="0"/>
            <a:ea typeface="+mn-ea"/>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19784</xdr:rowOff>
    </xdr:from>
    <xdr:to>
      <xdr:col>10</xdr:col>
      <xdr:colOff>0</xdr:colOff>
      <xdr:row>6</xdr:row>
      <xdr:rowOff>6485</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B696A36C-3212-4A57-9CFE-FF938287C4D5}"/>
            </a:ext>
          </a:extLst>
        </xdr:cNvPr>
        <xdr:cNvSpPr/>
      </xdr:nvSpPr>
      <xdr:spPr>
        <a:xfrm>
          <a:off x="0" y="2904498"/>
          <a:ext cx="18560143" cy="163594"/>
        </a:xfrm>
        <a:prstGeom prst="rect">
          <a:avLst/>
        </a:prstGeom>
        <a:solidFill>
          <a:schemeClr val="accent6">
            <a:lumMod val="20000"/>
            <a:lumOff val="80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For full product features comparison, refer to 'Product</a:t>
          </a:r>
          <a:r>
            <a:rPr lang="en-US" sz="1100" b="1" baseline="0">
              <a:solidFill>
                <a:sysClr val="windowText" lastClr="000000"/>
              </a:solidFill>
              <a:effectLst/>
              <a:latin typeface="+mn-lt"/>
              <a:ea typeface="+mn-ea"/>
              <a:cs typeface="+mn-cs"/>
            </a:rPr>
            <a:t> </a:t>
          </a:r>
          <a:r>
            <a:rPr lang="en-US" sz="1100" b="1">
              <a:solidFill>
                <a:sysClr val="windowText" lastClr="000000"/>
              </a:solidFill>
              <a:effectLst/>
              <a:latin typeface="+mn-lt"/>
              <a:ea typeface="+mn-ea"/>
              <a:cs typeface="+mn-cs"/>
            </a:rPr>
            <a:t>Features' tab or click here.</a:t>
          </a:r>
          <a:endParaRPr lang="en-US">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0</xdr:row>
      <xdr:rowOff>25400</xdr:rowOff>
    </xdr:from>
    <xdr:to>
      <xdr:col>0</xdr:col>
      <xdr:colOff>1507490</xdr:colOff>
      <xdr:row>0</xdr:row>
      <xdr:rowOff>168108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2B3316A3-8BE7-48AA-895C-9B36E968E315}"/>
            </a:ext>
          </a:extLst>
        </xdr:cNvPr>
        <xdr:cNvSpPr/>
      </xdr:nvSpPr>
      <xdr:spPr>
        <a:xfrm>
          <a:off x="190500" y="25400"/>
          <a:ext cx="1316990" cy="142708"/>
        </a:xfrm>
        <a:prstGeom prst="roundRect">
          <a:avLst/>
        </a:prstGeom>
        <a:solidFill>
          <a:srgbClr val="00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Back</a:t>
          </a:r>
          <a:endParaRPr lang="en-US" sz="105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C698A3-BBA6-4A22-9BC6-C4B0ECFDED66}" name="Table23" displayName="Table23" ref="B3:D7" totalsRowShown="0" headerRowDxfId="52" dataDxfId="50" headerRowBorderDxfId="51" tableBorderDxfId="49" totalsRowBorderDxfId="48">
  <autoFilter ref="B3:D7" xr:uid="{98142C22-FD67-42CE-B1AD-40A99A398A57}"/>
  <tableColumns count="3">
    <tableColumn id="2" xr3:uid="{7B25268F-0E11-4B49-8EF5-490061BAC407}" name="Provider" dataDxfId="47"/>
    <tableColumn id="4" xr3:uid="{F050168D-3B26-4472-9BB9-8CF2A7E31EFC}" name="Plan" dataDxfId="46"/>
    <tableColumn id="6" xr3:uid="{B7861C7F-41D3-4851-B334-D40841654CED}" name="Product Info" dataDxfId="4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48"/>
  <sheetViews>
    <sheetView showGridLines="0" zoomScale="70" zoomScaleNormal="70" workbookViewId="0">
      <selection activeCell="G86" sqref="G86"/>
    </sheetView>
  </sheetViews>
  <sheetFormatPr defaultRowHeight="14.5" x14ac:dyDescent="0.35"/>
  <sheetData>
    <row r="1" spans="1:10" x14ac:dyDescent="0.35">
      <c r="A1" s="1"/>
      <c r="B1" s="1"/>
      <c r="C1" s="1"/>
      <c r="D1" s="1"/>
      <c r="E1" s="1"/>
      <c r="F1" s="1"/>
      <c r="G1" s="1"/>
      <c r="H1" s="1"/>
      <c r="I1" s="1"/>
      <c r="J1" s="1"/>
    </row>
    <row r="2" spans="1:10" x14ac:dyDescent="0.35">
      <c r="A2" s="1"/>
      <c r="B2" s="1"/>
      <c r="C2" s="1"/>
      <c r="D2" s="1"/>
      <c r="E2" s="1"/>
      <c r="F2" s="1"/>
      <c r="G2" s="1"/>
      <c r="H2" s="1"/>
      <c r="I2" s="1"/>
      <c r="J2" s="1"/>
    </row>
    <row r="3" spans="1:10" ht="17.5" x14ac:dyDescent="0.35">
      <c r="A3" s="72" t="s">
        <v>0</v>
      </c>
      <c r="B3" s="72"/>
      <c r="C3" s="72"/>
      <c r="D3" s="72"/>
      <c r="E3" s="72"/>
      <c r="F3" s="72"/>
      <c r="G3" s="72"/>
      <c r="H3" s="72"/>
      <c r="I3" s="72"/>
      <c r="J3" s="72"/>
    </row>
    <row r="4" spans="1:10" ht="17.5" x14ac:dyDescent="0.35">
      <c r="A4" s="72" t="s">
        <v>1</v>
      </c>
      <c r="B4" s="72"/>
      <c r="C4" s="72"/>
      <c r="D4" s="72"/>
      <c r="E4" s="72"/>
      <c r="F4" s="72"/>
      <c r="G4" s="72"/>
      <c r="H4" s="72"/>
      <c r="I4" s="72"/>
      <c r="J4" s="72"/>
    </row>
    <row r="5" spans="1:10" x14ac:dyDescent="0.35">
      <c r="A5" s="1"/>
      <c r="B5" s="1"/>
      <c r="C5" s="1"/>
      <c r="D5" s="1"/>
      <c r="E5" s="1"/>
      <c r="F5" s="1"/>
      <c r="G5" s="1"/>
      <c r="H5" s="1"/>
      <c r="I5" s="1"/>
      <c r="J5" s="1"/>
    </row>
    <row r="6" spans="1:10" x14ac:dyDescent="0.35">
      <c r="A6" s="1"/>
      <c r="B6" s="1"/>
      <c r="C6" s="1"/>
      <c r="D6" s="1"/>
      <c r="E6" s="1"/>
      <c r="F6" s="1"/>
      <c r="G6" s="1"/>
      <c r="H6" s="1"/>
      <c r="I6" s="1"/>
      <c r="J6" s="1"/>
    </row>
    <row r="7" spans="1:10" x14ac:dyDescent="0.35">
      <c r="A7" s="1"/>
      <c r="B7" s="1"/>
      <c r="C7" s="1"/>
      <c r="D7" s="1"/>
      <c r="E7" s="1"/>
      <c r="F7" s="1"/>
      <c r="G7" s="1"/>
      <c r="H7" s="1"/>
      <c r="I7" s="1"/>
      <c r="J7" s="1"/>
    </row>
    <row r="8" spans="1:10" x14ac:dyDescent="0.35">
      <c r="A8" s="1"/>
      <c r="B8" s="1"/>
      <c r="C8" s="1"/>
      <c r="D8" s="1"/>
      <c r="E8" s="1"/>
      <c r="F8" s="1"/>
      <c r="G8" s="1"/>
      <c r="H8" s="1"/>
      <c r="I8" s="1"/>
      <c r="J8" s="1"/>
    </row>
    <row r="9" spans="1:10" x14ac:dyDescent="0.35">
      <c r="A9" s="1"/>
      <c r="B9" s="1"/>
      <c r="C9" s="1"/>
      <c r="D9" s="1"/>
      <c r="E9" s="1"/>
      <c r="F9" s="1"/>
      <c r="G9" s="1"/>
      <c r="H9" s="1"/>
      <c r="I9" s="1"/>
      <c r="J9" s="1"/>
    </row>
    <row r="10" spans="1:10" x14ac:dyDescent="0.35">
      <c r="A10" s="1"/>
      <c r="B10" s="1"/>
      <c r="C10" s="1"/>
      <c r="D10" s="1"/>
      <c r="E10" s="1"/>
      <c r="F10" s="1"/>
      <c r="G10" s="1"/>
      <c r="H10" s="1"/>
      <c r="I10" s="1"/>
      <c r="J10" s="1"/>
    </row>
    <row r="11" spans="1:10" x14ac:dyDescent="0.35">
      <c r="A11" s="1"/>
      <c r="B11" s="1"/>
      <c r="C11" s="1"/>
      <c r="D11" s="1"/>
      <c r="E11" s="1"/>
      <c r="F11" s="1"/>
      <c r="G11" s="1"/>
      <c r="H11" s="1"/>
      <c r="I11" s="1"/>
      <c r="J11" s="1"/>
    </row>
    <row r="12" spans="1:10" x14ac:dyDescent="0.35">
      <c r="A12" s="1"/>
      <c r="B12" s="1"/>
      <c r="C12" s="1"/>
      <c r="D12" s="1"/>
      <c r="E12" s="1"/>
      <c r="F12" s="1"/>
      <c r="G12" s="1"/>
      <c r="H12" s="1"/>
      <c r="I12" s="1"/>
      <c r="J12" s="1"/>
    </row>
    <row r="13" spans="1:10" x14ac:dyDescent="0.35">
      <c r="A13" s="1"/>
      <c r="B13" s="1"/>
      <c r="C13" s="1"/>
      <c r="D13" s="1"/>
      <c r="E13" s="1"/>
      <c r="F13" s="1"/>
      <c r="G13" s="1"/>
      <c r="H13" s="1"/>
      <c r="I13" s="1"/>
      <c r="J13" s="1"/>
    </row>
    <row r="14" spans="1:10" x14ac:dyDescent="0.35">
      <c r="A14" s="1"/>
      <c r="B14" s="1"/>
      <c r="C14" s="1"/>
      <c r="D14" s="1"/>
      <c r="E14" s="1"/>
      <c r="F14" s="1"/>
      <c r="G14" s="1"/>
      <c r="H14" s="1"/>
      <c r="I14" s="1"/>
      <c r="J14" s="1"/>
    </row>
    <row r="15" spans="1:10" x14ac:dyDescent="0.35">
      <c r="A15" s="1"/>
      <c r="B15" s="1"/>
      <c r="C15" s="1"/>
      <c r="D15" s="1"/>
      <c r="E15" s="1"/>
      <c r="F15" s="1"/>
      <c r="G15" s="1"/>
      <c r="H15" s="1"/>
      <c r="I15" s="1"/>
      <c r="J15" s="1"/>
    </row>
    <row r="16" spans="1:10" x14ac:dyDescent="0.35">
      <c r="A16" s="1"/>
      <c r="B16" s="1"/>
      <c r="C16" s="1"/>
      <c r="D16" s="1"/>
      <c r="E16" s="1"/>
      <c r="F16" s="1"/>
      <c r="G16" s="1"/>
      <c r="H16" s="1"/>
      <c r="I16" s="1"/>
      <c r="J16" s="1"/>
    </row>
    <row r="17" spans="1:10" x14ac:dyDescent="0.35">
      <c r="A17" s="1"/>
      <c r="B17" s="1"/>
      <c r="C17" s="1"/>
      <c r="D17" s="1"/>
      <c r="E17" s="1"/>
      <c r="F17" s="1"/>
      <c r="G17" s="1"/>
      <c r="H17" s="1"/>
      <c r="I17" s="1"/>
      <c r="J17" s="1"/>
    </row>
    <row r="18" spans="1:10" x14ac:dyDescent="0.35">
      <c r="A18" s="1"/>
      <c r="B18" s="1"/>
      <c r="C18" s="1"/>
      <c r="D18" s="1"/>
      <c r="E18" s="1"/>
      <c r="F18" s="1"/>
      <c r="G18" s="1"/>
      <c r="H18" s="1"/>
      <c r="I18" s="1"/>
      <c r="J18" s="1"/>
    </row>
    <row r="19" spans="1:10" x14ac:dyDescent="0.35">
      <c r="A19" s="1"/>
      <c r="B19" s="1"/>
      <c r="C19" s="1"/>
      <c r="D19" s="1"/>
      <c r="E19" s="1"/>
      <c r="F19" s="1"/>
      <c r="G19" s="1"/>
      <c r="H19" s="1"/>
      <c r="I19" s="1"/>
      <c r="J19" s="1"/>
    </row>
    <row r="20" spans="1:10" x14ac:dyDescent="0.35">
      <c r="A20" s="1"/>
      <c r="B20" s="1"/>
      <c r="C20" s="1"/>
      <c r="D20" s="1"/>
      <c r="E20" s="1"/>
      <c r="F20" s="1"/>
      <c r="G20" s="1"/>
      <c r="H20" s="1"/>
      <c r="I20" s="1"/>
      <c r="J20" s="1"/>
    </row>
    <row r="21" spans="1:10" x14ac:dyDescent="0.35">
      <c r="A21" s="1"/>
      <c r="B21" s="1"/>
      <c r="C21" s="1"/>
      <c r="D21" s="1"/>
      <c r="E21" s="1"/>
      <c r="F21" s="1"/>
      <c r="G21" s="1"/>
      <c r="H21" s="1"/>
      <c r="I21" s="1"/>
      <c r="J21" s="1"/>
    </row>
    <row r="22" spans="1:10" x14ac:dyDescent="0.35">
      <c r="A22" s="1"/>
      <c r="B22" s="1"/>
      <c r="C22" s="1"/>
      <c r="D22" s="1"/>
      <c r="E22" s="1"/>
      <c r="F22" s="1"/>
      <c r="G22" s="1"/>
      <c r="H22" s="1"/>
      <c r="I22" s="1"/>
      <c r="J22" s="1"/>
    </row>
    <row r="23" spans="1:10" x14ac:dyDescent="0.35">
      <c r="A23" s="1"/>
      <c r="B23" s="1"/>
      <c r="C23" s="1"/>
      <c r="D23" s="1"/>
      <c r="E23" s="1"/>
      <c r="F23" s="1"/>
      <c r="G23" s="1"/>
      <c r="H23" s="1"/>
      <c r="I23" s="1"/>
      <c r="J23" s="1"/>
    </row>
    <row r="24" spans="1:10" x14ac:dyDescent="0.35">
      <c r="A24" s="1"/>
      <c r="B24" s="1"/>
      <c r="C24" s="1"/>
      <c r="D24" s="1"/>
      <c r="E24" s="1"/>
      <c r="F24" s="1"/>
      <c r="G24" s="1"/>
      <c r="H24" s="1"/>
      <c r="I24" s="1"/>
      <c r="J24" s="1"/>
    </row>
    <row r="25" spans="1:10" x14ac:dyDescent="0.35">
      <c r="A25" s="1"/>
      <c r="B25" s="1"/>
      <c r="C25" s="1"/>
      <c r="D25" s="1"/>
      <c r="E25" s="1"/>
      <c r="F25" s="1"/>
      <c r="G25" s="1"/>
      <c r="H25" s="1"/>
      <c r="I25" s="1"/>
      <c r="J25" s="1"/>
    </row>
    <row r="26" spans="1:10" x14ac:dyDescent="0.35">
      <c r="A26" s="1"/>
      <c r="B26" s="1"/>
      <c r="C26" s="1"/>
      <c r="D26" s="1"/>
      <c r="E26" s="1"/>
      <c r="F26" s="1"/>
      <c r="G26" s="1"/>
      <c r="H26" s="1"/>
      <c r="I26" s="1"/>
      <c r="J26" s="1"/>
    </row>
    <row r="27" spans="1:10" x14ac:dyDescent="0.35">
      <c r="A27" s="1"/>
      <c r="B27" s="1"/>
      <c r="C27" s="1"/>
      <c r="D27" s="1"/>
      <c r="E27" s="1"/>
      <c r="F27" s="1"/>
      <c r="G27" s="1"/>
      <c r="H27" s="1"/>
      <c r="I27" s="1"/>
      <c r="J27" s="1"/>
    </row>
    <row r="28" spans="1:10" x14ac:dyDescent="0.35">
      <c r="A28" s="1"/>
      <c r="B28" s="1"/>
      <c r="C28" s="1"/>
      <c r="D28" s="1"/>
      <c r="E28" s="1"/>
      <c r="F28" s="1"/>
      <c r="G28" s="1"/>
      <c r="H28" s="1"/>
      <c r="I28" s="1"/>
      <c r="J28" s="1"/>
    </row>
    <row r="29" spans="1:10" x14ac:dyDescent="0.35">
      <c r="A29" s="1"/>
      <c r="B29" s="1"/>
      <c r="C29" s="1"/>
      <c r="D29" s="1"/>
      <c r="E29" s="1"/>
      <c r="F29" s="1"/>
      <c r="G29" s="1"/>
      <c r="H29" s="1"/>
      <c r="I29" s="1"/>
      <c r="J29" s="1"/>
    </row>
    <row r="30" spans="1:10" x14ac:dyDescent="0.35">
      <c r="A30" s="1"/>
      <c r="B30" s="1"/>
      <c r="C30" s="1"/>
      <c r="D30" s="1"/>
      <c r="E30" s="1"/>
      <c r="F30" s="1"/>
      <c r="G30" s="1"/>
      <c r="H30" s="1"/>
      <c r="I30" s="1"/>
      <c r="J30" s="1"/>
    </row>
    <row r="31" spans="1:10" x14ac:dyDescent="0.35">
      <c r="A31" s="1"/>
      <c r="B31" s="1"/>
      <c r="C31" s="1"/>
      <c r="D31" s="1"/>
      <c r="E31" s="1"/>
      <c r="F31" s="1"/>
      <c r="G31" s="1"/>
      <c r="H31" s="1"/>
      <c r="I31" s="1"/>
      <c r="J31" s="1"/>
    </row>
    <row r="32" spans="1:10" x14ac:dyDescent="0.35">
      <c r="A32" s="1"/>
      <c r="B32" s="1"/>
      <c r="C32" s="1"/>
      <c r="D32" s="1"/>
      <c r="E32" s="1"/>
      <c r="F32" s="1"/>
      <c r="G32" s="1"/>
      <c r="H32" s="1"/>
      <c r="I32" s="1"/>
      <c r="J32" s="1"/>
    </row>
    <row r="33" spans="1:10" x14ac:dyDescent="0.35">
      <c r="A33" s="1"/>
      <c r="B33" s="1"/>
      <c r="C33" s="1"/>
      <c r="D33" s="1"/>
      <c r="E33" s="1"/>
      <c r="F33" s="1"/>
      <c r="G33" s="1"/>
      <c r="H33" s="1"/>
      <c r="I33" s="1"/>
      <c r="J33" s="1"/>
    </row>
    <row r="34" spans="1:10" x14ac:dyDescent="0.35">
      <c r="A34" s="1"/>
      <c r="B34" s="1"/>
      <c r="C34" s="1"/>
      <c r="D34" s="1"/>
      <c r="E34" s="1"/>
      <c r="F34" s="1"/>
      <c r="G34" s="1"/>
      <c r="H34" s="1"/>
      <c r="I34" s="1"/>
      <c r="J34" s="1"/>
    </row>
    <row r="35" spans="1:10" x14ac:dyDescent="0.35">
      <c r="A35" s="1"/>
      <c r="B35" s="1"/>
      <c r="C35" s="1"/>
      <c r="D35" s="1"/>
      <c r="E35" s="1"/>
      <c r="F35" s="1"/>
      <c r="G35" s="1"/>
      <c r="H35" s="1"/>
      <c r="I35" s="1"/>
      <c r="J35" s="1"/>
    </row>
    <row r="36" spans="1:10" x14ac:dyDescent="0.35">
      <c r="A36" s="1"/>
      <c r="B36" s="1"/>
      <c r="C36" s="1"/>
      <c r="D36" s="1"/>
      <c r="E36" s="1"/>
      <c r="F36" s="1"/>
      <c r="G36" s="1"/>
      <c r="H36" s="1"/>
      <c r="I36" s="1"/>
      <c r="J36" s="1"/>
    </row>
    <row r="37" spans="1:10" x14ac:dyDescent="0.35">
      <c r="A37" s="1"/>
      <c r="B37" s="1"/>
      <c r="C37" s="1"/>
      <c r="D37" s="1"/>
      <c r="E37" s="1"/>
      <c r="F37" s="1"/>
      <c r="G37" s="1"/>
      <c r="H37" s="1"/>
      <c r="I37" s="1"/>
      <c r="J37" s="1"/>
    </row>
    <row r="38" spans="1:10" x14ac:dyDescent="0.35">
      <c r="A38" s="1"/>
      <c r="B38" s="1"/>
      <c r="C38" s="1"/>
      <c r="D38" s="1"/>
      <c r="E38" s="1"/>
      <c r="F38" s="1"/>
      <c r="G38" s="1"/>
      <c r="H38" s="1"/>
      <c r="I38" s="1"/>
      <c r="J38" s="1"/>
    </row>
    <row r="39" spans="1:10" x14ac:dyDescent="0.35">
      <c r="A39" s="1"/>
      <c r="B39" s="1"/>
      <c r="C39" s="1"/>
      <c r="D39" s="1"/>
      <c r="E39" s="1"/>
      <c r="F39" s="1"/>
      <c r="G39" s="1"/>
      <c r="H39" s="1"/>
      <c r="I39" s="1"/>
      <c r="J39" s="1"/>
    </row>
    <row r="40" spans="1:10" x14ac:dyDescent="0.35">
      <c r="A40" s="1"/>
      <c r="B40" s="1"/>
      <c r="C40" s="1"/>
      <c r="D40" s="1"/>
      <c r="E40" s="1"/>
      <c r="F40" s="1"/>
      <c r="G40" s="1"/>
      <c r="H40" s="1"/>
      <c r="I40" s="1"/>
      <c r="J40" s="1"/>
    </row>
    <row r="41" spans="1:10" x14ac:dyDescent="0.35">
      <c r="A41" s="1"/>
      <c r="B41" s="1"/>
      <c r="C41" s="1"/>
      <c r="D41" s="1"/>
      <c r="E41" s="1"/>
      <c r="F41" s="1"/>
      <c r="G41" s="1"/>
      <c r="H41" s="1"/>
      <c r="I41" s="1"/>
      <c r="J41" s="1"/>
    </row>
    <row r="42" spans="1:10" x14ac:dyDescent="0.35">
      <c r="A42" s="1"/>
      <c r="B42" s="1"/>
      <c r="C42" s="1"/>
      <c r="D42" s="1"/>
      <c r="E42" s="1"/>
      <c r="F42" s="1"/>
      <c r="G42" s="1"/>
      <c r="H42" s="1"/>
      <c r="I42" s="1"/>
      <c r="J42" s="1"/>
    </row>
    <row r="43" spans="1:10" x14ac:dyDescent="0.35">
      <c r="A43" s="1"/>
      <c r="B43" s="1"/>
      <c r="C43" s="1"/>
      <c r="D43" s="1"/>
      <c r="E43" s="1"/>
      <c r="F43" s="1"/>
      <c r="G43" s="1"/>
      <c r="H43" s="1"/>
      <c r="I43" s="1"/>
      <c r="J43" s="1"/>
    </row>
    <row r="44" spans="1:10" x14ac:dyDescent="0.35">
      <c r="A44" s="1"/>
      <c r="B44" s="1"/>
      <c r="C44" s="1"/>
      <c r="D44" s="1"/>
      <c r="E44" s="1"/>
      <c r="F44" s="1"/>
      <c r="G44" s="1"/>
      <c r="H44" s="1"/>
      <c r="I44" s="1"/>
      <c r="J44" s="1"/>
    </row>
    <row r="45" spans="1:10" x14ac:dyDescent="0.35">
      <c r="A45" s="1"/>
      <c r="B45" s="1"/>
      <c r="C45" s="1"/>
      <c r="D45" s="1"/>
      <c r="E45" s="1"/>
      <c r="F45" s="1"/>
      <c r="G45" s="1"/>
      <c r="H45" s="1"/>
      <c r="I45" s="1"/>
      <c r="J45" s="1"/>
    </row>
    <row r="46" spans="1:10" x14ac:dyDescent="0.35">
      <c r="A46" s="1"/>
      <c r="B46" s="1"/>
      <c r="C46" s="1"/>
      <c r="D46" s="1"/>
      <c r="E46" s="1"/>
      <c r="F46" s="1"/>
      <c r="G46" s="1"/>
      <c r="H46" s="1"/>
      <c r="I46" s="1"/>
      <c r="J46" s="1"/>
    </row>
    <row r="47" spans="1:10" x14ac:dyDescent="0.35">
      <c r="A47" s="1"/>
      <c r="B47" s="1"/>
      <c r="C47" s="1"/>
      <c r="D47" s="1"/>
      <c r="E47" s="1"/>
      <c r="F47" s="1"/>
      <c r="G47" s="1"/>
      <c r="H47" s="1"/>
      <c r="I47" s="1"/>
      <c r="J47" s="1"/>
    </row>
    <row r="48" spans="1:10" x14ac:dyDescent="0.35">
      <c r="A48" s="1"/>
      <c r="B48" s="1"/>
      <c r="C48" s="1"/>
      <c r="D48" s="1"/>
      <c r="E48" s="1"/>
      <c r="F48" s="1"/>
      <c r="G48" s="1"/>
      <c r="H48" s="1"/>
      <c r="I48" s="1"/>
      <c r="J48" s="1"/>
    </row>
  </sheetData>
  <sheetProtection algorithmName="SHA-512" hashValue="DRAzxLRvCMoq5/d8lycwALajkjv1Gbs+AeZuvYS3FySryswXOI3FB33Dc5QC/fjDhqcaP6W7VAb8uhVkwGLAIg==" saltValue="sAPLj6K7i2gfGfAa1T+H5Q==" spinCount="100000" sheet="1" objects="1" scenarios="1"/>
  <mergeCells count="2">
    <mergeCell ref="A3:J3"/>
    <mergeCell ref="A4:J4"/>
  </mergeCells>
  <printOptions horizontalCentered="1" verticalCentered="1"/>
  <pageMargins left="0" right="0" top="0" bottom="0" header="0" footer="0"/>
  <pageSetup paperSize="9" orientation="portrait"/>
  <headerFooter>
    <oddFooter>&amp;L_x000D_&amp;1#&amp;"Calibri"&amp;8&amp;K0000FF Internal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E04BB-29FA-43F8-A4BF-EA6B8AF0C73B}">
  <sheetPr>
    <tabColor theme="4" tint="0.59999389629810485"/>
    <pageSetUpPr fitToPage="1"/>
  </sheetPr>
  <dimension ref="A1:J29"/>
  <sheetViews>
    <sheetView showGridLines="0" tabSelected="1" zoomScale="70" zoomScaleNormal="70" workbookViewId="0">
      <pane xSplit="2" ySplit="5" topLeftCell="C6" activePane="bottomRight" state="frozen"/>
      <selection pane="topRight" activeCell="C1" sqref="C1"/>
      <selection pane="bottomLeft" activeCell="A6" sqref="A6"/>
      <selection pane="bottomRight" activeCell="F15" sqref="F15"/>
    </sheetView>
  </sheetViews>
  <sheetFormatPr defaultColWidth="9.1796875" defaultRowHeight="14.5" x14ac:dyDescent="0.35"/>
  <cols>
    <col min="2" max="2" width="44.36328125" customWidth="1"/>
    <col min="3" max="7" width="28.81640625" customWidth="1"/>
    <col min="8" max="8" width="16.54296875" customWidth="1"/>
    <col min="9" max="9" width="28.81640625" customWidth="1"/>
    <col min="10" max="10" width="28.1796875" customWidth="1"/>
  </cols>
  <sheetData>
    <row r="1" spans="1:10" s="35" customFormat="1" ht="32.4" customHeight="1" x14ac:dyDescent="0.25">
      <c r="A1" s="79" t="s">
        <v>180</v>
      </c>
      <c r="B1" s="80"/>
      <c r="C1" s="80"/>
      <c r="D1" s="80"/>
      <c r="E1" s="80"/>
      <c r="F1" s="80"/>
      <c r="G1" s="80"/>
      <c r="H1" s="80"/>
      <c r="I1" s="80"/>
      <c r="J1" s="80"/>
    </row>
    <row r="2" spans="1:10" s="35" customFormat="1" ht="117.5" customHeight="1" x14ac:dyDescent="0.25">
      <c r="A2" s="81" t="s">
        <v>126</v>
      </c>
      <c r="B2" s="81"/>
      <c r="C2" s="81"/>
      <c r="D2" s="81"/>
      <c r="E2" s="81"/>
      <c r="F2" s="81"/>
      <c r="G2" s="81"/>
      <c r="H2" s="81"/>
      <c r="I2" s="81"/>
      <c r="J2" s="81"/>
    </row>
    <row r="3" spans="1:10" s="35" customFormat="1" ht="16" x14ac:dyDescent="0.4">
      <c r="A3" s="78" t="s">
        <v>124</v>
      </c>
      <c r="B3" s="78"/>
      <c r="C3" s="78"/>
      <c r="D3" s="78"/>
      <c r="E3" s="78"/>
      <c r="F3" s="78"/>
      <c r="G3" s="78"/>
      <c r="H3" s="78"/>
      <c r="I3" s="78"/>
      <c r="J3" s="78"/>
    </row>
    <row r="4" spans="1:10" s="35" customFormat="1" x14ac:dyDescent="0.25">
      <c r="A4" s="74" t="s">
        <v>133</v>
      </c>
      <c r="B4" s="74"/>
      <c r="C4" s="41" t="str">
        <f>'Product Features'!B2</f>
        <v>Singlife</v>
      </c>
      <c r="D4" s="41" t="str">
        <f>'Product Features'!C2</f>
        <v>Singlife</v>
      </c>
      <c r="E4" s="41" t="str">
        <f>'Product Features'!D2</f>
        <v>China Life</v>
      </c>
      <c r="F4" s="41" t="str">
        <f>'Product Features'!E2</f>
        <v>China Taiping</v>
      </c>
      <c r="G4" s="41" t="str">
        <f>'Product Features'!F2</f>
        <v>China Taiping</v>
      </c>
      <c r="H4" s="41" t="str">
        <f>'Product Features'!G2</f>
        <v>Manulife</v>
      </c>
      <c r="I4" s="41" t="str">
        <f>'Product Features'!H2</f>
        <v>Income</v>
      </c>
      <c r="J4" s="41" t="str">
        <f>'Product Features'!I2</f>
        <v>Income</v>
      </c>
    </row>
    <row r="5" spans="1:10" ht="48" customHeight="1" x14ac:dyDescent="0.35">
      <c r="A5" s="74"/>
      <c r="B5" s="74"/>
      <c r="C5" s="41" t="str">
        <f>'Product Features'!B3</f>
        <v>Choice Saver
(to be withdrawn on 24 March 2025)</v>
      </c>
      <c r="D5" s="42" t="str">
        <f>'Product Features'!C3</f>
        <v>Smart Saver</v>
      </c>
      <c r="E5" s="42" t="str">
        <f>'Product Features'!D3</f>
        <v>SaveForward</v>
      </c>
      <c r="F5" s="42" t="str">
        <f>'Product Features'!E3</f>
        <v>i-WealthSaver</v>
      </c>
      <c r="G5" s="42" t="str">
        <f>'Product Features'!F3</f>
        <v>i-Saver8</v>
      </c>
      <c r="H5" s="42" t="str">
        <f>'Product Features'!G3</f>
        <v>GrowSecure</v>
      </c>
      <c r="I5" s="42" t="str">
        <f>'Product Features'!H3</f>
        <v>Gro Saver Flex Pro</v>
      </c>
      <c r="J5" s="42" t="str">
        <f>'Product Features'!I3</f>
        <v>Gro Power Saver Pro</v>
      </c>
    </row>
    <row r="6" spans="1:10" ht="13.25" customHeight="1" x14ac:dyDescent="0.35">
      <c r="A6" s="36"/>
      <c r="B6" s="36"/>
      <c r="C6" s="39"/>
      <c r="D6" s="36"/>
      <c r="E6" s="36"/>
      <c r="F6" s="36"/>
      <c r="G6" s="36"/>
      <c r="H6" s="36"/>
      <c r="I6" s="36"/>
      <c r="J6" s="36"/>
    </row>
    <row r="7" spans="1:10" x14ac:dyDescent="0.35">
      <c r="A7" s="75" t="str">
        <f>'Product Features'!A12</f>
        <v>Death Benefit</v>
      </c>
      <c r="B7" s="75"/>
      <c r="C7" s="37" t="str">
        <f>IF('Product Features'!B12="N.A."," ","✔️")</f>
        <v>✔️</v>
      </c>
      <c r="D7" s="37" t="str">
        <f>IF('Product Features'!C12="N.A."," ","✔️")</f>
        <v>✔️</v>
      </c>
      <c r="E7" s="37" t="str">
        <f>IF('Product Features'!D12="N.A."," ","✔️")</f>
        <v>✔️</v>
      </c>
      <c r="F7" s="37" t="str">
        <f>IF('Product Features'!E12="N.A."," ","✔️")</f>
        <v>✔️</v>
      </c>
      <c r="G7" s="37" t="str">
        <f>IF('Product Features'!F12="N.A."," ","✔️")</f>
        <v>✔️</v>
      </c>
      <c r="H7" s="37" t="str">
        <f>IF('Product Features'!G12="N.A."," ","✔️")</f>
        <v>✔️</v>
      </c>
      <c r="I7" s="37" t="str">
        <f>IF('Product Features'!H12="N.A."," ","✔️")</f>
        <v>✔️</v>
      </c>
      <c r="J7" s="37" t="str">
        <f>IF('Product Features'!I12="N.A."," ","✔️")</f>
        <v>✔️</v>
      </c>
    </row>
    <row r="8" spans="1:10" ht="14.5" customHeight="1" x14ac:dyDescent="0.35">
      <c r="A8" s="75" t="str">
        <f>'Product Features'!A13</f>
        <v>Accidental Death Benefit</v>
      </c>
      <c r="B8" s="75"/>
      <c r="C8" s="37" t="str">
        <f>IF('Product Features'!B13="N.A."," ","✔️")</f>
        <v>✔️</v>
      </c>
      <c r="D8" s="37" t="str">
        <f>IF('Product Features'!C13="N.A."," ","✔️")</f>
        <v>✔️</v>
      </c>
      <c r="E8" s="37" t="str">
        <f>IF('Product Features'!D13="N.A."," ","✔️")</f>
        <v xml:space="preserve"> </v>
      </c>
      <c r="F8" s="37" t="str">
        <f>IF('Product Features'!E13="N.A."," ","✔️")</f>
        <v xml:space="preserve"> </v>
      </c>
      <c r="G8" s="37" t="str">
        <f>IF('Product Features'!F13="N.A."," ","✔️")</f>
        <v xml:space="preserve"> </v>
      </c>
      <c r="H8" s="37" t="str">
        <f>IF('Product Features'!G13="N.A."," ","✔️")</f>
        <v>✔️</v>
      </c>
      <c r="I8" s="37" t="str">
        <f>IF('Product Features'!H13="N.A."," ","✔️")</f>
        <v xml:space="preserve"> </v>
      </c>
      <c r="J8" s="37" t="str">
        <f>IF('Product Features'!I13="N.A."," ","✔️")</f>
        <v xml:space="preserve"> </v>
      </c>
    </row>
    <row r="9" spans="1:10" x14ac:dyDescent="0.35">
      <c r="A9" s="75" t="str">
        <f>'Product Features'!A14</f>
        <v>Terminal Illness (TI)</v>
      </c>
      <c r="B9" s="75"/>
      <c r="C9" s="37" t="str">
        <f>IF('Product Features'!B14="N.A."," ","✔️")</f>
        <v>✔️</v>
      </c>
      <c r="D9" s="37" t="str">
        <f>IF('Product Features'!C14="N.A."," ","✔️")</f>
        <v>✔️</v>
      </c>
      <c r="E9" s="37" t="str">
        <f>IF('Product Features'!D14="N.A."," ","✔️")</f>
        <v xml:space="preserve"> </v>
      </c>
      <c r="F9" s="37" t="str">
        <f>IF('Product Features'!E14="N.A."," ","✔️")</f>
        <v xml:space="preserve"> </v>
      </c>
      <c r="G9" s="37" t="str">
        <f>IF('Product Features'!F14="N.A."," ","✔️")</f>
        <v xml:space="preserve"> </v>
      </c>
      <c r="H9" s="37" t="str">
        <f>IF('Product Features'!G14="N.A."," ","✔️")</f>
        <v>✔️</v>
      </c>
      <c r="I9" s="37" t="str">
        <f>IF('Product Features'!H14="N.A."," ","✔️")</f>
        <v>✔️</v>
      </c>
      <c r="J9" s="37" t="str">
        <f>IF('Product Features'!I14="N.A."," ","✔️")</f>
        <v>✔️</v>
      </c>
    </row>
    <row r="10" spans="1:10" x14ac:dyDescent="0.35">
      <c r="A10" s="75" t="str">
        <f>'Product Features'!A15</f>
        <v>TPD Premium Waiver</v>
      </c>
      <c r="B10" s="75"/>
      <c r="C10" s="37" t="str">
        <f>IF('Product Features'!B15="N.A."," ","✔️")</f>
        <v xml:space="preserve"> </v>
      </c>
      <c r="D10" s="37" t="str">
        <f>IF('Product Features'!C15="N.A."," ","✔️")</f>
        <v xml:space="preserve"> </v>
      </c>
      <c r="E10" s="37" t="str">
        <f>IF('Product Features'!D15="N.A."," ","✔️")</f>
        <v xml:space="preserve"> </v>
      </c>
      <c r="F10" s="37" t="str">
        <f>IF('Product Features'!E15="N.A."," ","✔️")</f>
        <v xml:space="preserve"> </v>
      </c>
      <c r="G10" s="37" t="str">
        <f>IF('Product Features'!F15="N.A."," ","✔️")</f>
        <v xml:space="preserve"> </v>
      </c>
      <c r="H10" s="37" t="str">
        <f>IF('Product Features'!G15="N.A."," ","✔️")</f>
        <v>✔️</v>
      </c>
      <c r="I10" s="37" t="str">
        <f>IF('Product Features'!H15="N.A."," ","✔️")</f>
        <v xml:space="preserve"> </v>
      </c>
      <c r="J10" s="37" t="str">
        <f>IF('Product Features'!I15="N.A."," ","✔️")</f>
        <v>✔️</v>
      </c>
    </row>
    <row r="11" spans="1:10" x14ac:dyDescent="0.35">
      <c r="A11" s="75" t="str">
        <f>'Product Features'!A9</f>
        <v xml:space="preserve">100% Capital Guaranteed upon policy maturity or earlier </v>
      </c>
      <c r="B11" s="75"/>
      <c r="C11" s="37" t="str">
        <f>IF('Product Features'!B9="N.A."," ","✔️")</f>
        <v>✔️</v>
      </c>
      <c r="D11" s="37" t="str">
        <f>IF('Product Features'!C9="N.A."," ","✔️")</f>
        <v>✔️</v>
      </c>
      <c r="E11" s="37" t="str">
        <f>IF('Product Features'!D9="N.A."," ","✔️")</f>
        <v>✔️</v>
      </c>
      <c r="F11" s="37" t="str">
        <f>IF('Product Features'!E9="N.A."," ","✔️")</f>
        <v>✔️</v>
      </c>
      <c r="G11" s="37" t="str">
        <f>IF('Product Features'!F9="N.A."," ","✔️")</f>
        <v>✔️</v>
      </c>
      <c r="H11" s="37" t="str">
        <f>IF('Product Features'!G9="N.A."," ","✔️")</f>
        <v>✔️</v>
      </c>
      <c r="I11" s="37" t="str">
        <f>IF('Product Features'!H9="N.A."," ","✔️")</f>
        <v>✔️</v>
      </c>
      <c r="J11" s="37" t="str">
        <f>IF('Product Features'!I9="N.A."," ","✔️")</f>
        <v>✔️</v>
      </c>
    </row>
    <row r="12" spans="1:10" ht="14.5" customHeight="1" x14ac:dyDescent="0.35">
      <c r="A12" s="75" t="str">
        <f>'Product Features'!A10</f>
        <v>Maturity Benefit</v>
      </c>
      <c r="B12" s="75"/>
      <c r="C12" s="37" t="str">
        <f>IF('Product Features'!B10="N.A."," ","✔️")</f>
        <v>✔️</v>
      </c>
      <c r="D12" s="37" t="str">
        <f>IF('Product Features'!C10="N.A."," ","✔️")</f>
        <v>✔️</v>
      </c>
      <c r="E12" s="37" t="str">
        <f>IF('Product Features'!D10="N.A."," ","✔️")</f>
        <v>✔️</v>
      </c>
      <c r="F12" s="37" t="str">
        <f>IF('Product Features'!E10="N.A."," ","✔️")</f>
        <v>✔️</v>
      </c>
      <c r="G12" s="37" t="str">
        <f>IF('Product Features'!F10="N.A."," ","✔️")</f>
        <v>✔️</v>
      </c>
      <c r="H12" s="37" t="str">
        <f>IF('Product Features'!G10="N.A."," ","✔️")</f>
        <v>✔️</v>
      </c>
      <c r="I12" s="37" t="str">
        <f>IF('Product Features'!H10="N.A."," ","✔️")</f>
        <v>✔️</v>
      </c>
      <c r="J12" s="37" t="str">
        <f>IF('Product Features'!I10="N.A."," ","✔️")</f>
        <v>✔️</v>
      </c>
    </row>
    <row r="13" spans="1:10" ht="15" customHeight="1" x14ac:dyDescent="0.35">
      <c r="A13" s="75" t="str">
        <f>'Product Features'!A21</f>
        <v>Change of Life Assured</v>
      </c>
      <c r="B13" s="75"/>
      <c r="C13" s="37" t="str">
        <f>IF('Product Features'!B21="N.A."," ","✔️")</f>
        <v>✔️</v>
      </c>
      <c r="D13" s="37" t="str">
        <f>IF('Product Features'!C21="N.A."," ","✔️")</f>
        <v>✔️</v>
      </c>
      <c r="E13" s="37" t="str">
        <f>IF('Product Features'!D21="N.A."," ","✔️")</f>
        <v xml:space="preserve"> </v>
      </c>
      <c r="F13" s="37" t="str">
        <f>IF('Product Features'!E21="N.A."," ","✔️")</f>
        <v xml:space="preserve"> </v>
      </c>
      <c r="G13" s="37" t="str">
        <f>IF('Product Features'!F21="N.A."," ","✔️")</f>
        <v xml:space="preserve"> </v>
      </c>
      <c r="H13" s="37" t="str">
        <f>IF('Product Features'!G21="N.A."," ","✔️")</f>
        <v>✔️</v>
      </c>
      <c r="I13" s="37" t="str">
        <f>IF('Product Features'!H21="N.A."," ","✔️")</f>
        <v xml:space="preserve"> </v>
      </c>
      <c r="J13" s="37" t="str">
        <f>IF('Product Features'!I21="N.A."," ","✔️")</f>
        <v xml:space="preserve"> </v>
      </c>
    </row>
    <row r="14" spans="1:10" x14ac:dyDescent="0.35">
      <c r="A14" s="75" t="str">
        <f>'Product Features'!A22</f>
        <v>Secondary Insured Option</v>
      </c>
      <c r="B14" s="75"/>
      <c r="C14" s="37" t="str">
        <f>IF('Product Features'!B22="N.A."," ","✔️")</f>
        <v xml:space="preserve"> </v>
      </c>
      <c r="D14" s="37" t="str">
        <f>IF('Product Features'!C22="N.A."," ","✔️")</f>
        <v>✔️</v>
      </c>
      <c r="E14" s="37" t="str">
        <f>IF('Product Features'!D22="N.A."," ","✔️")</f>
        <v xml:space="preserve"> </v>
      </c>
      <c r="F14" s="37" t="str">
        <f>IF('Product Features'!E22="N.A."," ","✔️")</f>
        <v>✔️</v>
      </c>
      <c r="G14" s="37" t="str">
        <f>IF('Product Features'!F22="N.A."," ","✔️")</f>
        <v xml:space="preserve"> </v>
      </c>
      <c r="H14" s="37" t="str">
        <f>IF('Product Features'!G22="N.A."," ","✔️")</f>
        <v xml:space="preserve"> </v>
      </c>
      <c r="I14" s="37" t="str">
        <f>IF('Product Features'!H22="N.A."," ","✔️")</f>
        <v>✔️</v>
      </c>
      <c r="J14" s="37" t="str">
        <f>IF('Product Features'!I22="N.A."," ","✔️")</f>
        <v xml:space="preserve"> </v>
      </c>
    </row>
    <row r="15" spans="1:10" x14ac:dyDescent="0.35">
      <c r="A15" s="75" t="str">
        <f>'Product Features'!A23</f>
        <v xml:space="preserve">Guarantee Insurability Option to Buy Another Life Policy </v>
      </c>
      <c r="B15" s="75"/>
      <c r="C15" s="37" t="str">
        <f>IF('Product Features'!B23="N.A."," ","✔️")</f>
        <v xml:space="preserve"> </v>
      </c>
      <c r="D15" s="37" t="str">
        <f>IF('Product Features'!C23="N.A."," ","✔️")</f>
        <v xml:space="preserve"> </v>
      </c>
      <c r="E15" s="37" t="str">
        <f>IF('Product Features'!D23="N.A."," ","✔️")</f>
        <v xml:space="preserve"> </v>
      </c>
      <c r="F15" s="37" t="str">
        <f>IF('Product Features'!E23="N.A."," ","✔️")</f>
        <v xml:space="preserve"> </v>
      </c>
      <c r="G15" s="37" t="str">
        <f>IF('Product Features'!F23="N.A."," ","✔️")</f>
        <v xml:space="preserve"> </v>
      </c>
      <c r="H15" s="37" t="str">
        <f>IF('Product Features'!G23="N.A."," ","✔️")</f>
        <v xml:space="preserve"> </v>
      </c>
      <c r="I15" s="37" t="str">
        <f>IF('Product Features'!H23="N.A."," ","✔️")</f>
        <v>✔️</v>
      </c>
      <c r="J15" s="37" t="str">
        <f>IF('Product Features'!I23="N.A."," ","✔️")</f>
        <v xml:space="preserve"> </v>
      </c>
    </row>
    <row r="16" spans="1:10" x14ac:dyDescent="0.35">
      <c r="A16" s="75" t="str">
        <f>'Product Features'!A24</f>
        <v>Retrenchment Benefit</v>
      </c>
      <c r="B16" s="75"/>
      <c r="C16" s="37" t="str">
        <f>IF('Product Features'!B24="N.A."," ","✔️")</f>
        <v>✔️</v>
      </c>
      <c r="D16" s="37" t="str">
        <f>IF('Product Features'!C24="N.A."," ","✔️")</f>
        <v>✔️</v>
      </c>
      <c r="E16" s="37" t="str">
        <f>IF('Product Features'!D24="N.A."," ","✔️")</f>
        <v xml:space="preserve"> </v>
      </c>
      <c r="F16" s="37" t="str">
        <f>IF('Product Features'!E24="N.A."," ","✔️")</f>
        <v xml:space="preserve"> </v>
      </c>
      <c r="G16" s="37" t="str">
        <f>IF('Product Features'!F24="N.A."," ","✔️")</f>
        <v xml:space="preserve"> </v>
      </c>
      <c r="H16" s="37" t="str">
        <f>IF('Product Features'!G24="N.A."," ","✔️")</f>
        <v xml:space="preserve"> </v>
      </c>
      <c r="I16" s="37" t="str">
        <f>IF('Product Features'!H24="N.A."," ","✔️")</f>
        <v>✔️</v>
      </c>
      <c r="J16" s="37" t="str">
        <f>IF('Product Features'!I24="N.A."," ","✔️")</f>
        <v xml:space="preserve"> </v>
      </c>
    </row>
    <row r="17" spans="1:10" x14ac:dyDescent="0.35">
      <c r="A17" s="75" t="str">
        <f>'Product Features'!A25</f>
        <v>Life Stage Add-on</v>
      </c>
      <c r="B17" s="75"/>
      <c r="C17" s="37" t="str">
        <f>IF('Product Features'!B25="N.A."," ","✔️")</f>
        <v xml:space="preserve"> </v>
      </c>
      <c r="D17" s="37" t="str">
        <f>IF('Product Features'!C25="N.A."," ","✔️")</f>
        <v>✔️</v>
      </c>
      <c r="E17" s="37" t="str">
        <f>IF('Product Features'!D25="N.A."," ","✔️")</f>
        <v xml:space="preserve"> </v>
      </c>
      <c r="F17" s="37" t="str">
        <f>IF('Product Features'!E25="N.A."," ","✔️")</f>
        <v xml:space="preserve"> </v>
      </c>
      <c r="G17" s="37" t="str">
        <f>IF('Product Features'!F25="N.A."," ","✔️")</f>
        <v xml:space="preserve"> </v>
      </c>
      <c r="H17" s="37" t="str">
        <f>IF('Product Features'!G25="N.A."," ","✔️")</f>
        <v xml:space="preserve"> </v>
      </c>
      <c r="I17" s="37" t="str">
        <f>IF('Product Features'!H25="N.A."," ","✔️")</f>
        <v xml:space="preserve"> </v>
      </c>
      <c r="J17" s="37" t="str">
        <f>IF('Product Features'!I25="N.A."," ","✔️")</f>
        <v xml:space="preserve"> </v>
      </c>
    </row>
    <row r="18" spans="1:10" x14ac:dyDescent="0.35">
      <c r="A18" s="75" t="str">
        <f>'Product Features'!A26</f>
        <v>Legacy Distribution Option</v>
      </c>
      <c r="B18" s="75"/>
      <c r="C18" s="37" t="str">
        <f>IF('Product Features'!B26="N.A."," ","✔️")</f>
        <v xml:space="preserve"> </v>
      </c>
      <c r="D18" s="37" t="str">
        <f>IF('Product Features'!C26="N.A."," ","✔️")</f>
        <v>✔️</v>
      </c>
      <c r="E18" s="37" t="str">
        <f>IF('Product Features'!D26="N.A."," ","✔️")</f>
        <v xml:space="preserve"> </v>
      </c>
      <c r="F18" s="37" t="str">
        <f>IF('Product Features'!E26="N.A."," ","✔️")</f>
        <v xml:space="preserve"> </v>
      </c>
      <c r="G18" s="37" t="str">
        <f>IF('Product Features'!F26="N.A."," ","✔️")</f>
        <v xml:space="preserve"> </v>
      </c>
      <c r="H18" s="37" t="str">
        <f>IF('Product Features'!G26="N.A."," ","✔️")</f>
        <v xml:space="preserve"> </v>
      </c>
      <c r="I18" s="37" t="str">
        <f>IF('Product Features'!H26="N.A."," ","✔️")</f>
        <v xml:space="preserve"> </v>
      </c>
      <c r="J18" s="37" t="str">
        <f>IF('Product Features'!I26="N.A."," ","✔️")</f>
        <v xml:space="preserve"> </v>
      </c>
    </row>
    <row r="19" spans="1:10" ht="97.25" customHeight="1" x14ac:dyDescent="0.35">
      <c r="A19" s="76" t="str">
        <f>'Product Features'!A29</f>
        <v>Par Fund Returns 
(as at March 2025)</v>
      </c>
      <c r="B19" s="76"/>
      <c r="C19" s="40" t="str">
        <f>'Product Features'!B29</f>
        <v>3-year average (2021 to 2023): 
-2.51%
5-year average (2019 to 2023):
2.52%
10-year average (2014 to 2023): 
3.13%</v>
      </c>
      <c r="D19" s="40" t="str">
        <f>'Product Features'!C29</f>
        <v>3-year average (2021 to 2023): 
-2.51%
5-year average (2019 to 2023):
2.52%
10-year average (2014 to 2023): 
3.13%</v>
      </c>
      <c r="E19" s="40" t="str">
        <f>'Product Features'!D29</f>
        <v>3-year average (2021 to 2023): 
- 0.08%
5-year average (2019 to 2023): 
4.99%
10-year average (2014 to 2023): 
NA</v>
      </c>
      <c r="F19" s="40" t="str">
        <f>'Product Features'!E29</f>
        <v>3-year average (2021 to 2023): 
-3.4%
5-year average (2019 to 2023):
NA
10-year average (2014 to 2023): 
NA</v>
      </c>
      <c r="G19" s="40" t="str">
        <f>'Product Features'!F29</f>
        <v>3-year average (2021 to 2023): 
-3.4%
5-year average (2019 to 2023):
NA
10-year average (2014 to 2023): 
NA</v>
      </c>
      <c r="H19" s="40" t="str">
        <f>'Product Features'!G29</f>
        <v>2023: 10.06%
2022: -4.92%</v>
      </c>
      <c r="I19" s="40" t="str">
        <f>'Product Features'!H29</f>
        <v>3-year average (2021 to 2023): 
-1.48%
5-year average (2019 to 2023): 
2.72%
10-year average (2014 to 2023): 
3.50%</v>
      </c>
      <c r="J19" s="40" t="str">
        <f>'Product Features'!I29</f>
        <v>3-year average (2021 to 2023): 
-1.48%
5-year average (2019 to 2023): 
2.72%
10-year average (2014 to 2023): 
3.50%</v>
      </c>
    </row>
    <row r="21" spans="1:10" ht="23" customHeight="1" x14ac:dyDescent="0.35">
      <c r="B21" s="38" t="s">
        <v>125</v>
      </c>
      <c r="C21" s="77" t="s">
        <v>107</v>
      </c>
      <c r="D21" s="77"/>
      <c r="E21" s="77"/>
      <c r="F21" s="77"/>
      <c r="G21" s="77"/>
      <c r="H21" s="77"/>
      <c r="I21" s="77"/>
    </row>
    <row r="22" spans="1:10" ht="118.75" customHeight="1" x14ac:dyDescent="0.35">
      <c r="B22" s="66" t="s">
        <v>187</v>
      </c>
      <c r="C22" s="73" t="s">
        <v>156</v>
      </c>
      <c r="D22" s="73"/>
      <c r="E22" s="73"/>
      <c r="F22" s="73"/>
      <c r="G22" s="73"/>
      <c r="H22" s="73"/>
      <c r="I22" s="73"/>
    </row>
    <row r="23" spans="1:10" ht="94.75" customHeight="1" x14ac:dyDescent="0.35">
      <c r="B23" s="66" t="s">
        <v>109</v>
      </c>
      <c r="C23" s="73" t="s">
        <v>158</v>
      </c>
      <c r="D23" s="73"/>
      <c r="E23" s="73"/>
      <c r="F23" s="73"/>
      <c r="G23" s="73"/>
      <c r="H23" s="73"/>
      <c r="I23" s="73"/>
    </row>
    <row r="24" spans="1:10" ht="51" customHeight="1" x14ac:dyDescent="0.35">
      <c r="B24" s="28" t="s">
        <v>186</v>
      </c>
      <c r="C24" s="73" t="s">
        <v>188</v>
      </c>
      <c r="D24" s="73"/>
      <c r="E24" s="73"/>
      <c r="F24" s="73"/>
      <c r="G24" s="73"/>
      <c r="H24" s="73"/>
      <c r="I24" s="73"/>
    </row>
    <row r="25" spans="1:10" ht="94.25" customHeight="1" x14ac:dyDescent="0.35">
      <c r="B25" s="28" t="s">
        <v>185</v>
      </c>
      <c r="C25" s="73" t="s">
        <v>189</v>
      </c>
      <c r="D25" s="73"/>
      <c r="E25" s="73"/>
      <c r="F25" s="73"/>
      <c r="G25" s="73"/>
      <c r="H25" s="73"/>
      <c r="I25" s="73"/>
    </row>
    <row r="26" spans="1:10" ht="43.25" customHeight="1" x14ac:dyDescent="0.35">
      <c r="B26" s="28" t="s">
        <v>184</v>
      </c>
      <c r="C26" s="73" t="s">
        <v>49</v>
      </c>
      <c r="D26" s="73"/>
      <c r="E26" s="73"/>
      <c r="F26" s="73"/>
      <c r="G26" s="73"/>
      <c r="H26" s="73"/>
      <c r="I26" s="73"/>
    </row>
    <row r="27" spans="1:10" ht="78" customHeight="1" x14ac:dyDescent="0.35">
      <c r="B27" s="28" t="s">
        <v>183</v>
      </c>
      <c r="C27" s="73" t="s">
        <v>159</v>
      </c>
      <c r="D27" s="73"/>
      <c r="E27" s="73"/>
      <c r="F27" s="73"/>
      <c r="G27" s="73"/>
      <c r="H27" s="73"/>
      <c r="I27" s="73"/>
    </row>
    <row r="28" spans="1:10" ht="91.25" customHeight="1" x14ac:dyDescent="0.35">
      <c r="B28" s="28" t="s">
        <v>182</v>
      </c>
      <c r="C28" s="73" t="s">
        <v>157</v>
      </c>
      <c r="D28" s="73"/>
      <c r="E28" s="73"/>
      <c r="F28" s="73"/>
      <c r="G28" s="73"/>
      <c r="H28" s="73"/>
      <c r="I28" s="73"/>
    </row>
    <row r="29" spans="1:10" ht="108.5" customHeight="1" x14ac:dyDescent="0.35">
      <c r="B29" s="28" t="s">
        <v>181</v>
      </c>
      <c r="C29" s="73" t="s">
        <v>190</v>
      </c>
      <c r="D29" s="73"/>
      <c r="E29" s="73"/>
      <c r="F29" s="73"/>
      <c r="G29" s="73"/>
      <c r="H29" s="73"/>
      <c r="I29" s="73"/>
    </row>
  </sheetData>
  <sheetProtection algorithmName="SHA-512" hashValue="h7g7q9VksFVY+Q1FaeMY/RftCVqsOUAlXAOPvQhiD1K334DXOaYOXC9r6FA9Pbx9Ly4gbpvQzH56lpTp4yNyQw==" saltValue="bXaAWejtq5bDKeo1+zpzig==" spinCount="100000" sheet="1" objects="1" scenarios="1"/>
  <mergeCells count="26">
    <mergeCell ref="A7:B7"/>
    <mergeCell ref="A8:B8"/>
    <mergeCell ref="A3:J3"/>
    <mergeCell ref="A1:J1"/>
    <mergeCell ref="A2:J2"/>
    <mergeCell ref="C28:I28"/>
    <mergeCell ref="C29:I29"/>
    <mergeCell ref="A4:B5"/>
    <mergeCell ref="A17:B17"/>
    <mergeCell ref="A18:B18"/>
    <mergeCell ref="A15:B15"/>
    <mergeCell ref="A16:B16"/>
    <mergeCell ref="A19:B19"/>
    <mergeCell ref="C21:I21"/>
    <mergeCell ref="C22:I22"/>
    <mergeCell ref="A9:B9"/>
    <mergeCell ref="A10:B10"/>
    <mergeCell ref="A11:B11"/>
    <mergeCell ref="A12:B12"/>
    <mergeCell ref="A13:B13"/>
    <mergeCell ref="A14:B14"/>
    <mergeCell ref="C23:I23"/>
    <mergeCell ref="C24:I24"/>
    <mergeCell ref="C25:I25"/>
    <mergeCell ref="C26:I26"/>
    <mergeCell ref="C27:I27"/>
  </mergeCells>
  <hyperlinks>
    <hyperlink ref="A7:B7" location="'Product Features'!A12" display="'Product Features'!A12" xr:uid="{63CEC008-FAEC-44D0-9CFA-66C6F3C2B1EA}"/>
    <hyperlink ref="A13:B13" location="'Product Features'!A21" display="'Product Features'!A21" xr:uid="{6F9FF113-FE3E-4298-A76C-779FB420D3A7}"/>
    <hyperlink ref="A8:B10" location="'Product Features'!B4" display="'Product Features'!B4" xr:uid="{2772F37B-F261-4954-937E-F619C8E56FA6}"/>
    <hyperlink ref="A11:B11" location="'Product Features'!A9" display="'Product Features'!A9" xr:uid="{B3C5D2AE-359F-4183-AE26-1EB366B7BEA8}"/>
    <hyperlink ref="A12:B12" location="'Product Features'!A10" display="'Product Features'!A10" xr:uid="{37EFAC3E-ABFA-496C-9CD1-A3AB8B26BAA4}"/>
    <hyperlink ref="A14:B14" location="'Product Features'!A22" display="'Product Features'!A22" xr:uid="{2B8A3F92-A056-485D-B4D5-BEE427D75E83}"/>
    <hyperlink ref="A15:B15" location="'Product Features'!A23" display="'Product Features'!A23" xr:uid="{11DA71DD-1364-440E-8A8D-159C0EA14094}"/>
    <hyperlink ref="A16:B16" location="'Product Features'!A24" display="'Product Features'!A24" xr:uid="{D47CEAB5-026A-47C3-A2C0-C7CF1A5443F4}"/>
    <hyperlink ref="A17:B17" location="'Product Features'!A25" display="'Product Features'!A25" xr:uid="{8A8A09AC-C469-4B1D-8C2C-553D50727141}"/>
    <hyperlink ref="A18:B18" location="'Product Features'!A26" display="'Product Features'!A26" xr:uid="{3D18A56C-D527-46AA-AAF6-8237395980E9}"/>
    <hyperlink ref="A19:B19" location="'Product Features'!A29" display="'Product Features'!A29" xr:uid="{4FCA20B0-BC93-4E4E-B094-0B2B48F78862}"/>
    <hyperlink ref="A10:B10" location="'Product Features'!A15" display="'Product Features'!A15" xr:uid="{6EC3858E-D6F5-4757-A3DA-27C08013EC4D}"/>
    <hyperlink ref="A9:B9" location="'Product Features'!A14" display="'Product Features'!A14" xr:uid="{F01A721A-C3D4-44DF-A387-0B0D0A9F1724}"/>
    <hyperlink ref="A8:B8" location="'Product Features'!A13" display="'Product Features'!A13" xr:uid="{3B921745-A81D-4588-A470-EC4ADCE578AE}"/>
  </hyperlinks>
  <pageMargins left="0.7" right="0.7" top="0.75" bottom="0.75" header="0.3" footer="0.3"/>
  <pageSetup paperSize="9" scale="48" orientation="landscape" r:id="rId1"/>
  <headerFooter>
    <oddFooter>&amp;L_x000D_&amp;1#&amp;"Calibri"&amp;8&amp;K0000FF 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95646-11D6-4C95-A2B3-36F3EFE538CA}">
  <sheetPr>
    <tabColor theme="4" tint="0.59999389629810485"/>
    <pageSetUpPr fitToPage="1"/>
  </sheetPr>
  <dimension ref="B1:D9"/>
  <sheetViews>
    <sheetView zoomScale="70" zoomScaleNormal="70" workbookViewId="0"/>
  </sheetViews>
  <sheetFormatPr defaultColWidth="9.1796875" defaultRowHeight="14.5" x14ac:dyDescent="0.35"/>
  <cols>
    <col min="1" max="1" width="10.90625" style="58" customWidth="1"/>
    <col min="2" max="2" width="40.1796875" style="58" customWidth="1"/>
    <col min="3" max="3" width="59.81640625" style="58" customWidth="1"/>
    <col min="4" max="4" width="109" style="58" customWidth="1"/>
    <col min="5" max="16384" width="9.1796875" style="58"/>
  </cols>
  <sheetData>
    <row r="1" spans="2:4" ht="16" x14ac:dyDescent="0.35">
      <c r="B1" s="82" t="s">
        <v>165</v>
      </c>
      <c r="C1" s="82"/>
      <c r="D1" s="82"/>
    </row>
    <row r="2" spans="2:4" ht="14.15" customHeight="1" x14ac:dyDescent="0.35">
      <c r="B2" s="59" t="s">
        <v>179</v>
      </c>
      <c r="C2" s="59"/>
      <c r="D2" s="59"/>
    </row>
    <row r="3" spans="2:4" x14ac:dyDescent="0.35">
      <c r="B3" s="60" t="s">
        <v>134</v>
      </c>
      <c r="C3" s="61" t="s">
        <v>133</v>
      </c>
      <c r="D3" s="62" t="s">
        <v>166</v>
      </c>
    </row>
    <row r="4" spans="2:4" x14ac:dyDescent="0.35">
      <c r="B4" s="63" t="s">
        <v>167</v>
      </c>
      <c r="C4" s="63" t="s">
        <v>168</v>
      </c>
      <c r="D4" s="63" t="s">
        <v>169</v>
      </c>
    </row>
    <row r="5" spans="2:4" x14ac:dyDescent="0.35">
      <c r="B5" s="63" t="s">
        <v>167</v>
      </c>
      <c r="C5" s="63" t="s">
        <v>173</v>
      </c>
      <c r="D5" s="63" t="s">
        <v>176</v>
      </c>
    </row>
    <row r="6" spans="2:4" x14ac:dyDescent="0.35">
      <c r="B6" s="63" t="s">
        <v>170</v>
      </c>
      <c r="C6" s="63" t="s">
        <v>174</v>
      </c>
      <c r="D6" s="63" t="s">
        <v>177</v>
      </c>
    </row>
    <row r="7" spans="2:4" ht="17" customHeight="1" x14ac:dyDescent="0.35">
      <c r="B7" s="63" t="s">
        <v>171</v>
      </c>
      <c r="C7" s="63" t="s">
        <v>175</v>
      </c>
      <c r="D7" s="63" t="s">
        <v>178</v>
      </c>
    </row>
    <row r="8" spans="2:4" ht="17" customHeight="1" x14ac:dyDescent="0.35">
      <c r="B8" s="64"/>
      <c r="C8" s="64"/>
      <c r="D8" s="65"/>
    </row>
    <row r="9" spans="2:4" ht="14.5" customHeight="1" x14ac:dyDescent="0.35">
      <c r="B9" s="83" t="s">
        <v>172</v>
      </c>
      <c r="C9" s="83"/>
      <c r="D9" s="83"/>
    </row>
  </sheetData>
  <sheetProtection algorithmName="SHA-512" hashValue="zmMQB3gbfwgfRCIOPEcEaLZHjKFuj0KdFED1SuQrg3pqfDc93/VhyKQ0Txs4+oEPRp9REVuqVZxId2bljVdngg==" saltValue="bEyZoGOChuja/PQfDYWSaw==" spinCount="100000" sheet="1" objects="1" scenarios="1" autoFilter="0"/>
  <mergeCells count="2">
    <mergeCell ref="B1:D1"/>
    <mergeCell ref="B9:D9"/>
  </mergeCells>
  <printOptions horizontalCentered="1" verticalCentered="1"/>
  <pageMargins left="0" right="0" top="0" bottom="0" header="0" footer="0"/>
  <pageSetup paperSize="9" scale="94" orientation="landscape" r:id="rId1"/>
  <headerFooter>
    <oddFooter>&amp;L_x000D_&amp;1#&amp;"Calibri"&amp;8&amp;K0000FF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pageSetUpPr fitToPage="1"/>
  </sheetPr>
  <dimension ref="A1:J29"/>
  <sheetViews>
    <sheetView showGridLines="0" zoomScale="70" zoomScaleNormal="70" workbookViewId="0">
      <pane xSplit="1" ySplit="3" topLeftCell="B4" activePane="bottomRight" state="frozen"/>
      <selection pane="topRight" activeCell="B1" sqref="B1"/>
      <selection pane="bottomLeft" activeCell="A4" sqref="A4"/>
      <selection pane="bottomRight" activeCell="A2" sqref="A2"/>
    </sheetView>
  </sheetViews>
  <sheetFormatPr defaultRowHeight="14.5" x14ac:dyDescent="0.35"/>
  <cols>
    <col min="1" max="1" width="25.453125" customWidth="1"/>
    <col min="2" max="3" width="44" customWidth="1"/>
    <col min="4" max="7" width="48.1796875" customWidth="1"/>
    <col min="8" max="8" width="47.1796875" customWidth="1"/>
    <col min="9" max="9" width="48.1796875" customWidth="1"/>
  </cols>
  <sheetData>
    <row r="1" spans="1:10" ht="18.649999999999999" customHeight="1" x14ac:dyDescent="0.35">
      <c r="A1" s="34"/>
      <c r="B1" s="84" t="s">
        <v>123</v>
      </c>
      <c r="C1" s="84"/>
      <c r="D1" s="84"/>
      <c r="E1" s="84"/>
      <c r="F1" s="84"/>
      <c r="G1" s="84"/>
      <c r="H1" s="84"/>
      <c r="I1" s="84"/>
      <c r="J1" s="84"/>
    </row>
    <row r="2" spans="1:10" x14ac:dyDescent="0.35">
      <c r="A2" s="30" t="s">
        <v>134</v>
      </c>
      <c r="B2" s="43" t="s">
        <v>76</v>
      </c>
      <c r="C2" s="43" t="s">
        <v>76</v>
      </c>
      <c r="D2" s="43" t="s">
        <v>14</v>
      </c>
      <c r="E2" s="43" t="s">
        <v>30</v>
      </c>
      <c r="F2" s="43" t="s">
        <v>30</v>
      </c>
      <c r="G2" s="43" t="s">
        <v>52</v>
      </c>
      <c r="H2" s="43" t="s">
        <v>99</v>
      </c>
      <c r="I2" s="43" t="s">
        <v>99</v>
      </c>
    </row>
    <row r="3" spans="1:10" ht="29" x14ac:dyDescent="0.35">
      <c r="A3" s="71" t="s">
        <v>3</v>
      </c>
      <c r="B3" s="67" t="s">
        <v>191</v>
      </c>
      <c r="C3" s="44" t="s">
        <v>108</v>
      </c>
      <c r="D3" s="43" t="s">
        <v>16</v>
      </c>
      <c r="E3" s="43" t="s">
        <v>77</v>
      </c>
      <c r="F3" s="43" t="s">
        <v>31</v>
      </c>
      <c r="G3" s="43" t="s">
        <v>53</v>
      </c>
      <c r="H3" s="45" t="s">
        <v>93</v>
      </c>
      <c r="I3" s="45" t="s">
        <v>94</v>
      </c>
    </row>
    <row r="4" spans="1:10" x14ac:dyDescent="0.35">
      <c r="A4" s="30" t="s">
        <v>4</v>
      </c>
      <c r="B4" s="3" t="s">
        <v>7</v>
      </c>
      <c r="C4" s="3" t="s">
        <v>7</v>
      </c>
      <c r="D4" s="3" t="s">
        <v>8</v>
      </c>
      <c r="E4" s="3" t="s">
        <v>7</v>
      </c>
      <c r="F4" s="3" t="s">
        <v>7</v>
      </c>
      <c r="G4" s="3" t="s">
        <v>8</v>
      </c>
      <c r="H4" s="3" t="s">
        <v>8</v>
      </c>
      <c r="I4" s="3" t="s">
        <v>8</v>
      </c>
    </row>
    <row r="5" spans="1:10" ht="87" x14ac:dyDescent="0.35">
      <c r="A5" s="30" t="s">
        <v>6</v>
      </c>
      <c r="B5" s="7" t="s">
        <v>17</v>
      </c>
      <c r="C5" s="29" t="s">
        <v>110</v>
      </c>
      <c r="D5" s="4" t="s">
        <v>15</v>
      </c>
      <c r="E5" s="21" t="s">
        <v>87</v>
      </c>
      <c r="F5" s="10" t="s">
        <v>32</v>
      </c>
      <c r="G5" s="20" t="s">
        <v>54</v>
      </c>
      <c r="H5" s="4" t="s">
        <v>29</v>
      </c>
      <c r="I5" s="16" t="s">
        <v>104</v>
      </c>
    </row>
    <row r="6" spans="1:10" ht="180" customHeight="1" x14ac:dyDescent="0.35">
      <c r="A6" s="30" t="s">
        <v>5</v>
      </c>
      <c r="B6" s="11" t="s">
        <v>160</v>
      </c>
      <c r="C6" s="11" t="s">
        <v>161</v>
      </c>
      <c r="D6" s="5" t="s">
        <v>162</v>
      </c>
      <c r="E6" s="22" t="s">
        <v>78</v>
      </c>
      <c r="F6" s="17" t="s">
        <v>33</v>
      </c>
      <c r="G6" s="5" t="s">
        <v>55</v>
      </c>
      <c r="H6" s="4" t="s">
        <v>48</v>
      </c>
      <c r="I6" s="27" t="s">
        <v>95</v>
      </c>
    </row>
    <row r="7" spans="1:10" ht="155.5" customHeight="1" x14ac:dyDescent="0.35">
      <c r="A7" s="31" t="s">
        <v>40</v>
      </c>
      <c r="B7" s="8" t="s">
        <v>42</v>
      </c>
      <c r="C7" s="8" t="s">
        <v>111</v>
      </c>
      <c r="D7" s="8" t="s">
        <v>44</v>
      </c>
      <c r="E7" s="8" t="s">
        <v>80</v>
      </c>
      <c r="F7" s="8" t="s">
        <v>105</v>
      </c>
      <c r="G7" s="8" t="s">
        <v>56</v>
      </c>
      <c r="H7" s="16" t="s">
        <v>96</v>
      </c>
      <c r="I7" s="16" t="s">
        <v>45</v>
      </c>
    </row>
    <row r="8" spans="1:10" ht="87" customHeight="1" x14ac:dyDescent="0.35">
      <c r="A8" s="31" t="s">
        <v>41</v>
      </c>
      <c r="B8" s="8" t="s">
        <v>43</v>
      </c>
      <c r="C8" s="8" t="s">
        <v>112</v>
      </c>
      <c r="D8" s="8" t="s">
        <v>75</v>
      </c>
      <c r="E8" s="8" t="s">
        <v>79</v>
      </c>
      <c r="F8" s="16" t="s">
        <v>106</v>
      </c>
      <c r="G8" s="8"/>
      <c r="H8" s="14" t="s">
        <v>103</v>
      </c>
      <c r="I8" s="16" t="s">
        <v>102</v>
      </c>
    </row>
    <row r="9" spans="1:10" ht="56.5" customHeight="1" x14ac:dyDescent="0.35">
      <c r="A9" s="32" t="s">
        <v>88</v>
      </c>
      <c r="B9" s="18" t="s">
        <v>38</v>
      </c>
      <c r="C9" s="18" t="s">
        <v>38</v>
      </c>
      <c r="D9" s="18" t="s">
        <v>38</v>
      </c>
      <c r="E9" s="18" t="s">
        <v>38</v>
      </c>
      <c r="F9" s="18" t="s">
        <v>38</v>
      </c>
      <c r="G9" s="18" t="s">
        <v>38</v>
      </c>
      <c r="H9" s="18" t="s">
        <v>38</v>
      </c>
      <c r="I9" s="18" t="s">
        <v>38</v>
      </c>
    </row>
    <row r="10" spans="1:10" ht="117.65" customHeight="1" x14ac:dyDescent="0.35">
      <c r="A10" s="30" t="s">
        <v>12</v>
      </c>
      <c r="B10" s="8" t="s">
        <v>89</v>
      </c>
      <c r="C10" s="8" t="s">
        <v>89</v>
      </c>
      <c r="D10" s="8" t="s">
        <v>50</v>
      </c>
      <c r="E10" s="8" t="s">
        <v>81</v>
      </c>
      <c r="F10" s="8" t="s">
        <v>39</v>
      </c>
      <c r="G10" s="8" t="s">
        <v>57</v>
      </c>
      <c r="H10" s="8" t="s">
        <v>97</v>
      </c>
      <c r="I10" s="8" t="s">
        <v>101</v>
      </c>
    </row>
    <row r="11" spans="1:10" ht="117.65" customHeight="1" x14ac:dyDescent="0.35">
      <c r="A11" s="31" t="s">
        <v>74</v>
      </c>
      <c r="B11" s="8" t="s">
        <v>51</v>
      </c>
      <c r="C11" s="8" t="s">
        <v>51</v>
      </c>
      <c r="D11" s="8" t="s">
        <v>23</v>
      </c>
      <c r="E11" s="8" t="s">
        <v>82</v>
      </c>
      <c r="F11" s="8" t="s">
        <v>35</v>
      </c>
      <c r="G11" s="8" t="s">
        <v>58</v>
      </c>
      <c r="H11" s="8" t="s">
        <v>25</v>
      </c>
      <c r="I11" s="8" t="s">
        <v>25</v>
      </c>
    </row>
    <row r="12" spans="1:10" x14ac:dyDescent="0.35">
      <c r="A12" s="30" t="s">
        <v>128</v>
      </c>
      <c r="B12" s="8" t="s">
        <v>38</v>
      </c>
      <c r="C12" s="8" t="s">
        <v>38</v>
      </c>
      <c r="D12" s="8" t="s">
        <v>38</v>
      </c>
      <c r="E12" s="8" t="s">
        <v>38</v>
      </c>
      <c r="F12" s="8" t="s">
        <v>38</v>
      </c>
      <c r="G12" s="8" t="s">
        <v>38</v>
      </c>
      <c r="H12" s="8" t="s">
        <v>38</v>
      </c>
      <c r="I12" s="8" t="s">
        <v>38</v>
      </c>
    </row>
    <row r="13" spans="1:10" x14ac:dyDescent="0.35">
      <c r="A13" s="31" t="s">
        <v>129</v>
      </c>
      <c r="B13" s="8" t="s">
        <v>38</v>
      </c>
      <c r="C13" s="8" t="s">
        <v>38</v>
      </c>
      <c r="D13" s="8" t="s">
        <v>117</v>
      </c>
      <c r="E13" s="8" t="s">
        <v>117</v>
      </c>
      <c r="F13" s="8" t="s">
        <v>117</v>
      </c>
      <c r="G13" s="8" t="s">
        <v>38</v>
      </c>
      <c r="H13" s="8" t="s">
        <v>117</v>
      </c>
      <c r="I13" s="8" t="s">
        <v>117</v>
      </c>
    </row>
    <row r="14" spans="1:10" x14ac:dyDescent="0.35">
      <c r="A14" s="30" t="s">
        <v>131</v>
      </c>
      <c r="B14" s="8" t="s">
        <v>38</v>
      </c>
      <c r="C14" s="8" t="s">
        <v>38</v>
      </c>
      <c r="D14" s="8" t="s">
        <v>117</v>
      </c>
      <c r="E14" s="8" t="s">
        <v>117</v>
      </c>
      <c r="F14" s="8" t="s">
        <v>117</v>
      </c>
      <c r="G14" s="8" t="s">
        <v>38</v>
      </c>
      <c r="H14" s="8" t="s">
        <v>38</v>
      </c>
      <c r="I14" s="8" t="s">
        <v>38</v>
      </c>
    </row>
    <row r="15" spans="1:10" x14ac:dyDescent="0.35">
      <c r="A15" s="68" t="s">
        <v>130</v>
      </c>
      <c r="B15" s="8" t="s">
        <v>117</v>
      </c>
      <c r="C15" s="8" t="s">
        <v>117</v>
      </c>
      <c r="D15" s="8" t="s">
        <v>117</v>
      </c>
      <c r="E15" s="8" t="s">
        <v>117</v>
      </c>
      <c r="F15" s="8" t="s">
        <v>117</v>
      </c>
      <c r="G15" s="8" t="s">
        <v>38</v>
      </c>
      <c r="H15" s="8" t="s">
        <v>117</v>
      </c>
      <c r="I15" s="8" t="s">
        <v>38</v>
      </c>
    </row>
    <row r="16" spans="1:10" ht="288" customHeight="1" x14ac:dyDescent="0.35">
      <c r="A16" s="31" t="s">
        <v>127</v>
      </c>
      <c r="B16" s="4" t="s">
        <v>91</v>
      </c>
      <c r="C16" s="4" t="s">
        <v>91</v>
      </c>
      <c r="D16" s="4" t="s">
        <v>22</v>
      </c>
      <c r="E16" s="4" t="s">
        <v>83</v>
      </c>
      <c r="F16" s="4" t="s">
        <v>34</v>
      </c>
      <c r="G16" s="4" t="s">
        <v>59</v>
      </c>
      <c r="H16" s="4" t="s">
        <v>98</v>
      </c>
      <c r="I16" s="8" t="s">
        <v>100</v>
      </c>
    </row>
    <row r="17" spans="1:9" ht="132" customHeight="1" x14ac:dyDescent="0.35">
      <c r="A17" s="31" t="s">
        <v>122</v>
      </c>
      <c r="B17" s="13" t="s">
        <v>62</v>
      </c>
      <c r="C17" s="13" t="s">
        <v>62</v>
      </c>
      <c r="D17" s="12" t="s">
        <v>63</v>
      </c>
      <c r="E17" s="15" t="s">
        <v>84</v>
      </c>
      <c r="F17" s="12" t="s">
        <v>68</v>
      </c>
      <c r="G17" s="13" t="s">
        <v>61</v>
      </c>
      <c r="H17" s="15" t="s">
        <v>63</v>
      </c>
      <c r="I17" s="12" t="s">
        <v>63</v>
      </c>
    </row>
    <row r="18" spans="1:9" ht="168.75" customHeight="1" x14ac:dyDescent="0.35">
      <c r="A18" s="31" t="s">
        <v>121</v>
      </c>
      <c r="B18" s="13" t="s">
        <v>60</v>
      </c>
      <c r="C18" s="13" t="s">
        <v>113</v>
      </c>
      <c r="D18" s="15" t="s">
        <v>64</v>
      </c>
      <c r="E18" s="15" t="s">
        <v>117</v>
      </c>
      <c r="F18" s="15" t="s">
        <v>69</v>
      </c>
      <c r="G18" s="13" t="s">
        <v>70</v>
      </c>
      <c r="H18" s="15" t="s">
        <v>71</v>
      </c>
      <c r="I18" s="19" t="s">
        <v>72</v>
      </c>
    </row>
    <row r="19" spans="1:9" ht="130.5" x14ac:dyDescent="0.35">
      <c r="A19" s="31" t="s">
        <v>73</v>
      </c>
      <c r="B19" s="13" t="s">
        <v>90</v>
      </c>
      <c r="C19" s="13" t="s">
        <v>90</v>
      </c>
      <c r="D19" s="13" t="s">
        <v>24</v>
      </c>
      <c r="E19" s="14" t="s">
        <v>86</v>
      </c>
      <c r="F19" s="13" t="s">
        <v>36</v>
      </c>
      <c r="G19" s="13" t="s">
        <v>66</v>
      </c>
      <c r="H19" s="8" t="s">
        <v>46</v>
      </c>
      <c r="I19" s="8" t="s">
        <v>37</v>
      </c>
    </row>
    <row r="20" spans="1:9" ht="132" customHeight="1" x14ac:dyDescent="0.35">
      <c r="A20" s="31" t="s">
        <v>122</v>
      </c>
      <c r="B20" s="13" t="s">
        <v>62</v>
      </c>
      <c r="C20" s="13" t="s">
        <v>62</v>
      </c>
      <c r="D20" s="12" t="s">
        <v>63</v>
      </c>
      <c r="E20" s="15" t="s">
        <v>84</v>
      </c>
      <c r="F20" s="12" t="s">
        <v>68</v>
      </c>
      <c r="G20" s="13" t="s">
        <v>61</v>
      </c>
      <c r="H20" s="15" t="s">
        <v>63</v>
      </c>
      <c r="I20" s="12" t="s">
        <v>63</v>
      </c>
    </row>
    <row r="21" spans="1:9" ht="70.75" customHeight="1" x14ac:dyDescent="0.35">
      <c r="A21" s="31" t="s">
        <v>18</v>
      </c>
      <c r="B21" s="19" t="s">
        <v>19</v>
      </c>
      <c r="C21" s="19" t="s">
        <v>19</v>
      </c>
      <c r="D21" s="9" t="s">
        <v>117</v>
      </c>
      <c r="E21" s="25" t="s">
        <v>117</v>
      </c>
      <c r="F21" s="9" t="s">
        <v>117</v>
      </c>
      <c r="G21" s="19" t="s">
        <v>65</v>
      </c>
      <c r="H21" s="6" t="s">
        <v>117</v>
      </c>
      <c r="I21" s="6" t="s">
        <v>117</v>
      </c>
    </row>
    <row r="22" spans="1:9" ht="87" x14ac:dyDescent="0.35">
      <c r="A22" s="31" t="s">
        <v>20</v>
      </c>
      <c r="B22" s="9" t="s">
        <v>117</v>
      </c>
      <c r="C22" s="13" t="s">
        <v>114</v>
      </c>
      <c r="D22" s="23" t="s">
        <v>117</v>
      </c>
      <c r="E22" s="26" t="s">
        <v>85</v>
      </c>
      <c r="F22" s="24" t="s">
        <v>117</v>
      </c>
      <c r="G22" s="9" t="s">
        <v>117</v>
      </c>
      <c r="H22" s="18" t="s">
        <v>26</v>
      </c>
      <c r="I22" s="6" t="s">
        <v>117</v>
      </c>
    </row>
    <row r="23" spans="1:9" ht="43.5" x14ac:dyDescent="0.35">
      <c r="A23" s="31" t="s">
        <v>21</v>
      </c>
      <c r="B23" s="9" t="s">
        <v>117</v>
      </c>
      <c r="C23" s="9" t="s">
        <v>117</v>
      </c>
      <c r="D23" s="9" t="s">
        <v>117</v>
      </c>
      <c r="E23" s="9" t="s">
        <v>117</v>
      </c>
      <c r="F23" s="9" t="s">
        <v>117</v>
      </c>
      <c r="G23" s="9" t="s">
        <v>117</v>
      </c>
      <c r="H23" s="18" t="s">
        <v>27</v>
      </c>
      <c r="I23" s="6" t="s">
        <v>117</v>
      </c>
    </row>
    <row r="24" spans="1:9" ht="164.5" customHeight="1" x14ac:dyDescent="0.35">
      <c r="A24" s="31" t="s">
        <v>132</v>
      </c>
      <c r="B24" s="13" t="s">
        <v>47</v>
      </c>
      <c r="C24" s="13" t="s">
        <v>155</v>
      </c>
      <c r="D24" s="9" t="s">
        <v>117</v>
      </c>
      <c r="E24" s="9" t="s">
        <v>117</v>
      </c>
      <c r="F24" s="9" t="s">
        <v>117</v>
      </c>
      <c r="G24" s="9" t="s">
        <v>117</v>
      </c>
      <c r="H24" s="18" t="s">
        <v>163</v>
      </c>
      <c r="I24" s="6" t="s">
        <v>117</v>
      </c>
    </row>
    <row r="25" spans="1:9" ht="72.5" x14ac:dyDescent="0.35">
      <c r="A25" s="31" t="s">
        <v>115</v>
      </c>
      <c r="B25" s="9" t="s">
        <v>117</v>
      </c>
      <c r="C25" s="13" t="s">
        <v>116</v>
      </c>
      <c r="D25" s="9" t="s">
        <v>117</v>
      </c>
      <c r="E25" s="9" t="s">
        <v>117</v>
      </c>
      <c r="F25" s="9" t="s">
        <v>117</v>
      </c>
      <c r="G25" s="9" t="s">
        <v>117</v>
      </c>
      <c r="H25" s="9" t="s">
        <v>117</v>
      </c>
      <c r="I25" s="9" t="s">
        <v>117</v>
      </c>
    </row>
    <row r="26" spans="1:9" ht="43.5" x14ac:dyDescent="0.35">
      <c r="A26" s="31" t="s">
        <v>118</v>
      </c>
      <c r="B26" s="9" t="s">
        <v>117</v>
      </c>
      <c r="C26" s="13" t="s">
        <v>119</v>
      </c>
      <c r="D26" s="9" t="s">
        <v>117</v>
      </c>
      <c r="E26" s="9" t="s">
        <v>117</v>
      </c>
      <c r="F26" s="9" t="s">
        <v>117</v>
      </c>
      <c r="G26" s="9" t="s">
        <v>117</v>
      </c>
      <c r="H26" s="9" t="s">
        <v>117</v>
      </c>
      <c r="I26" s="9" t="s">
        <v>117</v>
      </c>
    </row>
    <row r="27" spans="1:9" x14ac:dyDescent="0.35">
      <c r="A27" s="30" t="s">
        <v>10</v>
      </c>
      <c r="B27" s="6" t="s">
        <v>11</v>
      </c>
      <c r="C27" s="6" t="s">
        <v>11</v>
      </c>
      <c r="D27" s="6" t="s">
        <v>11</v>
      </c>
      <c r="E27" s="6" t="s">
        <v>11</v>
      </c>
      <c r="F27" s="6" t="s">
        <v>11</v>
      </c>
      <c r="G27" s="6" t="s">
        <v>11</v>
      </c>
      <c r="H27" s="6" t="s">
        <v>11</v>
      </c>
      <c r="I27" s="6" t="s">
        <v>11</v>
      </c>
    </row>
    <row r="28" spans="1:9" ht="145" x14ac:dyDescent="0.35">
      <c r="A28" s="30" t="s">
        <v>9</v>
      </c>
      <c r="B28" s="4" t="s">
        <v>153</v>
      </c>
      <c r="C28" s="4" t="s">
        <v>154</v>
      </c>
      <c r="D28" s="11" t="s">
        <v>150</v>
      </c>
      <c r="E28" s="11" t="s">
        <v>117</v>
      </c>
      <c r="F28" s="11" t="s">
        <v>117</v>
      </c>
      <c r="G28" s="4" t="s">
        <v>67</v>
      </c>
      <c r="H28" s="4" t="s">
        <v>152</v>
      </c>
      <c r="I28" s="4" t="s">
        <v>151</v>
      </c>
    </row>
    <row r="29" spans="1:9" ht="87" x14ac:dyDescent="0.35">
      <c r="A29" s="33" t="s">
        <v>120</v>
      </c>
      <c r="B29" s="69" t="s">
        <v>192</v>
      </c>
      <c r="C29" s="69" t="s">
        <v>192</v>
      </c>
      <c r="D29" s="69" t="s">
        <v>193</v>
      </c>
      <c r="E29" s="69" t="s">
        <v>194</v>
      </c>
      <c r="F29" s="69" t="s">
        <v>194</v>
      </c>
      <c r="G29" s="69" t="s">
        <v>195</v>
      </c>
      <c r="H29" s="69" t="s">
        <v>196</v>
      </c>
      <c r="I29" s="69" t="s">
        <v>196</v>
      </c>
    </row>
  </sheetData>
  <sheetProtection algorithmName="SHA-512" hashValue="co5b43j1PpkzIyS5+EoLxP2UdeP5HqaPEXOarp60rBDdALEdGXcw4EbBMHPCjdKRKCjfy4yndF8T6bjqWfM9+g==" saltValue="cM5rZTBEfebjcI5B1c8hEw==" spinCount="100000" sheet="1" objects="1" scenarios="1" autoFilter="0"/>
  <autoFilter ref="A3:I29" xr:uid="{00000000-0001-0000-0300-000000000000}"/>
  <mergeCells count="1">
    <mergeCell ref="B1:J1"/>
  </mergeCells>
  <printOptions horizontalCentered="1" verticalCentered="1"/>
  <pageMargins left="0" right="0" top="0" bottom="0" header="0" footer="0"/>
  <pageSetup paperSize="9" scale="37" orientation="portrait" r:id="rId1"/>
  <headerFooter>
    <oddFooter>&amp;L_x000D_&amp;1#&amp;"Calibri"&amp;8&amp;K0000FF Internal</oddFooter>
  </headerFooter>
  <rowBreaks count="1" manualBreakCount="1">
    <brk id="5"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B995C-F2D6-4125-A290-3046F3CEEF96}">
  <sheetPr>
    <tabColor theme="4" tint="0.59999389629810485"/>
  </sheetPr>
  <dimension ref="A1:W87"/>
  <sheetViews>
    <sheetView zoomScale="70" zoomScaleNormal="70" workbookViewId="0">
      <pane xSplit="3" ySplit="2" topLeftCell="D3" activePane="bottomRight" state="frozen"/>
      <selection pane="topRight" activeCell="D1" sqref="D1"/>
      <selection pane="bottomLeft" activeCell="A3" sqref="A3"/>
      <selection pane="bottomRight" activeCell="K36" sqref="K36"/>
    </sheetView>
  </sheetViews>
  <sheetFormatPr defaultRowHeight="14.5" x14ac:dyDescent="0.35"/>
  <cols>
    <col min="1" max="1" width="16" customWidth="1"/>
    <col min="2" max="2" width="15" customWidth="1"/>
    <col min="3" max="3" width="20" customWidth="1"/>
    <col min="4" max="4" width="10.81640625" customWidth="1"/>
    <col min="5" max="5" width="14.08984375" hidden="1" customWidth="1"/>
    <col min="6" max="6" width="11.6328125" customWidth="1"/>
    <col min="7" max="7" width="16.6328125" customWidth="1"/>
    <col min="8" max="8" width="13.54296875" customWidth="1"/>
    <col min="9" max="9" width="11.1796875" customWidth="1"/>
    <col min="10" max="10" width="15.54296875" customWidth="1"/>
    <col min="11" max="11" width="11.36328125" customWidth="1"/>
    <col min="12" max="12" width="25.6328125" customWidth="1"/>
    <col min="13" max="13" width="13.1796875" bestFit="1" customWidth="1"/>
    <col min="14" max="14" width="13.90625" customWidth="1"/>
  </cols>
  <sheetData>
    <row r="1" spans="1:23" ht="15" thickBot="1" x14ac:dyDescent="0.4">
      <c r="A1" s="85" t="s">
        <v>147</v>
      </c>
      <c r="B1" s="85"/>
      <c r="C1" s="85"/>
      <c r="D1" s="85"/>
      <c r="E1" s="85"/>
      <c r="F1" s="85"/>
      <c r="G1" s="85"/>
      <c r="H1" s="85"/>
      <c r="I1" s="86" t="s">
        <v>146</v>
      </c>
      <c r="J1" s="86"/>
      <c r="K1" s="86"/>
      <c r="L1" s="52" t="s">
        <v>145</v>
      </c>
      <c r="M1" s="86" t="s">
        <v>28</v>
      </c>
      <c r="N1" s="86"/>
      <c r="P1" s="57" t="s">
        <v>149</v>
      </c>
      <c r="Q1" s="55"/>
      <c r="R1" s="55"/>
      <c r="S1" s="55"/>
      <c r="T1" s="55"/>
      <c r="U1" s="55"/>
      <c r="V1" s="55"/>
      <c r="W1" s="56"/>
    </row>
    <row r="2" spans="1:23" ht="58.25" customHeight="1" thickBot="1" x14ac:dyDescent="0.4">
      <c r="A2" s="51" t="s">
        <v>144</v>
      </c>
      <c r="B2" s="51" t="s">
        <v>2</v>
      </c>
      <c r="C2" s="51" t="s">
        <v>133</v>
      </c>
      <c r="D2" s="54" t="s">
        <v>143</v>
      </c>
      <c r="E2" s="54" t="s">
        <v>142</v>
      </c>
      <c r="F2" s="54" t="s">
        <v>141</v>
      </c>
      <c r="G2" s="50" t="s">
        <v>148</v>
      </c>
      <c r="H2" s="50" t="s">
        <v>140</v>
      </c>
      <c r="I2" s="49" t="s">
        <v>13</v>
      </c>
      <c r="J2" s="47" t="s">
        <v>139</v>
      </c>
      <c r="K2" s="47" t="s">
        <v>138</v>
      </c>
      <c r="L2" s="48" t="s">
        <v>137</v>
      </c>
      <c r="M2" s="47" t="s">
        <v>13</v>
      </c>
      <c r="N2" s="47" t="s">
        <v>136</v>
      </c>
      <c r="P2" s="87" t="s">
        <v>164</v>
      </c>
      <c r="Q2" s="88"/>
      <c r="R2" s="88"/>
      <c r="S2" s="88"/>
      <c r="T2" s="88"/>
      <c r="U2" s="88"/>
      <c r="V2" s="88"/>
      <c r="W2" s="89"/>
    </row>
    <row r="3" spans="1:23" x14ac:dyDescent="0.35">
      <c r="A3" s="2" t="s">
        <v>135</v>
      </c>
      <c r="B3" s="2" t="s">
        <v>30</v>
      </c>
      <c r="C3" s="2" t="s">
        <v>77</v>
      </c>
      <c r="D3" s="2">
        <v>1</v>
      </c>
      <c r="E3" s="2">
        <f t="shared" ref="E3:E34" si="0">F3-D3</f>
        <v>9</v>
      </c>
      <c r="F3" s="2">
        <v>10</v>
      </c>
      <c r="G3" s="46">
        <v>49538.9</v>
      </c>
      <c r="H3" s="46">
        <f t="shared" ref="H3:H34" si="1">G3*D3</f>
        <v>49538.9</v>
      </c>
      <c r="I3" s="46">
        <v>51000</v>
      </c>
      <c r="J3" s="46">
        <f t="shared" ref="J3:J34" si="2">K3-I3</f>
        <v>17842</v>
      </c>
      <c r="K3" s="46">
        <v>68842</v>
      </c>
      <c r="L3" s="2" t="str">
        <f t="shared" ref="L3:L34" si="3">IF(I3&gt;=H3,"Yes","No")</f>
        <v>Yes</v>
      </c>
      <c r="M3" s="53">
        <f>RATE(F3,0,-G3,I3)</f>
        <v>2.9109699876705545E-3</v>
      </c>
      <c r="N3" s="53">
        <v>3.3500000000000002E-2</v>
      </c>
    </row>
    <row r="4" spans="1:23" x14ac:dyDescent="0.35">
      <c r="A4" s="2" t="s">
        <v>135</v>
      </c>
      <c r="B4" s="2" t="s">
        <v>99</v>
      </c>
      <c r="C4" s="2" t="s">
        <v>93</v>
      </c>
      <c r="D4" s="2">
        <v>1</v>
      </c>
      <c r="E4" s="2">
        <f t="shared" si="0"/>
        <v>9</v>
      </c>
      <c r="F4" s="2">
        <v>10</v>
      </c>
      <c r="G4" s="46">
        <v>50000</v>
      </c>
      <c r="H4" s="46">
        <f t="shared" si="1"/>
        <v>50000</v>
      </c>
      <c r="I4" s="46">
        <v>52050</v>
      </c>
      <c r="J4" s="46">
        <f t="shared" si="2"/>
        <v>13330</v>
      </c>
      <c r="K4" s="46">
        <v>65380</v>
      </c>
      <c r="L4" s="2" t="str">
        <f t="shared" si="3"/>
        <v>Yes</v>
      </c>
      <c r="M4" s="53">
        <v>4.0000000000000001E-3</v>
      </c>
      <c r="N4" s="53">
        <v>2.7199999999999998E-2</v>
      </c>
    </row>
    <row r="5" spans="1:23" x14ac:dyDescent="0.35">
      <c r="A5" s="2" t="s">
        <v>135</v>
      </c>
      <c r="B5" s="2" t="s">
        <v>76</v>
      </c>
      <c r="C5" s="2" t="s">
        <v>108</v>
      </c>
      <c r="D5" s="2">
        <v>1</v>
      </c>
      <c r="E5" s="2">
        <f t="shared" si="0"/>
        <v>9</v>
      </c>
      <c r="F5" s="2">
        <v>10</v>
      </c>
      <c r="G5" s="46">
        <v>49697.15</v>
      </c>
      <c r="H5" s="46">
        <f t="shared" si="1"/>
        <v>49697.15</v>
      </c>
      <c r="I5" s="46">
        <v>52000</v>
      </c>
      <c r="J5" s="46">
        <f t="shared" si="2"/>
        <v>11304</v>
      </c>
      <c r="K5" s="46">
        <v>63304</v>
      </c>
      <c r="L5" s="2" t="str">
        <f t="shared" si="3"/>
        <v>Yes</v>
      </c>
      <c r="M5" s="53">
        <v>4.4999999999999997E-3</v>
      </c>
      <c r="N5" s="53">
        <v>2.4400000000000002E-2</v>
      </c>
    </row>
    <row r="6" spans="1:23" x14ac:dyDescent="0.35">
      <c r="A6" s="2" t="s">
        <v>135</v>
      </c>
      <c r="B6" s="2" t="s">
        <v>30</v>
      </c>
      <c r="C6" s="2" t="s">
        <v>77</v>
      </c>
      <c r="D6" s="2">
        <v>1</v>
      </c>
      <c r="E6" s="2">
        <f t="shared" si="0"/>
        <v>14</v>
      </c>
      <c r="F6" s="2">
        <v>15</v>
      </c>
      <c r="G6" s="46">
        <v>49972.25</v>
      </c>
      <c r="H6" s="46">
        <f t="shared" si="1"/>
        <v>49972.25</v>
      </c>
      <c r="I6" s="46">
        <v>57000</v>
      </c>
      <c r="J6" s="46">
        <f t="shared" si="2"/>
        <v>27506</v>
      </c>
      <c r="K6" s="46">
        <v>84506</v>
      </c>
      <c r="L6" s="2" t="str">
        <f t="shared" si="3"/>
        <v>Yes</v>
      </c>
      <c r="M6" s="53">
        <f>RATE(F6,0,-G6,I6)</f>
        <v>8.8108165089250384E-3</v>
      </c>
      <c r="N6" s="53">
        <v>3.56E-2</v>
      </c>
    </row>
    <row r="7" spans="1:23" x14ac:dyDescent="0.35">
      <c r="A7" s="2" t="s">
        <v>135</v>
      </c>
      <c r="B7" s="2" t="s">
        <v>99</v>
      </c>
      <c r="C7" s="2" t="s">
        <v>93</v>
      </c>
      <c r="D7" s="2">
        <v>1</v>
      </c>
      <c r="E7" s="2">
        <f t="shared" si="0"/>
        <v>14</v>
      </c>
      <c r="F7" s="2">
        <v>15</v>
      </c>
      <c r="G7" s="46">
        <v>50000</v>
      </c>
      <c r="H7" s="46">
        <f t="shared" si="1"/>
        <v>50000</v>
      </c>
      <c r="I7" s="46">
        <v>54450</v>
      </c>
      <c r="J7" s="46">
        <f t="shared" si="2"/>
        <v>26645</v>
      </c>
      <c r="K7" s="46">
        <v>81095</v>
      </c>
      <c r="L7" s="2" t="str">
        <f t="shared" si="3"/>
        <v>Yes</v>
      </c>
      <c r="M7" s="53">
        <v>5.7000000000000002E-3</v>
      </c>
      <c r="N7" s="53">
        <v>3.2800000000000003E-2</v>
      </c>
    </row>
    <row r="8" spans="1:23" x14ac:dyDescent="0.35">
      <c r="A8" s="2" t="s">
        <v>135</v>
      </c>
      <c r="B8" s="2" t="s">
        <v>76</v>
      </c>
      <c r="C8" s="2" t="s">
        <v>108</v>
      </c>
      <c r="D8" s="2">
        <v>1</v>
      </c>
      <c r="E8" s="2">
        <f t="shared" si="0"/>
        <v>14</v>
      </c>
      <c r="F8" s="2">
        <v>15</v>
      </c>
      <c r="G8" s="46">
        <v>49728.6</v>
      </c>
      <c r="H8" s="46">
        <f t="shared" si="1"/>
        <v>49728.6</v>
      </c>
      <c r="I8" s="46">
        <v>59000</v>
      </c>
      <c r="J8" s="46">
        <f t="shared" si="2"/>
        <v>17984</v>
      </c>
      <c r="K8" s="46">
        <v>76984</v>
      </c>
      <c r="L8" s="2" t="str">
        <f t="shared" si="3"/>
        <v>Yes</v>
      </c>
      <c r="M8" s="53">
        <v>1.14E-2</v>
      </c>
      <c r="N8" s="53">
        <v>2.9499999999999998E-2</v>
      </c>
    </row>
    <row r="9" spans="1:23" x14ac:dyDescent="0.35">
      <c r="A9" s="2" t="s">
        <v>135</v>
      </c>
      <c r="B9" s="2" t="s">
        <v>30</v>
      </c>
      <c r="C9" s="2" t="s">
        <v>77</v>
      </c>
      <c r="D9" s="2">
        <v>1</v>
      </c>
      <c r="E9" s="2">
        <f t="shared" si="0"/>
        <v>19</v>
      </c>
      <c r="F9" s="2">
        <v>20</v>
      </c>
      <c r="G9" s="46">
        <v>49659.9</v>
      </c>
      <c r="H9" s="46">
        <f t="shared" si="1"/>
        <v>49659.9</v>
      </c>
      <c r="I9" s="46">
        <v>62000</v>
      </c>
      <c r="J9" s="46">
        <f t="shared" si="2"/>
        <v>38699</v>
      </c>
      <c r="K9" s="46">
        <v>100699</v>
      </c>
      <c r="L9" s="2" t="str">
        <f t="shared" si="3"/>
        <v>Yes</v>
      </c>
      <c r="M9" s="53">
        <f>RATE(F9,0,-G9,I9)</f>
        <v>1.1158629137970293E-2</v>
      </c>
      <c r="N9" s="53">
        <v>3.5999999999999997E-2</v>
      </c>
    </row>
    <row r="10" spans="1:23" x14ac:dyDescent="0.35">
      <c r="A10" s="2" t="s">
        <v>135</v>
      </c>
      <c r="B10" s="2" t="s">
        <v>99</v>
      </c>
      <c r="C10" s="2" t="s">
        <v>93</v>
      </c>
      <c r="D10" s="2">
        <v>1</v>
      </c>
      <c r="E10" s="2">
        <f t="shared" si="0"/>
        <v>19</v>
      </c>
      <c r="F10" s="2">
        <v>20</v>
      </c>
      <c r="G10" s="46">
        <v>50000</v>
      </c>
      <c r="H10" s="46">
        <f t="shared" si="1"/>
        <v>50000</v>
      </c>
      <c r="I10" s="46">
        <v>58950</v>
      </c>
      <c r="J10" s="46">
        <f t="shared" si="2"/>
        <v>40365</v>
      </c>
      <c r="K10" s="46">
        <v>99315</v>
      </c>
      <c r="L10" s="2" t="str">
        <f t="shared" si="3"/>
        <v>Yes</v>
      </c>
      <c r="M10" s="53">
        <v>8.3000000000000001E-3</v>
      </c>
      <c r="N10" s="53">
        <v>3.49E-2</v>
      </c>
    </row>
    <row r="11" spans="1:23" x14ac:dyDescent="0.35">
      <c r="A11" s="2" t="s">
        <v>135</v>
      </c>
      <c r="B11" s="2" t="s">
        <v>76</v>
      </c>
      <c r="C11" s="2" t="s">
        <v>108</v>
      </c>
      <c r="D11" s="2">
        <v>1</v>
      </c>
      <c r="E11" s="2">
        <f t="shared" si="0"/>
        <v>19</v>
      </c>
      <c r="F11" s="2">
        <v>20</v>
      </c>
      <c r="G11" s="46">
        <v>49492.9</v>
      </c>
      <c r="H11" s="46">
        <f t="shared" si="1"/>
        <v>49492.9</v>
      </c>
      <c r="I11" s="46">
        <v>65000</v>
      </c>
      <c r="J11" s="46">
        <f t="shared" si="2"/>
        <v>27320</v>
      </c>
      <c r="K11" s="46">
        <v>92320</v>
      </c>
      <c r="L11" s="2" t="str">
        <f t="shared" si="3"/>
        <v>Yes</v>
      </c>
      <c r="M11" s="53">
        <v>1.37E-2</v>
      </c>
      <c r="N11" s="53">
        <v>3.1600000000000003E-2</v>
      </c>
    </row>
    <row r="12" spans="1:23" x14ac:dyDescent="0.35">
      <c r="A12" s="2" t="s">
        <v>135</v>
      </c>
      <c r="B12" s="2" t="s">
        <v>30</v>
      </c>
      <c r="C12" s="2" t="s">
        <v>77</v>
      </c>
      <c r="D12" s="2">
        <v>1</v>
      </c>
      <c r="E12" s="2">
        <f t="shared" si="0"/>
        <v>24</v>
      </c>
      <c r="F12" s="2">
        <v>25</v>
      </c>
      <c r="G12" s="46">
        <v>49264.85</v>
      </c>
      <c r="H12" s="46">
        <f t="shared" si="1"/>
        <v>49264.85</v>
      </c>
      <c r="I12" s="46">
        <v>66000</v>
      </c>
      <c r="J12" s="46">
        <f t="shared" si="2"/>
        <v>54374</v>
      </c>
      <c r="K12" s="46">
        <v>120374</v>
      </c>
      <c r="L12" s="2" t="str">
        <f t="shared" si="3"/>
        <v>Yes</v>
      </c>
      <c r="M12" s="53">
        <f>RATE(F12,0,-G12,I12)</f>
        <v>1.1766442190850676E-2</v>
      </c>
      <c r="N12" s="70">
        <v>3.6400000000000002E-2</v>
      </c>
    </row>
    <row r="13" spans="1:23" x14ac:dyDescent="0.35">
      <c r="A13" s="2" t="s">
        <v>135</v>
      </c>
      <c r="B13" s="2" t="s">
        <v>99</v>
      </c>
      <c r="C13" s="2" t="s">
        <v>93</v>
      </c>
      <c r="D13" s="2">
        <v>1</v>
      </c>
      <c r="E13" s="2">
        <f t="shared" si="0"/>
        <v>24</v>
      </c>
      <c r="F13" s="2">
        <v>25</v>
      </c>
      <c r="G13" s="46">
        <v>50000</v>
      </c>
      <c r="H13" s="46">
        <f t="shared" si="1"/>
        <v>50000</v>
      </c>
      <c r="I13" s="46">
        <v>61950</v>
      </c>
      <c r="J13" s="46">
        <f t="shared" si="2"/>
        <v>57528</v>
      </c>
      <c r="K13" s="46">
        <v>119478</v>
      </c>
      <c r="L13" s="2" t="str">
        <f t="shared" si="3"/>
        <v>Yes</v>
      </c>
      <c r="M13" s="53">
        <v>8.6E-3</v>
      </c>
      <c r="N13" s="70">
        <v>3.5499999999999997E-2</v>
      </c>
    </row>
    <row r="14" spans="1:23" x14ac:dyDescent="0.35">
      <c r="A14" s="2" t="s">
        <v>135</v>
      </c>
      <c r="B14" s="2" t="s">
        <v>76</v>
      </c>
      <c r="C14" s="2" t="s">
        <v>108</v>
      </c>
      <c r="D14" s="2">
        <v>1</v>
      </c>
      <c r="E14" s="2">
        <f t="shared" si="0"/>
        <v>24</v>
      </c>
      <c r="F14" s="2">
        <v>25</v>
      </c>
      <c r="G14" s="46">
        <v>49885.7</v>
      </c>
      <c r="H14" s="46">
        <f t="shared" si="1"/>
        <v>49885.7</v>
      </c>
      <c r="I14" s="46">
        <v>72000</v>
      </c>
      <c r="J14" s="46">
        <f t="shared" si="2"/>
        <v>40367</v>
      </c>
      <c r="K14" s="46">
        <v>112367</v>
      </c>
      <c r="L14" s="2" t="str">
        <f t="shared" si="3"/>
        <v>Yes</v>
      </c>
      <c r="M14" s="53">
        <v>1.47E-2</v>
      </c>
      <c r="N14" s="70">
        <v>3.3000000000000002E-2</v>
      </c>
    </row>
    <row r="15" spans="1:23" x14ac:dyDescent="0.35">
      <c r="A15" s="2" t="s">
        <v>135</v>
      </c>
      <c r="B15" s="2" t="s">
        <v>99</v>
      </c>
      <c r="C15" s="2" t="s">
        <v>94</v>
      </c>
      <c r="D15" s="2">
        <v>3</v>
      </c>
      <c r="E15" s="2">
        <f t="shared" si="0"/>
        <v>9</v>
      </c>
      <c r="F15" s="2">
        <v>12</v>
      </c>
      <c r="G15" s="46">
        <v>12000</v>
      </c>
      <c r="H15" s="46">
        <f t="shared" si="1"/>
        <v>36000</v>
      </c>
      <c r="I15" s="46">
        <v>36000</v>
      </c>
      <c r="J15" s="46">
        <f t="shared" si="2"/>
        <v>13304</v>
      </c>
      <c r="K15" s="46">
        <v>49304</v>
      </c>
      <c r="L15" s="2" t="str">
        <f t="shared" si="3"/>
        <v>Yes</v>
      </c>
      <c r="M15" s="53">
        <v>0</v>
      </c>
      <c r="N15" s="53">
        <v>2.9000000000000001E-2</v>
      </c>
    </row>
    <row r="16" spans="1:23" x14ac:dyDescent="0.35">
      <c r="A16" s="2" t="s">
        <v>135</v>
      </c>
      <c r="B16" s="2" t="s">
        <v>76</v>
      </c>
      <c r="C16" s="2" t="s">
        <v>108</v>
      </c>
      <c r="D16" s="2">
        <v>3</v>
      </c>
      <c r="E16" s="2">
        <f t="shared" si="0"/>
        <v>9</v>
      </c>
      <c r="F16" s="2">
        <v>12</v>
      </c>
      <c r="G16" s="46">
        <v>11980.9</v>
      </c>
      <c r="H16" s="46">
        <f t="shared" si="1"/>
        <v>35942.699999999997</v>
      </c>
      <c r="I16" s="46">
        <v>38000</v>
      </c>
      <c r="J16" s="46">
        <f t="shared" si="2"/>
        <v>10935</v>
      </c>
      <c r="K16" s="46">
        <v>48935</v>
      </c>
      <c r="L16" s="2" t="str">
        <f t="shared" si="3"/>
        <v>Yes</v>
      </c>
      <c r="M16" s="53">
        <v>5.0000000000000001E-3</v>
      </c>
      <c r="N16" s="53">
        <v>2.8400000000000002E-2</v>
      </c>
    </row>
    <row r="17" spans="1:14" x14ac:dyDescent="0.35">
      <c r="A17" s="2" t="s">
        <v>135</v>
      </c>
      <c r="B17" s="2" t="s">
        <v>14</v>
      </c>
      <c r="C17" s="2" t="s">
        <v>16</v>
      </c>
      <c r="D17" s="2">
        <v>5</v>
      </c>
      <c r="E17" s="2">
        <f t="shared" si="0"/>
        <v>5</v>
      </c>
      <c r="F17" s="2">
        <v>10</v>
      </c>
      <c r="G17" s="46">
        <v>11999.86</v>
      </c>
      <c r="H17" s="46">
        <f t="shared" si="1"/>
        <v>59999.3</v>
      </c>
      <c r="I17" s="46">
        <v>60913</v>
      </c>
      <c r="J17" s="46">
        <f t="shared" si="2"/>
        <v>14262</v>
      </c>
      <c r="K17" s="46">
        <v>75175</v>
      </c>
      <c r="L17" s="2" t="str">
        <f t="shared" si="3"/>
        <v>Yes</v>
      </c>
      <c r="M17" s="53">
        <v>1.9E-3</v>
      </c>
      <c r="N17" s="53">
        <v>2.8500000000000001E-2</v>
      </c>
    </row>
    <row r="18" spans="1:14" x14ac:dyDescent="0.35">
      <c r="A18" s="2" t="s">
        <v>135</v>
      </c>
      <c r="B18" s="2" t="s">
        <v>30</v>
      </c>
      <c r="C18" s="2" t="s">
        <v>77</v>
      </c>
      <c r="D18" s="2">
        <v>5</v>
      </c>
      <c r="E18" s="2">
        <f t="shared" si="0"/>
        <v>5</v>
      </c>
      <c r="F18" s="2">
        <v>10</v>
      </c>
      <c r="G18" s="46">
        <v>11915.95</v>
      </c>
      <c r="H18" s="46">
        <f t="shared" si="1"/>
        <v>59579.75</v>
      </c>
      <c r="I18" s="46">
        <v>61000</v>
      </c>
      <c r="J18" s="46">
        <f t="shared" si="2"/>
        <v>16446</v>
      </c>
      <c r="K18" s="46">
        <v>77446</v>
      </c>
      <c r="L18" s="2" t="str">
        <f t="shared" si="3"/>
        <v>Yes</v>
      </c>
      <c r="M18" s="53">
        <v>2.8999999999999998E-3</v>
      </c>
      <c r="N18" s="53">
        <v>3.32E-2</v>
      </c>
    </row>
    <row r="19" spans="1:14" x14ac:dyDescent="0.35">
      <c r="A19" s="2" t="s">
        <v>135</v>
      </c>
      <c r="B19" s="2" t="s">
        <v>99</v>
      </c>
      <c r="C19" s="2" t="s">
        <v>93</v>
      </c>
      <c r="D19" s="2">
        <v>5</v>
      </c>
      <c r="E19" s="2">
        <f t="shared" si="0"/>
        <v>5</v>
      </c>
      <c r="F19" s="2">
        <v>10</v>
      </c>
      <c r="G19" s="46">
        <v>12000</v>
      </c>
      <c r="H19" s="46">
        <f t="shared" si="1"/>
        <v>60000</v>
      </c>
      <c r="I19" s="46">
        <v>61811</v>
      </c>
      <c r="J19" s="46">
        <f t="shared" si="2"/>
        <v>12558</v>
      </c>
      <c r="K19" s="46">
        <v>74369</v>
      </c>
      <c r="L19" s="2" t="str">
        <f t="shared" si="3"/>
        <v>Yes</v>
      </c>
      <c r="M19" s="53">
        <v>3.7000000000000002E-3</v>
      </c>
      <c r="N19" s="53">
        <v>2.7099999999999999E-2</v>
      </c>
    </row>
    <row r="20" spans="1:14" x14ac:dyDescent="0.35">
      <c r="A20" s="2" t="s">
        <v>135</v>
      </c>
      <c r="B20" s="2" t="s">
        <v>76</v>
      </c>
      <c r="C20" s="2" t="s">
        <v>92</v>
      </c>
      <c r="D20" s="2">
        <v>5</v>
      </c>
      <c r="E20" s="2">
        <f t="shared" si="0"/>
        <v>5</v>
      </c>
      <c r="F20" s="2">
        <v>10</v>
      </c>
      <c r="G20" s="46">
        <v>11961.75</v>
      </c>
      <c r="H20" s="46">
        <f t="shared" si="1"/>
        <v>59808.75</v>
      </c>
      <c r="I20" s="46">
        <v>62000</v>
      </c>
      <c r="J20" s="46">
        <f t="shared" si="2"/>
        <v>11696</v>
      </c>
      <c r="K20" s="46">
        <v>73696</v>
      </c>
      <c r="L20" s="2" t="str">
        <f t="shared" si="3"/>
        <v>Yes</v>
      </c>
      <c r="M20" s="53">
        <v>4.4999999999999997E-3</v>
      </c>
      <c r="N20" s="53">
        <v>2.63E-2</v>
      </c>
    </row>
    <row r="21" spans="1:14" x14ac:dyDescent="0.35">
      <c r="A21" s="2" t="s">
        <v>135</v>
      </c>
      <c r="B21" s="2" t="s">
        <v>76</v>
      </c>
      <c r="C21" s="2" t="s">
        <v>108</v>
      </c>
      <c r="D21" s="2">
        <v>5</v>
      </c>
      <c r="E21" s="2">
        <f t="shared" si="0"/>
        <v>5</v>
      </c>
      <c r="F21" s="2">
        <v>10</v>
      </c>
      <c r="G21" s="46">
        <v>11816.55</v>
      </c>
      <c r="H21" s="46">
        <f t="shared" si="1"/>
        <v>59082.75</v>
      </c>
      <c r="I21" s="46">
        <v>61000</v>
      </c>
      <c r="J21" s="46">
        <f t="shared" si="2"/>
        <v>10531</v>
      </c>
      <c r="K21" s="46">
        <v>71531</v>
      </c>
      <c r="L21" s="2" t="str">
        <f t="shared" si="3"/>
        <v>Yes</v>
      </c>
      <c r="M21" s="53">
        <v>3.8999999999999998E-3</v>
      </c>
      <c r="N21" s="53">
        <v>2.41E-2</v>
      </c>
    </row>
    <row r="22" spans="1:14" x14ac:dyDescent="0.35">
      <c r="A22" s="2" t="s">
        <v>135</v>
      </c>
      <c r="B22" s="2" t="s">
        <v>14</v>
      </c>
      <c r="C22" s="2" t="s">
        <v>16</v>
      </c>
      <c r="D22" s="2">
        <v>5</v>
      </c>
      <c r="E22" s="2">
        <f t="shared" si="0"/>
        <v>7</v>
      </c>
      <c r="F22" s="2">
        <v>12</v>
      </c>
      <c r="G22" s="46">
        <v>11999.84</v>
      </c>
      <c r="H22" s="46">
        <f t="shared" si="1"/>
        <v>59999.199999999997</v>
      </c>
      <c r="I22" s="46">
        <v>63795</v>
      </c>
      <c r="J22" s="46">
        <f t="shared" si="2"/>
        <v>18348</v>
      </c>
      <c r="K22" s="46">
        <v>82143</v>
      </c>
      <c r="L22" s="2" t="str">
        <f t="shared" si="3"/>
        <v>Yes</v>
      </c>
      <c r="M22" s="53">
        <v>6.1000000000000004E-3</v>
      </c>
      <c r="N22" s="53">
        <v>3.1800000000000002E-2</v>
      </c>
    </row>
    <row r="23" spans="1:14" x14ac:dyDescent="0.35">
      <c r="A23" s="2" t="s">
        <v>135</v>
      </c>
      <c r="B23" s="2" t="s">
        <v>76</v>
      </c>
      <c r="C23" s="2" t="s">
        <v>92</v>
      </c>
      <c r="D23" s="2">
        <v>5</v>
      </c>
      <c r="E23" s="2">
        <f t="shared" si="0"/>
        <v>7</v>
      </c>
      <c r="F23" s="2">
        <v>12</v>
      </c>
      <c r="G23" s="46">
        <v>11854.9</v>
      </c>
      <c r="H23" s="46">
        <f t="shared" si="1"/>
        <v>59274.5</v>
      </c>
      <c r="I23" s="46">
        <v>62000</v>
      </c>
      <c r="J23" s="46">
        <f t="shared" si="2"/>
        <v>16684</v>
      </c>
      <c r="K23" s="46">
        <v>78684</v>
      </c>
      <c r="L23" s="2" t="str">
        <f t="shared" si="3"/>
        <v>Yes</v>
      </c>
      <c r="M23" s="53">
        <v>4.4999999999999997E-3</v>
      </c>
      <c r="N23" s="53">
        <v>2.86E-2</v>
      </c>
    </row>
    <row r="24" spans="1:14" x14ac:dyDescent="0.35">
      <c r="A24" s="2" t="s">
        <v>135</v>
      </c>
      <c r="B24" s="2" t="s">
        <v>76</v>
      </c>
      <c r="C24" s="2" t="s">
        <v>108</v>
      </c>
      <c r="D24" s="2">
        <v>5</v>
      </c>
      <c r="E24" s="2">
        <f t="shared" si="0"/>
        <v>7</v>
      </c>
      <c r="F24" s="2">
        <v>12</v>
      </c>
      <c r="G24" s="46">
        <v>11912.9</v>
      </c>
      <c r="H24" s="46">
        <f t="shared" si="1"/>
        <v>59564.5</v>
      </c>
      <c r="I24" s="46">
        <v>62000</v>
      </c>
      <c r="J24" s="46">
        <f t="shared" si="2"/>
        <v>15999</v>
      </c>
      <c r="K24" s="46">
        <v>77999</v>
      </c>
      <c r="L24" s="2" t="str">
        <f t="shared" si="3"/>
        <v>Yes</v>
      </c>
      <c r="M24" s="53">
        <v>4.0000000000000001E-3</v>
      </c>
      <c r="N24" s="53">
        <v>2.7199999999999998E-2</v>
      </c>
    </row>
    <row r="25" spans="1:14" x14ac:dyDescent="0.35">
      <c r="A25" s="2" t="s">
        <v>135</v>
      </c>
      <c r="B25" s="2" t="s">
        <v>14</v>
      </c>
      <c r="C25" s="2" t="s">
        <v>16</v>
      </c>
      <c r="D25" s="2">
        <v>5</v>
      </c>
      <c r="E25" s="2">
        <f t="shared" si="0"/>
        <v>10</v>
      </c>
      <c r="F25" s="2">
        <v>15</v>
      </c>
      <c r="G25" s="46">
        <v>11999.84</v>
      </c>
      <c r="H25" s="46">
        <f t="shared" si="1"/>
        <v>59999.199999999997</v>
      </c>
      <c r="I25" s="46">
        <v>68034</v>
      </c>
      <c r="J25" s="46">
        <f t="shared" si="2"/>
        <v>25093</v>
      </c>
      <c r="K25" s="46">
        <v>93127</v>
      </c>
      <c r="L25" s="2" t="str">
        <f t="shared" si="3"/>
        <v>Yes</v>
      </c>
      <c r="M25" s="53">
        <v>9.7000000000000003E-3</v>
      </c>
      <c r="N25" s="53">
        <v>3.4299999999999997E-2</v>
      </c>
    </row>
    <row r="26" spans="1:14" x14ac:dyDescent="0.35">
      <c r="A26" s="2" t="s">
        <v>135</v>
      </c>
      <c r="B26" s="2" t="s">
        <v>30</v>
      </c>
      <c r="C26" s="2" t="s">
        <v>77</v>
      </c>
      <c r="D26" s="2">
        <v>5</v>
      </c>
      <c r="E26" s="2">
        <f t="shared" si="0"/>
        <v>10</v>
      </c>
      <c r="F26" s="2">
        <v>15</v>
      </c>
      <c r="G26" s="46">
        <v>11969.85</v>
      </c>
      <c r="H26" s="46">
        <f t="shared" si="1"/>
        <v>59849.25</v>
      </c>
      <c r="I26" s="46">
        <v>67000</v>
      </c>
      <c r="J26" s="46">
        <f t="shared" si="2"/>
        <v>26997</v>
      </c>
      <c r="K26" s="46">
        <v>93997</v>
      </c>
      <c r="L26" s="2" t="str">
        <f t="shared" si="3"/>
        <v>Yes</v>
      </c>
      <c r="M26" s="53">
        <v>8.6999999999999994E-3</v>
      </c>
      <c r="N26" s="53">
        <v>3.5200000000000002E-2</v>
      </c>
    </row>
    <row r="27" spans="1:14" x14ac:dyDescent="0.35">
      <c r="A27" s="2" t="s">
        <v>135</v>
      </c>
      <c r="B27" s="2" t="s">
        <v>99</v>
      </c>
      <c r="C27" s="2" t="s">
        <v>93</v>
      </c>
      <c r="D27" s="2">
        <v>5</v>
      </c>
      <c r="E27" s="2">
        <f t="shared" si="0"/>
        <v>10</v>
      </c>
      <c r="F27" s="2">
        <v>15</v>
      </c>
      <c r="G27" s="46">
        <v>12000</v>
      </c>
      <c r="H27" s="46">
        <f t="shared" si="1"/>
        <v>60000</v>
      </c>
      <c r="I27" s="46">
        <v>63993</v>
      </c>
      <c r="J27" s="46">
        <f t="shared" si="2"/>
        <v>25565</v>
      </c>
      <c r="K27" s="46">
        <v>89558</v>
      </c>
      <c r="L27" s="2" t="str">
        <f t="shared" si="3"/>
        <v>Yes</v>
      </c>
      <c r="M27" s="53">
        <v>5.0000000000000001E-3</v>
      </c>
      <c r="N27" s="53">
        <v>3.1199999999999999E-2</v>
      </c>
    </row>
    <row r="28" spans="1:14" x14ac:dyDescent="0.35">
      <c r="A28" s="2" t="s">
        <v>135</v>
      </c>
      <c r="B28" s="2" t="s">
        <v>76</v>
      </c>
      <c r="C28" s="2" t="s">
        <v>92</v>
      </c>
      <c r="D28" s="2">
        <v>5</v>
      </c>
      <c r="E28" s="2">
        <f t="shared" si="0"/>
        <v>10</v>
      </c>
      <c r="F28" s="2">
        <v>15</v>
      </c>
      <c r="G28" s="46">
        <v>11995.8</v>
      </c>
      <c r="H28" s="46">
        <f t="shared" si="1"/>
        <v>59979</v>
      </c>
      <c r="I28" s="46">
        <v>64000</v>
      </c>
      <c r="J28" s="46">
        <f t="shared" si="2"/>
        <v>25420</v>
      </c>
      <c r="K28" s="46">
        <v>89420</v>
      </c>
      <c r="L28" s="2" t="str">
        <f t="shared" si="3"/>
        <v>Yes</v>
      </c>
      <c r="M28" s="53">
        <v>5.0000000000000001E-3</v>
      </c>
      <c r="N28" s="53">
        <v>3.1099999999999999E-2</v>
      </c>
    </row>
    <row r="29" spans="1:14" x14ac:dyDescent="0.35">
      <c r="A29" s="2" t="s">
        <v>135</v>
      </c>
      <c r="B29" s="2" t="s">
        <v>76</v>
      </c>
      <c r="C29" s="2" t="s">
        <v>108</v>
      </c>
      <c r="D29" s="2">
        <v>5</v>
      </c>
      <c r="E29" s="2">
        <f t="shared" si="0"/>
        <v>10</v>
      </c>
      <c r="F29" s="2">
        <v>15</v>
      </c>
      <c r="G29" s="46">
        <v>11927.15</v>
      </c>
      <c r="H29" s="46">
        <f t="shared" si="1"/>
        <v>59635.75</v>
      </c>
      <c r="I29" s="46">
        <v>69000</v>
      </c>
      <c r="J29" s="46">
        <f t="shared" si="2"/>
        <v>19569</v>
      </c>
      <c r="K29" s="46">
        <v>88569</v>
      </c>
      <c r="L29" s="2" t="str">
        <f t="shared" si="3"/>
        <v>Yes</v>
      </c>
      <c r="M29" s="53">
        <v>1.12E-2</v>
      </c>
      <c r="N29" s="53">
        <v>3.0800000000000001E-2</v>
      </c>
    </row>
    <row r="30" spans="1:14" x14ac:dyDescent="0.35">
      <c r="A30" s="2" t="s">
        <v>135</v>
      </c>
      <c r="B30" s="2" t="s">
        <v>14</v>
      </c>
      <c r="C30" s="2" t="s">
        <v>16</v>
      </c>
      <c r="D30" s="2">
        <v>5</v>
      </c>
      <c r="E30" s="2">
        <f t="shared" si="0"/>
        <v>11</v>
      </c>
      <c r="F30" s="2">
        <v>16</v>
      </c>
      <c r="G30" s="46">
        <v>11999.89</v>
      </c>
      <c r="H30" s="46">
        <f t="shared" si="1"/>
        <v>59999.45</v>
      </c>
      <c r="I30" s="46">
        <v>69613</v>
      </c>
      <c r="J30" s="46">
        <f t="shared" si="2"/>
        <v>27579</v>
      </c>
      <c r="K30" s="46">
        <v>97192</v>
      </c>
      <c r="L30" s="2" t="str">
        <f t="shared" si="3"/>
        <v>Yes</v>
      </c>
      <c r="M30" s="53">
        <v>1.0699999999999999E-2</v>
      </c>
      <c r="N30" s="53">
        <v>3.5000000000000003E-2</v>
      </c>
    </row>
    <row r="31" spans="1:14" x14ac:dyDescent="0.35">
      <c r="A31" s="2" t="s">
        <v>135</v>
      </c>
      <c r="B31" s="2" t="s">
        <v>52</v>
      </c>
      <c r="C31" s="2" t="s">
        <v>53</v>
      </c>
      <c r="D31" s="2">
        <v>5</v>
      </c>
      <c r="E31" s="2">
        <f t="shared" si="0"/>
        <v>11</v>
      </c>
      <c r="F31" s="2">
        <v>16</v>
      </c>
      <c r="G31" s="46">
        <v>11976.8</v>
      </c>
      <c r="H31" s="46">
        <f t="shared" si="1"/>
        <v>59884</v>
      </c>
      <c r="I31" s="46">
        <v>62312</v>
      </c>
      <c r="J31" s="46">
        <f t="shared" si="2"/>
        <v>31502</v>
      </c>
      <c r="K31" s="46">
        <v>93814</v>
      </c>
      <c r="L31" s="2" t="str">
        <f t="shared" si="3"/>
        <v>Yes</v>
      </c>
      <c r="M31" s="53">
        <v>2.8E-3</v>
      </c>
      <c r="N31" s="53">
        <v>3.2500000000000001E-2</v>
      </c>
    </row>
    <row r="32" spans="1:14" x14ac:dyDescent="0.35">
      <c r="A32" s="2" t="s">
        <v>135</v>
      </c>
      <c r="B32" s="2" t="s">
        <v>76</v>
      </c>
      <c r="C32" s="2" t="s">
        <v>92</v>
      </c>
      <c r="D32" s="2">
        <v>5</v>
      </c>
      <c r="E32" s="2">
        <f t="shared" si="0"/>
        <v>11</v>
      </c>
      <c r="F32" s="2">
        <v>16</v>
      </c>
      <c r="G32" s="46">
        <v>11853.25</v>
      </c>
      <c r="H32" s="46">
        <f t="shared" si="1"/>
        <v>59266.25</v>
      </c>
      <c r="I32" s="46">
        <v>64000</v>
      </c>
      <c r="J32" s="46">
        <f t="shared" si="2"/>
        <v>27890</v>
      </c>
      <c r="K32" s="46">
        <v>91890</v>
      </c>
      <c r="L32" s="2" t="str">
        <f t="shared" si="3"/>
        <v>Yes</v>
      </c>
      <c r="M32" s="53">
        <v>5.4999999999999997E-3</v>
      </c>
      <c r="N32" s="53">
        <v>3.1699999999999999E-2</v>
      </c>
    </row>
    <row r="33" spans="1:14" x14ac:dyDescent="0.35">
      <c r="A33" s="2" t="s">
        <v>135</v>
      </c>
      <c r="B33" s="2" t="s">
        <v>76</v>
      </c>
      <c r="C33" s="2" t="s">
        <v>108</v>
      </c>
      <c r="D33" s="2">
        <v>5</v>
      </c>
      <c r="E33" s="2">
        <f t="shared" si="0"/>
        <v>11</v>
      </c>
      <c r="F33" s="2">
        <v>16</v>
      </c>
      <c r="G33" s="46">
        <v>11930.05</v>
      </c>
      <c r="H33" s="46">
        <f t="shared" si="1"/>
        <v>59650.25</v>
      </c>
      <c r="I33" s="46">
        <v>70000</v>
      </c>
      <c r="J33" s="46">
        <f t="shared" si="2"/>
        <v>22160</v>
      </c>
      <c r="K33" s="46">
        <v>92160</v>
      </c>
      <c r="L33" s="2" t="str">
        <f t="shared" si="3"/>
        <v>Yes</v>
      </c>
      <c r="M33" s="53">
        <v>1.14E-2</v>
      </c>
      <c r="N33" s="53">
        <v>3.1399999999999997E-2</v>
      </c>
    </row>
    <row r="34" spans="1:14" x14ac:dyDescent="0.35">
      <c r="A34" s="2" t="s">
        <v>135</v>
      </c>
      <c r="B34" s="2" t="s">
        <v>14</v>
      </c>
      <c r="C34" s="2" t="s">
        <v>16</v>
      </c>
      <c r="D34" s="2">
        <v>5</v>
      </c>
      <c r="E34" s="2">
        <f t="shared" si="0"/>
        <v>13</v>
      </c>
      <c r="F34" s="2">
        <v>18</v>
      </c>
      <c r="G34" s="46">
        <v>11999.9</v>
      </c>
      <c r="H34" s="46">
        <f t="shared" si="1"/>
        <v>59999.5</v>
      </c>
      <c r="I34" s="46">
        <v>73001</v>
      </c>
      <c r="J34" s="46">
        <f t="shared" si="2"/>
        <v>32944</v>
      </c>
      <c r="K34" s="46">
        <v>105945</v>
      </c>
      <c r="L34" s="2" t="str">
        <f t="shared" si="3"/>
        <v>Yes</v>
      </c>
      <c r="M34" s="53">
        <v>1.23E-2</v>
      </c>
      <c r="N34" s="53">
        <v>3.61E-2</v>
      </c>
    </row>
    <row r="35" spans="1:14" x14ac:dyDescent="0.35">
      <c r="A35" s="2" t="s">
        <v>135</v>
      </c>
      <c r="B35" s="2" t="s">
        <v>52</v>
      </c>
      <c r="C35" s="2" t="s">
        <v>53</v>
      </c>
      <c r="D35" s="2">
        <v>5</v>
      </c>
      <c r="E35" s="2">
        <f t="shared" ref="E35:E66" si="4">F35-D35</f>
        <v>13</v>
      </c>
      <c r="F35" s="2">
        <v>18</v>
      </c>
      <c r="G35" s="46">
        <v>11976.8</v>
      </c>
      <c r="H35" s="46">
        <f t="shared" ref="H35:H66" si="5">G35*D35</f>
        <v>59884</v>
      </c>
      <c r="I35" s="46">
        <v>62948</v>
      </c>
      <c r="J35" s="46">
        <f t="shared" ref="J35:J66" si="6">K35-I35</f>
        <v>38803</v>
      </c>
      <c r="K35" s="46">
        <v>101751</v>
      </c>
      <c r="L35" s="2" t="str">
        <f t="shared" ref="L35:L66" si="7">IF(I35&gt;=H35,"Yes","No")</f>
        <v>Yes</v>
      </c>
      <c r="M35" s="53">
        <v>3.0999999999999999E-3</v>
      </c>
      <c r="N35" s="53">
        <v>3.3599999999999998E-2</v>
      </c>
    </row>
    <row r="36" spans="1:14" x14ac:dyDescent="0.35">
      <c r="A36" s="2" t="s">
        <v>135</v>
      </c>
      <c r="B36" s="2" t="s">
        <v>76</v>
      </c>
      <c r="C36" s="2" t="s">
        <v>92</v>
      </c>
      <c r="D36" s="2">
        <v>5</v>
      </c>
      <c r="E36" s="2">
        <f t="shared" si="4"/>
        <v>13</v>
      </c>
      <c r="F36" s="2">
        <v>18</v>
      </c>
      <c r="G36" s="46">
        <v>11899.5</v>
      </c>
      <c r="H36" s="46">
        <f t="shared" si="5"/>
        <v>59497.5</v>
      </c>
      <c r="I36" s="46">
        <v>66000</v>
      </c>
      <c r="J36" s="46">
        <f t="shared" si="6"/>
        <v>33779</v>
      </c>
      <c r="K36" s="46">
        <v>99779</v>
      </c>
      <c r="L36" s="2" t="str">
        <f t="shared" si="7"/>
        <v>Yes</v>
      </c>
      <c r="M36" s="53">
        <v>6.4999999999999997E-3</v>
      </c>
      <c r="N36" s="53">
        <v>3.27E-2</v>
      </c>
    </row>
    <row r="37" spans="1:14" x14ac:dyDescent="0.35">
      <c r="A37" s="2" t="s">
        <v>135</v>
      </c>
      <c r="B37" s="2" t="s">
        <v>76</v>
      </c>
      <c r="C37" s="2" t="s">
        <v>108</v>
      </c>
      <c r="D37" s="2">
        <v>5</v>
      </c>
      <c r="E37" s="2">
        <f t="shared" si="4"/>
        <v>13</v>
      </c>
      <c r="F37" s="2">
        <v>18</v>
      </c>
      <c r="G37" s="46">
        <v>11961.6</v>
      </c>
      <c r="H37" s="46">
        <f t="shared" si="5"/>
        <v>59808</v>
      </c>
      <c r="I37" s="46">
        <v>73000</v>
      </c>
      <c r="J37" s="46">
        <f t="shared" si="6"/>
        <v>27111</v>
      </c>
      <c r="K37" s="46">
        <v>100111</v>
      </c>
      <c r="L37" s="2" t="str">
        <f t="shared" si="7"/>
        <v>Yes</v>
      </c>
      <c r="M37" s="53">
        <v>1.2500000000000001E-2</v>
      </c>
      <c r="N37" s="53">
        <v>3.2599999999999997E-2</v>
      </c>
    </row>
    <row r="38" spans="1:14" x14ac:dyDescent="0.35">
      <c r="A38" s="2" t="s">
        <v>135</v>
      </c>
      <c r="B38" s="2" t="s">
        <v>14</v>
      </c>
      <c r="C38" s="2" t="s">
        <v>16</v>
      </c>
      <c r="D38" s="2">
        <v>5</v>
      </c>
      <c r="E38" s="2">
        <f t="shared" si="4"/>
        <v>15</v>
      </c>
      <c r="F38" s="2">
        <v>20</v>
      </c>
      <c r="G38" s="46">
        <v>11999.98</v>
      </c>
      <c r="H38" s="46">
        <f t="shared" si="5"/>
        <v>59999.899999999994</v>
      </c>
      <c r="I38" s="46">
        <v>76736</v>
      </c>
      <c r="J38" s="46">
        <f t="shared" si="6"/>
        <v>38900</v>
      </c>
      <c r="K38" s="46">
        <v>115636</v>
      </c>
      <c r="L38" s="2" t="str">
        <f t="shared" si="7"/>
        <v>Yes</v>
      </c>
      <c r="M38" s="53">
        <v>1.38E-2</v>
      </c>
      <c r="N38" s="53">
        <v>3.6999999999999998E-2</v>
      </c>
    </row>
    <row r="39" spans="1:14" x14ac:dyDescent="0.35">
      <c r="A39" s="2" t="s">
        <v>135</v>
      </c>
      <c r="B39" s="2" t="s">
        <v>30</v>
      </c>
      <c r="C39" s="2" t="s">
        <v>77</v>
      </c>
      <c r="D39" s="2">
        <v>5</v>
      </c>
      <c r="E39" s="2">
        <f t="shared" si="4"/>
        <v>15</v>
      </c>
      <c r="F39" s="2">
        <v>20</v>
      </c>
      <c r="G39" s="46">
        <v>11985.8</v>
      </c>
      <c r="H39" s="46">
        <f t="shared" si="5"/>
        <v>59929</v>
      </c>
      <c r="I39" s="46">
        <v>73000</v>
      </c>
      <c r="J39" s="46">
        <f t="shared" si="6"/>
        <v>39497</v>
      </c>
      <c r="K39" s="46">
        <v>112497</v>
      </c>
      <c r="L39" s="2" t="str">
        <f t="shared" si="7"/>
        <v>Yes</v>
      </c>
      <c r="M39" s="53">
        <v>1.0999999999999999E-2</v>
      </c>
      <c r="N39" s="53">
        <v>3.5499999999999997E-2</v>
      </c>
    </row>
    <row r="40" spans="1:14" x14ac:dyDescent="0.35">
      <c r="A40" s="2" t="s">
        <v>135</v>
      </c>
      <c r="B40" s="2" t="s">
        <v>99</v>
      </c>
      <c r="C40" s="2" t="s">
        <v>93</v>
      </c>
      <c r="D40" s="2">
        <v>5</v>
      </c>
      <c r="E40" s="2">
        <f t="shared" si="4"/>
        <v>15</v>
      </c>
      <c r="F40" s="2">
        <v>20</v>
      </c>
      <c r="G40" s="46">
        <v>12000</v>
      </c>
      <c r="H40" s="46">
        <f t="shared" si="5"/>
        <v>60000</v>
      </c>
      <c r="I40" s="46">
        <v>68004</v>
      </c>
      <c r="J40" s="46">
        <f t="shared" si="6"/>
        <v>42975</v>
      </c>
      <c r="K40" s="46">
        <v>110979</v>
      </c>
      <c r="L40" s="2" t="str">
        <f t="shared" si="7"/>
        <v>Yes</v>
      </c>
      <c r="M40" s="53">
        <v>7.0000000000000001E-3</v>
      </c>
      <c r="N40" s="53">
        <v>3.4700000000000002E-2</v>
      </c>
    </row>
    <row r="41" spans="1:14" x14ac:dyDescent="0.35">
      <c r="A41" s="2" t="s">
        <v>135</v>
      </c>
      <c r="B41" s="2" t="s">
        <v>76</v>
      </c>
      <c r="C41" s="2" t="s">
        <v>92</v>
      </c>
      <c r="D41" s="2">
        <v>5</v>
      </c>
      <c r="E41" s="2">
        <f t="shared" si="4"/>
        <v>15</v>
      </c>
      <c r="F41" s="2">
        <v>20</v>
      </c>
      <c r="G41" s="46">
        <v>11887.7</v>
      </c>
      <c r="H41" s="46">
        <f t="shared" si="5"/>
        <v>59438.5</v>
      </c>
      <c r="I41" s="46">
        <v>68000</v>
      </c>
      <c r="J41" s="46">
        <f t="shared" si="6"/>
        <v>39487</v>
      </c>
      <c r="K41" s="46">
        <v>107487</v>
      </c>
      <c r="L41" s="2" t="str">
        <f t="shared" si="7"/>
        <v>Yes</v>
      </c>
      <c r="M41" s="53">
        <v>7.4999999999999997E-3</v>
      </c>
      <c r="N41" s="53">
        <v>3.3300000000000003E-2</v>
      </c>
    </row>
    <row r="42" spans="1:14" x14ac:dyDescent="0.35">
      <c r="A42" s="2" t="s">
        <v>135</v>
      </c>
      <c r="B42" s="2" t="s">
        <v>76</v>
      </c>
      <c r="C42" s="2" t="s">
        <v>108</v>
      </c>
      <c r="D42" s="2">
        <v>5</v>
      </c>
      <c r="E42" s="2">
        <f t="shared" si="4"/>
        <v>15</v>
      </c>
      <c r="F42" s="2">
        <v>20</v>
      </c>
      <c r="G42" s="46">
        <v>11942.9</v>
      </c>
      <c r="H42" s="46">
        <f t="shared" si="5"/>
        <v>59714.5</v>
      </c>
      <c r="I42" s="46">
        <v>76000</v>
      </c>
      <c r="J42" s="46">
        <f t="shared" si="6"/>
        <v>30907</v>
      </c>
      <c r="K42" s="46">
        <v>106907</v>
      </c>
      <c r="L42" s="2" t="str">
        <f t="shared" si="7"/>
        <v>Yes</v>
      </c>
      <c r="M42" s="53">
        <v>1.34E-2</v>
      </c>
      <c r="N42" s="53">
        <v>3.2800000000000003E-2</v>
      </c>
    </row>
    <row r="43" spans="1:14" x14ac:dyDescent="0.35">
      <c r="A43" s="2" t="s">
        <v>135</v>
      </c>
      <c r="B43" s="2" t="s">
        <v>30</v>
      </c>
      <c r="C43" s="2" t="s">
        <v>77</v>
      </c>
      <c r="D43" s="2">
        <v>5</v>
      </c>
      <c r="E43" s="2">
        <f t="shared" si="4"/>
        <v>20</v>
      </c>
      <c r="F43" s="2">
        <v>25</v>
      </c>
      <c r="G43" s="46">
        <v>11961.45</v>
      </c>
      <c r="H43" s="46">
        <f t="shared" si="5"/>
        <v>59807.25</v>
      </c>
      <c r="I43" s="46">
        <v>78000</v>
      </c>
      <c r="J43" s="46">
        <f t="shared" si="6"/>
        <v>56811</v>
      </c>
      <c r="K43" s="46">
        <v>134811</v>
      </c>
      <c r="L43" s="2" t="str">
        <f t="shared" si="7"/>
        <v>Yes</v>
      </c>
      <c r="M43" s="53">
        <v>1.1599999999999999E-2</v>
      </c>
      <c r="N43" s="53">
        <v>3.5900000000000001E-2</v>
      </c>
    </row>
    <row r="44" spans="1:14" x14ac:dyDescent="0.35">
      <c r="A44" s="2" t="s">
        <v>135</v>
      </c>
      <c r="B44" s="2" t="s">
        <v>99</v>
      </c>
      <c r="C44" s="2" t="s">
        <v>93</v>
      </c>
      <c r="D44" s="2">
        <v>5</v>
      </c>
      <c r="E44" s="2">
        <f t="shared" si="4"/>
        <v>20</v>
      </c>
      <c r="F44" s="2">
        <v>25</v>
      </c>
      <c r="G44" s="46">
        <v>12000</v>
      </c>
      <c r="H44" s="46">
        <f t="shared" si="5"/>
        <v>60000</v>
      </c>
      <c r="I44" s="46">
        <v>72840</v>
      </c>
      <c r="J44" s="46">
        <f t="shared" si="6"/>
        <v>59631</v>
      </c>
      <c r="K44" s="46">
        <v>132471</v>
      </c>
      <c r="L44" s="2" t="str">
        <f t="shared" si="7"/>
        <v>Yes</v>
      </c>
      <c r="M44" s="53">
        <v>8.5000000000000006E-3</v>
      </c>
      <c r="N44" s="53">
        <v>3.5000000000000003E-2</v>
      </c>
    </row>
    <row r="45" spans="1:14" x14ac:dyDescent="0.35">
      <c r="A45" s="2" t="s">
        <v>135</v>
      </c>
      <c r="B45" s="2" t="s">
        <v>76</v>
      </c>
      <c r="C45" s="2" t="s">
        <v>92</v>
      </c>
      <c r="D45" s="2">
        <v>5</v>
      </c>
      <c r="E45" s="2">
        <f t="shared" si="4"/>
        <v>20</v>
      </c>
      <c r="F45" s="2">
        <v>25</v>
      </c>
      <c r="G45" s="46">
        <v>11930.4</v>
      </c>
      <c r="H45" s="46">
        <f t="shared" si="5"/>
        <v>59652</v>
      </c>
      <c r="I45" s="46">
        <v>75000</v>
      </c>
      <c r="J45" s="46">
        <f t="shared" si="6"/>
        <v>56132</v>
      </c>
      <c r="K45" s="46">
        <v>131132</v>
      </c>
      <c r="L45" s="2" t="str">
        <f t="shared" si="7"/>
        <v>Yes</v>
      </c>
      <c r="M45" s="53">
        <v>0.01</v>
      </c>
      <c r="N45" s="53">
        <v>3.4700000000000002E-2</v>
      </c>
    </row>
    <row r="46" spans="1:14" x14ac:dyDescent="0.35">
      <c r="A46" s="2" t="s">
        <v>135</v>
      </c>
      <c r="B46" s="2" t="s">
        <v>76</v>
      </c>
      <c r="C46" s="2" t="s">
        <v>108</v>
      </c>
      <c r="D46" s="2">
        <v>5</v>
      </c>
      <c r="E46" s="2">
        <f t="shared" si="4"/>
        <v>20</v>
      </c>
      <c r="F46" s="2">
        <v>25</v>
      </c>
      <c r="G46" s="46">
        <v>11903</v>
      </c>
      <c r="H46" s="46">
        <f t="shared" si="5"/>
        <v>59515</v>
      </c>
      <c r="I46" s="46">
        <v>82000</v>
      </c>
      <c r="J46" s="46">
        <f t="shared" si="6"/>
        <v>47912</v>
      </c>
      <c r="K46" s="46">
        <v>129912</v>
      </c>
      <c r="L46" s="2" t="str">
        <f t="shared" si="7"/>
        <v>Yes</v>
      </c>
      <c r="M46" s="53">
        <v>1.4E-2</v>
      </c>
      <c r="N46" s="53">
        <v>3.44E-2</v>
      </c>
    </row>
    <row r="47" spans="1:14" x14ac:dyDescent="0.35">
      <c r="A47" s="2" t="s">
        <v>135</v>
      </c>
      <c r="B47" s="2" t="s">
        <v>14</v>
      </c>
      <c r="C47" s="2" t="s">
        <v>16</v>
      </c>
      <c r="D47" s="2">
        <v>10</v>
      </c>
      <c r="E47" s="2">
        <f t="shared" si="4"/>
        <v>3</v>
      </c>
      <c r="F47" s="2">
        <v>13</v>
      </c>
      <c r="G47" s="46">
        <v>11999.95</v>
      </c>
      <c r="H47" s="46">
        <f t="shared" si="5"/>
        <v>119999.5</v>
      </c>
      <c r="I47" s="46">
        <v>121457</v>
      </c>
      <c r="J47" s="46">
        <f t="shared" si="6"/>
        <v>26743</v>
      </c>
      <c r="K47" s="46">
        <v>148200</v>
      </c>
      <c r="L47" s="2" t="str">
        <f t="shared" si="7"/>
        <v>Yes</v>
      </c>
      <c r="M47" s="53">
        <v>1.4E-3</v>
      </c>
      <c r="N47" s="53">
        <v>2.4799999999999999E-2</v>
      </c>
    </row>
    <row r="48" spans="1:14" x14ac:dyDescent="0.35">
      <c r="A48" s="2" t="s">
        <v>135</v>
      </c>
      <c r="B48" s="2" t="s">
        <v>76</v>
      </c>
      <c r="C48" s="2" t="s">
        <v>108</v>
      </c>
      <c r="D48" s="2">
        <v>10</v>
      </c>
      <c r="E48" s="2">
        <f t="shared" si="4"/>
        <v>3</v>
      </c>
      <c r="F48" s="2">
        <v>13</v>
      </c>
      <c r="G48" s="46">
        <v>11977.2</v>
      </c>
      <c r="H48" s="46">
        <f t="shared" si="5"/>
        <v>119772</v>
      </c>
      <c r="I48" s="46">
        <v>126000</v>
      </c>
      <c r="J48" s="46">
        <f t="shared" si="6"/>
        <v>18180</v>
      </c>
      <c r="K48" s="46">
        <v>144180</v>
      </c>
      <c r="L48" s="2" t="str">
        <f t="shared" si="7"/>
        <v>Yes</v>
      </c>
      <c r="M48" s="53">
        <v>5.8999999999999999E-3</v>
      </c>
      <c r="N48" s="53">
        <v>2.18E-2</v>
      </c>
    </row>
    <row r="49" spans="1:14" x14ac:dyDescent="0.35">
      <c r="A49" s="2" t="s">
        <v>135</v>
      </c>
      <c r="B49" s="2" t="s">
        <v>76</v>
      </c>
      <c r="C49" s="2" t="s">
        <v>92</v>
      </c>
      <c r="D49" s="2">
        <v>10</v>
      </c>
      <c r="E49" s="2">
        <f t="shared" si="4"/>
        <v>3</v>
      </c>
      <c r="F49" s="2">
        <v>13</v>
      </c>
      <c r="G49" s="46">
        <v>11930.9</v>
      </c>
      <c r="H49" s="46">
        <f t="shared" si="5"/>
        <v>119309</v>
      </c>
      <c r="I49" s="46">
        <v>125000</v>
      </c>
      <c r="J49" s="46">
        <f t="shared" si="6"/>
        <v>25438</v>
      </c>
      <c r="K49" s="46">
        <v>150438</v>
      </c>
      <c r="L49" s="2" t="str">
        <f t="shared" si="7"/>
        <v>Yes</v>
      </c>
      <c r="M49" s="53">
        <v>5.4000000000000003E-3</v>
      </c>
      <c r="N49" s="53">
        <v>2.7199999999999998E-2</v>
      </c>
    </row>
    <row r="50" spans="1:14" x14ac:dyDescent="0.35">
      <c r="A50" s="2" t="s">
        <v>135</v>
      </c>
      <c r="B50" s="2" t="s">
        <v>14</v>
      </c>
      <c r="C50" s="2" t="s">
        <v>16</v>
      </c>
      <c r="D50" s="2">
        <v>10</v>
      </c>
      <c r="E50" s="2">
        <f t="shared" si="4"/>
        <v>5</v>
      </c>
      <c r="F50" s="2">
        <v>15</v>
      </c>
      <c r="G50" s="46">
        <v>11999.93</v>
      </c>
      <c r="H50" s="46">
        <f t="shared" si="5"/>
        <v>119999.3</v>
      </c>
      <c r="I50" s="46">
        <v>126315</v>
      </c>
      <c r="J50" s="46">
        <f t="shared" si="6"/>
        <v>32887</v>
      </c>
      <c r="K50" s="46">
        <v>159202</v>
      </c>
      <c r="L50" s="2" t="str">
        <f t="shared" si="7"/>
        <v>Yes</v>
      </c>
      <c r="M50" s="53">
        <v>4.8999999999999998E-3</v>
      </c>
      <c r="N50" s="53">
        <v>2.7E-2</v>
      </c>
    </row>
    <row r="51" spans="1:14" x14ac:dyDescent="0.35">
      <c r="A51" s="2" t="s">
        <v>135</v>
      </c>
      <c r="B51" s="2" t="s">
        <v>30</v>
      </c>
      <c r="C51" s="2" t="s">
        <v>77</v>
      </c>
      <c r="D51" s="2">
        <v>10</v>
      </c>
      <c r="E51" s="2">
        <f t="shared" si="4"/>
        <v>5</v>
      </c>
      <c r="F51" s="2">
        <v>15</v>
      </c>
      <c r="G51" s="46">
        <v>11925.35</v>
      </c>
      <c r="H51" s="46">
        <f t="shared" si="5"/>
        <v>119253.5</v>
      </c>
      <c r="I51" s="46">
        <v>131000</v>
      </c>
      <c r="J51" s="46">
        <f t="shared" si="6"/>
        <v>36538</v>
      </c>
      <c r="K51" s="46">
        <v>167538</v>
      </c>
      <c r="L51" s="2" t="str">
        <f t="shared" si="7"/>
        <v>Yes</v>
      </c>
      <c r="M51" s="53">
        <v>8.9999999999999993E-3</v>
      </c>
      <c r="N51" s="53">
        <v>3.2500000000000001E-2</v>
      </c>
    </row>
    <row r="52" spans="1:14" x14ac:dyDescent="0.35">
      <c r="A52" s="2" t="s">
        <v>135</v>
      </c>
      <c r="B52" s="2" t="s">
        <v>99</v>
      </c>
      <c r="C52" s="2" t="s">
        <v>93</v>
      </c>
      <c r="D52" s="2">
        <v>10</v>
      </c>
      <c r="E52" s="2">
        <f t="shared" si="4"/>
        <v>5</v>
      </c>
      <c r="F52" s="2">
        <v>15</v>
      </c>
      <c r="G52" s="46">
        <v>12000</v>
      </c>
      <c r="H52" s="46">
        <f t="shared" si="5"/>
        <v>120000</v>
      </c>
      <c r="I52" s="46">
        <v>125125</v>
      </c>
      <c r="J52" s="46">
        <f t="shared" si="6"/>
        <v>37905</v>
      </c>
      <c r="K52" s="46">
        <v>163030</v>
      </c>
      <c r="L52" s="2" t="str">
        <f t="shared" si="7"/>
        <v>Yes</v>
      </c>
      <c r="M52" s="53">
        <v>4.0000000000000001E-3</v>
      </c>
      <c r="N52" s="53">
        <v>2.93E-2</v>
      </c>
    </row>
    <row r="53" spans="1:14" x14ac:dyDescent="0.35">
      <c r="A53" s="2" t="s">
        <v>135</v>
      </c>
      <c r="B53" s="2" t="s">
        <v>76</v>
      </c>
      <c r="C53" s="2" t="s">
        <v>108</v>
      </c>
      <c r="D53" s="2">
        <v>10</v>
      </c>
      <c r="E53" s="2">
        <f t="shared" si="4"/>
        <v>5</v>
      </c>
      <c r="F53" s="2">
        <v>15</v>
      </c>
      <c r="G53" s="46">
        <v>11937.9</v>
      </c>
      <c r="H53" s="46">
        <f t="shared" si="5"/>
        <v>119379</v>
      </c>
      <c r="I53" s="46">
        <v>131000</v>
      </c>
      <c r="J53" s="46">
        <f t="shared" si="6"/>
        <v>24769</v>
      </c>
      <c r="K53" s="46">
        <v>155769</v>
      </c>
      <c r="L53" s="2" t="str">
        <f t="shared" si="7"/>
        <v>Yes</v>
      </c>
      <c r="M53" s="53">
        <v>8.8000000000000005E-3</v>
      </c>
      <c r="N53" s="53">
        <v>2.5399999999999999E-2</v>
      </c>
    </row>
    <row r="54" spans="1:14" x14ac:dyDescent="0.35">
      <c r="A54" s="2" t="s">
        <v>135</v>
      </c>
      <c r="B54" s="2" t="s">
        <v>76</v>
      </c>
      <c r="C54" s="2" t="s">
        <v>92</v>
      </c>
      <c r="D54" s="2">
        <v>10</v>
      </c>
      <c r="E54" s="2">
        <f t="shared" si="4"/>
        <v>5</v>
      </c>
      <c r="F54" s="2">
        <v>15</v>
      </c>
      <c r="G54" s="46">
        <v>11917.85</v>
      </c>
      <c r="H54" s="46">
        <f t="shared" si="5"/>
        <v>119178.5</v>
      </c>
      <c r="I54" s="46">
        <v>126000</v>
      </c>
      <c r="J54" s="46">
        <f t="shared" si="6"/>
        <v>36176</v>
      </c>
      <c r="K54" s="46">
        <v>162176</v>
      </c>
      <c r="L54" s="2" t="str">
        <f t="shared" si="7"/>
        <v>Yes</v>
      </c>
      <c r="M54" s="53">
        <v>5.3E-3</v>
      </c>
      <c r="N54" s="53">
        <v>2.9399999999999999E-2</v>
      </c>
    </row>
    <row r="55" spans="1:14" x14ac:dyDescent="0.35">
      <c r="A55" s="2" t="s">
        <v>135</v>
      </c>
      <c r="B55" s="2" t="s">
        <v>14</v>
      </c>
      <c r="C55" s="2" t="s">
        <v>16</v>
      </c>
      <c r="D55" s="2">
        <v>10</v>
      </c>
      <c r="E55" s="2">
        <f t="shared" si="4"/>
        <v>6</v>
      </c>
      <c r="F55" s="2">
        <v>16</v>
      </c>
      <c r="G55" s="46">
        <v>11999.94</v>
      </c>
      <c r="H55" s="46">
        <f t="shared" si="5"/>
        <v>119999.40000000001</v>
      </c>
      <c r="I55" s="46">
        <v>128893</v>
      </c>
      <c r="J55" s="46">
        <f t="shared" si="6"/>
        <v>36046</v>
      </c>
      <c r="K55" s="46">
        <v>164939</v>
      </c>
      <c r="L55" s="2" t="str">
        <f t="shared" si="7"/>
        <v>Yes</v>
      </c>
      <c r="M55" s="53">
        <v>6.1999999999999998E-3</v>
      </c>
      <c r="N55" s="53">
        <v>2.7799999999999998E-2</v>
      </c>
    </row>
    <row r="56" spans="1:14" x14ac:dyDescent="0.35">
      <c r="A56" s="2" t="s">
        <v>135</v>
      </c>
      <c r="B56" s="2" t="s">
        <v>52</v>
      </c>
      <c r="C56" s="2" t="s">
        <v>53</v>
      </c>
      <c r="D56" s="2">
        <v>10</v>
      </c>
      <c r="E56" s="2">
        <f t="shared" si="4"/>
        <v>6</v>
      </c>
      <c r="F56" s="2">
        <v>16</v>
      </c>
      <c r="G56" s="46">
        <v>11990.4</v>
      </c>
      <c r="H56" s="46">
        <f t="shared" si="5"/>
        <v>119904</v>
      </c>
      <c r="I56" s="46">
        <v>123781</v>
      </c>
      <c r="J56" s="46">
        <f t="shared" si="6"/>
        <v>45335</v>
      </c>
      <c r="K56" s="46">
        <v>169116</v>
      </c>
      <c r="L56" s="2" t="str">
        <f t="shared" si="7"/>
        <v>Yes</v>
      </c>
      <c r="M56" s="53">
        <v>2.8E-3</v>
      </c>
      <c r="N56" s="53">
        <v>0.03</v>
      </c>
    </row>
    <row r="57" spans="1:14" x14ac:dyDescent="0.35">
      <c r="A57" s="2" t="s">
        <v>135</v>
      </c>
      <c r="B57" s="2" t="s">
        <v>76</v>
      </c>
      <c r="C57" s="2" t="s">
        <v>108</v>
      </c>
      <c r="D57" s="2">
        <v>10</v>
      </c>
      <c r="E57" s="2">
        <f t="shared" si="4"/>
        <v>6</v>
      </c>
      <c r="F57" s="2">
        <v>16</v>
      </c>
      <c r="G57" s="46">
        <v>11996.6</v>
      </c>
      <c r="H57" s="46">
        <f t="shared" si="5"/>
        <v>119966</v>
      </c>
      <c r="I57" s="46">
        <v>133000</v>
      </c>
      <c r="J57" s="46">
        <f t="shared" si="6"/>
        <v>29753</v>
      </c>
      <c r="K57" s="46">
        <v>162753</v>
      </c>
      <c r="L57" s="2" t="str">
        <f t="shared" si="7"/>
        <v>Yes</v>
      </c>
      <c r="M57" s="53">
        <v>8.8999999999999999E-3</v>
      </c>
      <c r="N57" s="53">
        <v>2.6599999999999999E-2</v>
      </c>
    </row>
    <row r="58" spans="1:14" x14ac:dyDescent="0.35">
      <c r="A58" s="2" t="s">
        <v>135</v>
      </c>
      <c r="B58" s="2" t="s">
        <v>76</v>
      </c>
      <c r="C58" s="2" t="s">
        <v>92</v>
      </c>
      <c r="D58" s="2">
        <v>10</v>
      </c>
      <c r="E58" s="2">
        <f t="shared" si="4"/>
        <v>6</v>
      </c>
      <c r="F58" s="2">
        <v>16</v>
      </c>
      <c r="G58" s="46">
        <v>11982.75</v>
      </c>
      <c r="H58" s="46">
        <f t="shared" si="5"/>
        <v>119827.5</v>
      </c>
      <c r="I58" s="46">
        <v>128000</v>
      </c>
      <c r="J58" s="46">
        <f t="shared" si="6"/>
        <v>41447</v>
      </c>
      <c r="K58" s="46">
        <v>169447</v>
      </c>
      <c r="L58" s="2" t="str">
        <f t="shared" si="7"/>
        <v>Yes</v>
      </c>
      <c r="M58" s="53">
        <v>5.7000000000000002E-3</v>
      </c>
      <c r="N58" s="53">
        <v>3.0200000000000001E-2</v>
      </c>
    </row>
    <row r="59" spans="1:14" x14ac:dyDescent="0.35">
      <c r="A59" s="2" t="s">
        <v>135</v>
      </c>
      <c r="B59" s="2" t="s">
        <v>14</v>
      </c>
      <c r="C59" s="2" t="s">
        <v>16</v>
      </c>
      <c r="D59" s="2">
        <v>10</v>
      </c>
      <c r="E59" s="2">
        <f t="shared" si="4"/>
        <v>8</v>
      </c>
      <c r="F59" s="2">
        <v>18</v>
      </c>
      <c r="G59" s="46">
        <v>11999.96</v>
      </c>
      <c r="H59" s="46">
        <f t="shared" si="5"/>
        <v>119999.59999999999</v>
      </c>
      <c r="I59" s="46">
        <v>134378</v>
      </c>
      <c r="J59" s="46">
        <f t="shared" si="6"/>
        <v>42806</v>
      </c>
      <c r="K59" s="46">
        <v>177184</v>
      </c>
      <c r="L59" s="2" t="str">
        <f t="shared" si="7"/>
        <v>Yes</v>
      </c>
      <c r="M59" s="53">
        <v>8.3999999999999995E-3</v>
      </c>
      <c r="N59" s="53">
        <v>2.9000000000000001E-2</v>
      </c>
    </row>
    <row r="60" spans="1:14" x14ac:dyDescent="0.35">
      <c r="A60" s="2" t="s">
        <v>135</v>
      </c>
      <c r="B60" s="2" t="s">
        <v>52</v>
      </c>
      <c r="C60" s="2" t="s">
        <v>53</v>
      </c>
      <c r="D60" s="2">
        <v>10</v>
      </c>
      <c r="E60" s="2">
        <f t="shared" si="4"/>
        <v>8</v>
      </c>
      <c r="F60" s="2">
        <v>18</v>
      </c>
      <c r="G60" s="46">
        <v>11990.4</v>
      </c>
      <c r="H60" s="46">
        <f t="shared" si="5"/>
        <v>119904</v>
      </c>
      <c r="I60" s="46">
        <v>124593</v>
      </c>
      <c r="J60" s="46">
        <f t="shared" si="6"/>
        <v>58479</v>
      </c>
      <c r="K60" s="46">
        <v>183072</v>
      </c>
      <c r="L60" s="2" t="str">
        <f t="shared" si="7"/>
        <v>Yes</v>
      </c>
      <c r="M60" s="53">
        <v>2.8E-3</v>
      </c>
      <c r="N60" s="53">
        <v>3.15E-2</v>
      </c>
    </row>
    <row r="61" spans="1:14" x14ac:dyDescent="0.35">
      <c r="A61" s="2" t="s">
        <v>135</v>
      </c>
      <c r="B61" s="2" t="s">
        <v>76</v>
      </c>
      <c r="C61" s="2" t="s">
        <v>108</v>
      </c>
      <c r="D61" s="2">
        <v>10</v>
      </c>
      <c r="E61" s="2">
        <f t="shared" si="4"/>
        <v>8</v>
      </c>
      <c r="F61" s="2">
        <v>18</v>
      </c>
      <c r="G61" s="46">
        <v>11961.95</v>
      </c>
      <c r="H61" s="46">
        <f t="shared" si="5"/>
        <v>119619.5</v>
      </c>
      <c r="I61" s="46">
        <v>139000</v>
      </c>
      <c r="J61" s="46">
        <f t="shared" si="6"/>
        <v>36935</v>
      </c>
      <c r="K61" s="46">
        <v>175935</v>
      </c>
      <c r="L61" s="2" t="str">
        <f t="shared" si="7"/>
        <v>Yes</v>
      </c>
      <c r="M61" s="53">
        <v>1.11E-2</v>
      </c>
      <c r="N61" s="53">
        <v>2.87E-2</v>
      </c>
    </row>
    <row r="62" spans="1:14" x14ac:dyDescent="0.35">
      <c r="A62" s="2" t="s">
        <v>135</v>
      </c>
      <c r="B62" s="2" t="s">
        <v>76</v>
      </c>
      <c r="C62" s="2" t="s">
        <v>92</v>
      </c>
      <c r="D62" s="2">
        <v>10</v>
      </c>
      <c r="E62" s="2">
        <f t="shared" si="4"/>
        <v>8</v>
      </c>
      <c r="F62" s="2">
        <v>18</v>
      </c>
      <c r="G62" s="46">
        <v>11977.1</v>
      </c>
      <c r="H62" s="46">
        <f t="shared" si="5"/>
        <v>119771</v>
      </c>
      <c r="I62" s="46">
        <v>131000</v>
      </c>
      <c r="J62" s="46">
        <f t="shared" si="6"/>
        <v>52135</v>
      </c>
      <c r="K62" s="46">
        <v>183135</v>
      </c>
      <c r="L62" s="2" t="str">
        <f t="shared" si="7"/>
        <v>Yes</v>
      </c>
      <c r="M62" s="53">
        <v>6.6E-3</v>
      </c>
      <c r="N62" s="53">
        <v>3.1600000000000003E-2</v>
      </c>
    </row>
    <row r="63" spans="1:14" x14ac:dyDescent="0.35">
      <c r="A63" s="2" t="s">
        <v>135</v>
      </c>
      <c r="B63" s="2" t="s">
        <v>14</v>
      </c>
      <c r="C63" s="2" t="s">
        <v>16</v>
      </c>
      <c r="D63" s="2">
        <v>10</v>
      </c>
      <c r="E63" s="2">
        <f t="shared" si="4"/>
        <v>10</v>
      </c>
      <c r="F63" s="2">
        <v>20</v>
      </c>
      <c r="G63" s="46">
        <v>11999.93</v>
      </c>
      <c r="H63" s="46">
        <f t="shared" si="5"/>
        <v>119999.3</v>
      </c>
      <c r="I63" s="46">
        <v>140350</v>
      </c>
      <c r="J63" s="46">
        <f t="shared" si="6"/>
        <v>50222</v>
      </c>
      <c r="K63" s="46">
        <v>190572</v>
      </c>
      <c r="L63" s="2" t="str">
        <f t="shared" si="7"/>
        <v>Yes</v>
      </c>
      <c r="M63" s="53">
        <v>1.01E-2</v>
      </c>
      <c r="N63" s="53">
        <v>3.0099999999999998E-2</v>
      </c>
    </row>
    <row r="64" spans="1:14" x14ac:dyDescent="0.35">
      <c r="A64" s="2" t="s">
        <v>135</v>
      </c>
      <c r="B64" s="2" t="s">
        <v>30</v>
      </c>
      <c r="C64" s="2" t="s">
        <v>77</v>
      </c>
      <c r="D64" s="2">
        <v>10</v>
      </c>
      <c r="E64" s="2">
        <f t="shared" si="4"/>
        <v>10</v>
      </c>
      <c r="F64" s="2">
        <v>20</v>
      </c>
      <c r="G64" s="46">
        <v>11943.05</v>
      </c>
      <c r="H64" s="46">
        <f t="shared" si="5"/>
        <v>119430.5</v>
      </c>
      <c r="I64" s="46">
        <v>142000</v>
      </c>
      <c r="J64" s="46">
        <f t="shared" si="6"/>
        <v>64203</v>
      </c>
      <c r="K64" s="46">
        <v>206203</v>
      </c>
      <c r="L64" s="2" t="str">
        <f t="shared" si="7"/>
        <v>Yes</v>
      </c>
      <c r="M64" s="53">
        <v>1.12E-2</v>
      </c>
      <c r="N64" s="53">
        <v>3.5499999999999997E-2</v>
      </c>
    </row>
    <row r="65" spans="1:14" x14ac:dyDescent="0.35">
      <c r="A65" s="2" t="s">
        <v>135</v>
      </c>
      <c r="B65" s="2" t="s">
        <v>99</v>
      </c>
      <c r="C65" s="2" t="s">
        <v>93</v>
      </c>
      <c r="D65" s="2">
        <v>10</v>
      </c>
      <c r="E65" s="2">
        <f t="shared" si="4"/>
        <v>10</v>
      </c>
      <c r="F65" s="2">
        <v>20</v>
      </c>
      <c r="G65" s="46">
        <v>12000</v>
      </c>
      <c r="H65" s="46">
        <f t="shared" si="5"/>
        <v>120000</v>
      </c>
      <c r="I65" s="46">
        <v>131723</v>
      </c>
      <c r="J65" s="46">
        <f t="shared" si="6"/>
        <v>70204</v>
      </c>
      <c r="K65" s="46">
        <v>201927</v>
      </c>
      <c r="L65" s="2" t="str">
        <f t="shared" si="7"/>
        <v>Yes</v>
      </c>
      <c r="M65" s="53">
        <v>6.0000000000000001E-3</v>
      </c>
      <c r="N65" s="53">
        <v>3.3799999999999997E-2</v>
      </c>
    </row>
    <row r="66" spans="1:14" x14ac:dyDescent="0.35">
      <c r="A66" s="2" t="s">
        <v>135</v>
      </c>
      <c r="B66" s="2" t="s">
        <v>76</v>
      </c>
      <c r="C66" s="2" t="s">
        <v>92</v>
      </c>
      <c r="D66" s="2">
        <v>10</v>
      </c>
      <c r="E66" s="2">
        <f t="shared" si="4"/>
        <v>10</v>
      </c>
      <c r="F66" s="2">
        <v>20</v>
      </c>
      <c r="G66" s="46">
        <v>11917.2</v>
      </c>
      <c r="H66" s="46">
        <f t="shared" si="5"/>
        <v>119172</v>
      </c>
      <c r="I66" s="46">
        <v>134000</v>
      </c>
      <c r="J66" s="46">
        <f t="shared" si="6"/>
        <v>61607</v>
      </c>
      <c r="K66" s="46">
        <v>195607</v>
      </c>
      <c r="L66" s="2" t="str">
        <f t="shared" si="7"/>
        <v>Yes</v>
      </c>
      <c r="M66" s="53">
        <v>7.4999999999999997E-3</v>
      </c>
      <c r="N66" s="53">
        <v>3.2199999999999999E-2</v>
      </c>
    </row>
    <row r="67" spans="1:14" x14ac:dyDescent="0.35">
      <c r="A67" s="2" t="s">
        <v>135</v>
      </c>
      <c r="B67" s="2" t="s">
        <v>76</v>
      </c>
      <c r="C67" s="2" t="s">
        <v>108</v>
      </c>
      <c r="D67" s="2">
        <v>10</v>
      </c>
      <c r="E67" s="2">
        <f t="shared" ref="E67:E87" si="8">F67-D67</f>
        <v>10</v>
      </c>
      <c r="F67" s="2">
        <v>20</v>
      </c>
      <c r="G67" s="46">
        <v>11999.5</v>
      </c>
      <c r="H67" s="46">
        <f t="shared" ref="H67:H87" si="9">G67*D67</f>
        <v>119995</v>
      </c>
      <c r="I67" s="46">
        <v>147000</v>
      </c>
      <c r="J67" s="46">
        <f t="shared" ref="J67:J87" si="10">K67-I67</f>
        <v>42712</v>
      </c>
      <c r="K67" s="46">
        <v>189712</v>
      </c>
      <c r="L67" s="2" t="str">
        <f t="shared" ref="L67:L87" si="11">IF(I67&gt;=H67,"Yes","No")</f>
        <v>Yes</v>
      </c>
      <c r="M67" s="53">
        <v>1.3100000000000001E-2</v>
      </c>
      <c r="N67" s="53">
        <v>2.9700000000000001E-2</v>
      </c>
    </row>
    <row r="68" spans="1:14" x14ac:dyDescent="0.35">
      <c r="A68" s="2" t="s">
        <v>135</v>
      </c>
      <c r="B68" s="2" t="s">
        <v>30</v>
      </c>
      <c r="C68" s="2" t="s">
        <v>77</v>
      </c>
      <c r="D68" s="2">
        <v>10</v>
      </c>
      <c r="E68" s="2">
        <f t="shared" si="8"/>
        <v>15</v>
      </c>
      <c r="F68" s="2">
        <v>25</v>
      </c>
      <c r="G68" s="46">
        <v>11957.85</v>
      </c>
      <c r="H68" s="46">
        <f t="shared" si="9"/>
        <v>119578.5</v>
      </c>
      <c r="I68" s="46">
        <v>152000</v>
      </c>
      <c r="J68" s="46">
        <f t="shared" si="10"/>
        <v>95076</v>
      </c>
      <c r="K68" s="46">
        <v>247076</v>
      </c>
      <c r="L68" s="2" t="str">
        <f t="shared" si="11"/>
        <v>Yes</v>
      </c>
      <c r="M68" s="53">
        <v>1.17E-2</v>
      </c>
      <c r="N68" s="53">
        <v>3.5799999999999998E-2</v>
      </c>
    </row>
    <row r="69" spans="1:14" x14ac:dyDescent="0.35">
      <c r="A69" s="2" t="s">
        <v>135</v>
      </c>
      <c r="B69" s="2" t="s">
        <v>99</v>
      </c>
      <c r="C69" s="2" t="s">
        <v>93</v>
      </c>
      <c r="D69" s="2">
        <v>10</v>
      </c>
      <c r="E69" s="2">
        <f t="shared" si="8"/>
        <v>15</v>
      </c>
      <c r="F69" s="2">
        <v>25</v>
      </c>
      <c r="G69" s="46">
        <v>12000</v>
      </c>
      <c r="H69" s="46">
        <f t="shared" si="9"/>
        <v>120000</v>
      </c>
      <c r="I69" s="46">
        <v>139853</v>
      </c>
      <c r="J69" s="46">
        <f t="shared" si="10"/>
        <v>92088</v>
      </c>
      <c r="K69" s="46">
        <v>231941</v>
      </c>
      <c r="L69" s="2" t="str">
        <f t="shared" si="11"/>
        <v>Yes</v>
      </c>
      <c r="M69" s="53">
        <v>7.4999999999999997E-3</v>
      </c>
      <c r="N69" s="53">
        <v>3.2500000000000001E-2</v>
      </c>
    </row>
    <row r="70" spans="1:14" x14ac:dyDescent="0.35">
      <c r="A70" s="2" t="s">
        <v>135</v>
      </c>
      <c r="B70" s="2" t="s">
        <v>76</v>
      </c>
      <c r="C70" s="2" t="s">
        <v>108</v>
      </c>
      <c r="D70" s="2">
        <v>10</v>
      </c>
      <c r="E70" s="2">
        <f t="shared" si="8"/>
        <v>15</v>
      </c>
      <c r="F70" s="2">
        <v>25</v>
      </c>
      <c r="G70" s="46">
        <v>11934.1</v>
      </c>
      <c r="H70" s="46">
        <f t="shared" si="9"/>
        <v>119341</v>
      </c>
      <c r="I70" s="46">
        <v>159000</v>
      </c>
      <c r="J70" s="46">
        <f t="shared" si="10"/>
        <v>70965</v>
      </c>
      <c r="K70" s="46">
        <v>229965</v>
      </c>
      <c r="L70" s="2" t="str">
        <f t="shared" si="11"/>
        <v>Yes</v>
      </c>
      <c r="M70" s="53">
        <v>1.4E-2</v>
      </c>
      <c r="N70" s="53">
        <v>3.2300000000000002E-2</v>
      </c>
    </row>
    <row r="71" spans="1:14" x14ac:dyDescent="0.35">
      <c r="A71" s="2" t="s">
        <v>135</v>
      </c>
      <c r="B71" s="2" t="s">
        <v>76</v>
      </c>
      <c r="C71" s="2" t="s">
        <v>92</v>
      </c>
      <c r="D71" s="2">
        <v>10</v>
      </c>
      <c r="E71" s="2">
        <f t="shared" si="8"/>
        <v>15</v>
      </c>
      <c r="F71" s="2">
        <v>25</v>
      </c>
      <c r="G71" s="46">
        <v>11987.7</v>
      </c>
      <c r="H71" s="46">
        <f t="shared" si="9"/>
        <v>119877</v>
      </c>
      <c r="I71" s="46">
        <v>147000</v>
      </c>
      <c r="J71" s="46">
        <f t="shared" si="10"/>
        <v>93661</v>
      </c>
      <c r="K71" s="46">
        <v>240661</v>
      </c>
      <c r="L71" s="2" t="str">
        <f t="shared" si="11"/>
        <v>Yes</v>
      </c>
      <c r="M71" s="53">
        <v>9.9000000000000008E-3</v>
      </c>
      <c r="N71" s="53">
        <v>3.4299999999999997E-2</v>
      </c>
    </row>
    <row r="72" spans="1:14" x14ac:dyDescent="0.35">
      <c r="A72" s="2" t="s">
        <v>135</v>
      </c>
      <c r="B72" s="2" t="s">
        <v>14</v>
      </c>
      <c r="C72" s="2" t="s">
        <v>16</v>
      </c>
      <c r="D72" s="2">
        <v>15</v>
      </c>
      <c r="E72" s="2">
        <f t="shared" si="8"/>
        <v>3</v>
      </c>
      <c r="F72" s="2">
        <v>18</v>
      </c>
      <c r="G72" s="46">
        <v>11999.99</v>
      </c>
      <c r="H72" s="46">
        <f t="shared" si="9"/>
        <v>179999.85</v>
      </c>
      <c r="I72" s="46">
        <v>184049</v>
      </c>
      <c r="J72" s="46">
        <f t="shared" si="10"/>
        <v>55046</v>
      </c>
      <c r="K72" s="46">
        <v>239095</v>
      </c>
      <c r="L72" s="2" t="str">
        <f t="shared" si="11"/>
        <v>Yes</v>
      </c>
      <c r="M72" s="53">
        <v>2E-3</v>
      </c>
      <c r="N72" s="53">
        <v>2.5600000000000001E-2</v>
      </c>
    </row>
    <row r="73" spans="1:14" x14ac:dyDescent="0.35">
      <c r="A73" s="2" t="s">
        <v>135</v>
      </c>
      <c r="B73" s="2" t="s">
        <v>76</v>
      </c>
      <c r="C73" s="2" t="s">
        <v>108</v>
      </c>
      <c r="D73" s="2">
        <v>15</v>
      </c>
      <c r="E73" s="2">
        <f t="shared" si="8"/>
        <v>3</v>
      </c>
      <c r="F73" s="2">
        <v>18</v>
      </c>
      <c r="G73" s="46">
        <v>11974</v>
      </c>
      <c r="H73" s="46">
        <f t="shared" si="9"/>
        <v>179610</v>
      </c>
      <c r="I73" s="46">
        <v>190000</v>
      </c>
      <c r="J73" s="46">
        <f t="shared" si="10"/>
        <v>48435</v>
      </c>
      <c r="K73" s="46">
        <v>238435</v>
      </c>
      <c r="L73" s="2" t="str">
        <f t="shared" si="11"/>
        <v>Yes</v>
      </c>
      <c r="M73" s="53">
        <v>5.1000000000000004E-3</v>
      </c>
      <c r="N73" s="53">
        <v>2.5499999999999998E-2</v>
      </c>
    </row>
    <row r="74" spans="1:14" x14ac:dyDescent="0.35">
      <c r="A74" s="2" t="s">
        <v>135</v>
      </c>
      <c r="B74" s="2" t="s">
        <v>76</v>
      </c>
      <c r="C74" s="2" t="s">
        <v>92</v>
      </c>
      <c r="D74" s="2">
        <v>15</v>
      </c>
      <c r="E74" s="2">
        <f t="shared" si="8"/>
        <v>3</v>
      </c>
      <c r="F74" s="2">
        <v>18</v>
      </c>
      <c r="G74" s="46">
        <v>11960.1</v>
      </c>
      <c r="H74" s="46">
        <f t="shared" si="9"/>
        <v>179401.5</v>
      </c>
      <c r="I74" s="46">
        <v>192000</v>
      </c>
      <c r="J74" s="46">
        <f t="shared" si="10"/>
        <v>60216</v>
      </c>
      <c r="K74" s="46">
        <v>252216</v>
      </c>
      <c r="L74" s="2" t="str">
        <f t="shared" si="11"/>
        <v>Yes</v>
      </c>
      <c r="M74" s="53">
        <v>6.1000000000000004E-3</v>
      </c>
      <c r="N74" s="53">
        <v>3.0599999999999999E-2</v>
      </c>
    </row>
    <row r="75" spans="1:14" x14ac:dyDescent="0.35">
      <c r="A75" s="2" t="s">
        <v>135</v>
      </c>
      <c r="B75" s="2" t="s">
        <v>14</v>
      </c>
      <c r="C75" s="2" t="s">
        <v>16</v>
      </c>
      <c r="D75" s="2">
        <v>15</v>
      </c>
      <c r="E75" s="2">
        <f t="shared" si="8"/>
        <v>5</v>
      </c>
      <c r="F75" s="2">
        <v>20</v>
      </c>
      <c r="G75" s="46">
        <v>11999.98</v>
      </c>
      <c r="H75" s="46">
        <f t="shared" si="9"/>
        <v>179999.69999999998</v>
      </c>
      <c r="I75" s="46">
        <v>188976</v>
      </c>
      <c r="J75" s="46">
        <f t="shared" si="10"/>
        <v>65743</v>
      </c>
      <c r="K75" s="46">
        <v>254719</v>
      </c>
      <c r="L75" s="2" t="str">
        <f t="shared" si="11"/>
        <v>Yes</v>
      </c>
      <c r="M75" s="53">
        <v>3.7000000000000002E-3</v>
      </c>
      <c r="N75" s="53">
        <v>2.6599999999999999E-2</v>
      </c>
    </row>
    <row r="76" spans="1:14" x14ac:dyDescent="0.35">
      <c r="A76" s="2" t="s">
        <v>135</v>
      </c>
      <c r="B76" s="2" t="s">
        <v>30</v>
      </c>
      <c r="C76" s="2" t="s">
        <v>77</v>
      </c>
      <c r="D76" s="2">
        <v>15</v>
      </c>
      <c r="E76" s="2">
        <f t="shared" si="8"/>
        <v>5</v>
      </c>
      <c r="F76" s="2">
        <v>20</v>
      </c>
      <c r="G76" s="46">
        <v>11932.55</v>
      </c>
      <c r="H76" s="46">
        <f t="shared" si="9"/>
        <v>178988.25</v>
      </c>
      <c r="I76" s="46">
        <v>203000</v>
      </c>
      <c r="J76" s="46">
        <f t="shared" si="10"/>
        <v>75080</v>
      </c>
      <c r="K76" s="46">
        <v>278080</v>
      </c>
      <c r="L76" s="2" t="str">
        <f t="shared" si="11"/>
        <v>Yes</v>
      </c>
      <c r="M76" s="53">
        <v>9.7000000000000003E-3</v>
      </c>
      <c r="N76" s="53">
        <v>3.3700000000000001E-2</v>
      </c>
    </row>
    <row r="77" spans="1:14" x14ac:dyDescent="0.35">
      <c r="A77" s="2" t="s">
        <v>135</v>
      </c>
      <c r="B77" s="2" t="s">
        <v>99</v>
      </c>
      <c r="C77" s="2" t="s">
        <v>93</v>
      </c>
      <c r="D77" s="2">
        <v>15</v>
      </c>
      <c r="E77" s="2">
        <f t="shared" si="8"/>
        <v>5</v>
      </c>
      <c r="F77" s="2">
        <v>20</v>
      </c>
      <c r="G77" s="46">
        <v>12000</v>
      </c>
      <c r="H77" s="46">
        <f t="shared" si="9"/>
        <v>180000</v>
      </c>
      <c r="I77" s="46">
        <v>194232</v>
      </c>
      <c r="J77" s="46">
        <f t="shared" si="10"/>
        <v>74133</v>
      </c>
      <c r="K77" s="46">
        <v>268365</v>
      </c>
      <c r="L77" s="2" t="str">
        <f t="shared" si="11"/>
        <v>Yes</v>
      </c>
      <c r="M77" s="53">
        <v>5.7999999999999996E-3</v>
      </c>
      <c r="N77" s="53">
        <v>3.0499999999999999E-2</v>
      </c>
    </row>
    <row r="78" spans="1:14" x14ac:dyDescent="0.35">
      <c r="A78" s="2" t="s">
        <v>135</v>
      </c>
      <c r="B78" s="2" t="s">
        <v>76</v>
      </c>
      <c r="C78" s="2" t="s">
        <v>92</v>
      </c>
      <c r="D78" s="2">
        <v>15</v>
      </c>
      <c r="E78" s="2">
        <f t="shared" si="8"/>
        <v>5</v>
      </c>
      <c r="F78" s="2">
        <v>20</v>
      </c>
      <c r="G78" s="46">
        <v>11988.85</v>
      </c>
      <c r="H78" s="46">
        <f t="shared" si="9"/>
        <v>179832.75</v>
      </c>
      <c r="I78" s="46">
        <v>197000</v>
      </c>
      <c r="J78" s="46">
        <f t="shared" si="10"/>
        <v>74763</v>
      </c>
      <c r="K78" s="46">
        <v>271763</v>
      </c>
      <c r="L78" s="2" t="str">
        <f t="shared" si="11"/>
        <v>Yes</v>
      </c>
      <c r="M78" s="53">
        <v>7.0000000000000001E-3</v>
      </c>
      <c r="N78" s="53">
        <v>3.15E-2</v>
      </c>
    </row>
    <row r="79" spans="1:14" x14ac:dyDescent="0.35">
      <c r="A79" s="2" t="s">
        <v>135</v>
      </c>
      <c r="B79" s="2" t="s">
        <v>76</v>
      </c>
      <c r="C79" s="2" t="s">
        <v>108</v>
      </c>
      <c r="D79" s="2">
        <v>15</v>
      </c>
      <c r="E79" s="2">
        <f t="shared" si="8"/>
        <v>5</v>
      </c>
      <c r="F79" s="2">
        <v>20</v>
      </c>
      <c r="G79" s="46">
        <v>11853.2</v>
      </c>
      <c r="H79" s="46">
        <f t="shared" si="9"/>
        <v>177798</v>
      </c>
      <c r="I79" s="46">
        <v>201000</v>
      </c>
      <c r="J79" s="46">
        <f t="shared" si="10"/>
        <v>55809</v>
      </c>
      <c r="K79" s="46">
        <v>256809</v>
      </c>
      <c r="L79" s="2" t="str">
        <f t="shared" si="11"/>
        <v>Yes</v>
      </c>
      <c r="M79" s="53">
        <v>9.4000000000000004E-3</v>
      </c>
      <c r="N79" s="53">
        <v>2.81E-2</v>
      </c>
    </row>
    <row r="80" spans="1:14" x14ac:dyDescent="0.35">
      <c r="A80" s="2" t="s">
        <v>135</v>
      </c>
      <c r="B80" s="2" t="s">
        <v>30</v>
      </c>
      <c r="C80" s="2" t="s">
        <v>77</v>
      </c>
      <c r="D80" s="2">
        <v>15</v>
      </c>
      <c r="E80" s="2">
        <f t="shared" si="8"/>
        <v>10</v>
      </c>
      <c r="F80" s="2">
        <v>25</v>
      </c>
      <c r="G80" s="46">
        <v>11953.5</v>
      </c>
      <c r="H80" s="46">
        <f t="shared" si="9"/>
        <v>179302.5</v>
      </c>
      <c r="I80" s="46">
        <v>220000</v>
      </c>
      <c r="J80" s="46">
        <f t="shared" si="10"/>
        <v>118908</v>
      </c>
      <c r="K80" s="46">
        <v>338908</v>
      </c>
      <c r="L80" s="2" t="str">
        <f t="shared" si="11"/>
        <v>Yes</v>
      </c>
      <c r="M80" s="53">
        <v>1.14E-2</v>
      </c>
      <c r="N80" s="53">
        <v>3.5400000000000001E-2</v>
      </c>
    </row>
    <row r="81" spans="1:14" x14ac:dyDescent="0.35">
      <c r="A81" s="2" t="s">
        <v>135</v>
      </c>
      <c r="B81" s="2" t="s">
        <v>99</v>
      </c>
      <c r="C81" s="2" t="s">
        <v>93</v>
      </c>
      <c r="D81" s="2">
        <v>15</v>
      </c>
      <c r="E81" s="2">
        <f t="shared" si="8"/>
        <v>10</v>
      </c>
      <c r="F81" s="2">
        <v>25</v>
      </c>
      <c r="G81" s="46">
        <v>12000</v>
      </c>
      <c r="H81" s="46">
        <f t="shared" si="9"/>
        <v>180000</v>
      </c>
      <c r="I81" s="46">
        <v>204473</v>
      </c>
      <c r="J81" s="46">
        <f t="shared" si="10"/>
        <v>112594</v>
      </c>
      <c r="K81" s="46">
        <v>317067</v>
      </c>
      <c r="L81" s="2" t="str">
        <f t="shared" si="11"/>
        <v>Yes</v>
      </c>
      <c r="M81" s="53">
        <v>7.1000000000000004E-3</v>
      </c>
      <c r="N81" s="53">
        <v>3.1399999999999997E-2</v>
      </c>
    </row>
    <row r="82" spans="1:14" x14ac:dyDescent="0.35">
      <c r="A82" s="2" t="s">
        <v>135</v>
      </c>
      <c r="B82" s="2" t="s">
        <v>76</v>
      </c>
      <c r="C82" s="2" t="s">
        <v>108</v>
      </c>
      <c r="D82" s="2">
        <v>15</v>
      </c>
      <c r="E82" s="2">
        <f t="shared" si="8"/>
        <v>10</v>
      </c>
      <c r="F82" s="2">
        <v>25</v>
      </c>
      <c r="G82" s="46">
        <v>11996</v>
      </c>
      <c r="H82" s="46">
        <f t="shared" si="9"/>
        <v>179940</v>
      </c>
      <c r="I82" s="46">
        <v>228000</v>
      </c>
      <c r="J82" s="46">
        <f t="shared" si="10"/>
        <v>89742</v>
      </c>
      <c r="K82" s="46">
        <v>317742</v>
      </c>
      <c r="L82" s="2" t="str">
        <f t="shared" si="11"/>
        <v>Yes</v>
      </c>
      <c r="M82" s="53">
        <v>1.3100000000000001E-2</v>
      </c>
      <c r="N82" s="53">
        <v>3.15E-2</v>
      </c>
    </row>
    <row r="83" spans="1:14" x14ac:dyDescent="0.35">
      <c r="A83" s="2" t="s">
        <v>135</v>
      </c>
      <c r="B83" s="2" t="s">
        <v>76</v>
      </c>
      <c r="C83" s="2" t="s">
        <v>92</v>
      </c>
      <c r="D83" s="2">
        <v>15</v>
      </c>
      <c r="E83" s="2">
        <f t="shared" si="8"/>
        <v>10</v>
      </c>
      <c r="F83" s="2">
        <v>25</v>
      </c>
      <c r="G83" s="46">
        <v>11958.3</v>
      </c>
      <c r="H83" s="46">
        <f t="shared" si="9"/>
        <v>179374.5</v>
      </c>
      <c r="I83" s="46">
        <v>212000</v>
      </c>
      <c r="J83" s="46">
        <f t="shared" si="10"/>
        <v>118804</v>
      </c>
      <c r="K83" s="46">
        <v>330804</v>
      </c>
      <c r="L83" s="2" t="str">
        <f t="shared" si="11"/>
        <v>Yes</v>
      </c>
      <c r="M83" s="53">
        <v>9.1999999999999998E-3</v>
      </c>
      <c r="N83" s="53">
        <v>3.39E-2</v>
      </c>
    </row>
    <row r="84" spans="1:14" x14ac:dyDescent="0.35">
      <c r="A84" s="2" t="s">
        <v>135</v>
      </c>
      <c r="B84" s="2" t="s">
        <v>30</v>
      </c>
      <c r="C84" s="2" t="s">
        <v>77</v>
      </c>
      <c r="D84" s="2">
        <v>20</v>
      </c>
      <c r="E84" s="2">
        <f t="shared" si="8"/>
        <v>5</v>
      </c>
      <c r="F84" s="2">
        <v>25</v>
      </c>
      <c r="G84" s="46">
        <v>11976.55</v>
      </c>
      <c r="H84" s="46">
        <f t="shared" si="9"/>
        <v>239531</v>
      </c>
      <c r="I84" s="46">
        <v>282000</v>
      </c>
      <c r="J84" s="46">
        <f t="shared" si="10"/>
        <v>131998</v>
      </c>
      <c r="K84" s="46">
        <v>413998</v>
      </c>
      <c r="L84" s="2" t="str">
        <f t="shared" si="11"/>
        <v>Yes</v>
      </c>
      <c r="M84" s="53">
        <v>1.0500000000000001E-2</v>
      </c>
      <c r="N84" s="53">
        <v>3.4599999999999999E-2</v>
      </c>
    </row>
    <row r="85" spans="1:14" x14ac:dyDescent="0.35">
      <c r="A85" s="2" t="s">
        <v>135</v>
      </c>
      <c r="B85" s="2" t="s">
        <v>99</v>
      </c>
      <c r="C85" s="2" t="s">
        <v>93</v>
      </c>
      <c r="D85" s="2">
        <v>20</v>
      </c>
      <c r="E85" s="2">
        <f t="shared" si="8"/>
        <v>5</v>
      </c>
      <c r="F85" s="2">
        <v>25</v>
      </c>
      <c r="G85" s="46">
        <v>12000</v>
      </c>
      <c r="H85" s="46">
        <f t="shared" si="9"/>
        <v>240000</v>
      </c>
      <c r="I85" s="46">
        <v>266170</v>
      </c>
      <c r="J85" s="46">
        <f t="shared" si="10"/>
        <v>125253</v>
      </c>
      <c r="K85" s="46">
        <v>391423</v>
      </c>
      <c r="L85" s="2" t="str">
        <f t="shared" si="11"/>
        <v>Yes</v>
      </c>
      <c r="M85" s="53">
        <v>6.7000000000000002E-3</v>
      </c>
      <c r="N85" s="53">
        <v>3.1E-2</v>
      </c>
    </row>
    <row r="86" spans="1:14" x14ac:dyDescent="0.35">
      <c r="A86" s="2" t="s">
        <v>135</v>
      </c>
      <c r="B86" s="2" t="s">
        <v>76</v>
      </c>
      <c r="C86" s="2" t="s">
        <v>108</v>
      </c>
      <c r="D86" s="2">
        <v>20</v>
      </c>
      <c r="E86" s="2">
        <f t="shared" si="8"/>
        <v>5</v>
      </c>
      <c r="F86" s="2">
        <v>25</v>
      </c>
      <c r="G86" s="46">
        <v>11958.65</v>
      </c>
      <c r="H86" s="46">
        <f t="shared" si="9"/>
        <v>239173</v>
      </c>
      <c r="I86" s="46">
        <v>275000</v>
      </c>
      <c r="J86" s="46">
        <f t="shared" si="10"/>
        <v>107292</v>
      </c>
      <c r="K86" s="46">
        <v>382292</v>
      </c>
      <c r="L86" s="2" t="str">
        <f t="shared" si="11"/>
        <v>Yes</v>
      </c>
      <c r="M86" s="53">
        <v>8.8999999999999999E-3</v>
      </c>
      <c r="N86" s="53">
        <v>2.9700000000000001E-2</v>
      </c>
    </row>
    <row r="87" spans="1:14" x14ac:dyDescent="0.35">
      <c r="A87" s="2" t="s">
        <v>135</v>
      </c>
      <c r="B87" s="2" t="s">
        <v>76</v>
      </c>
      <c r="C87" s="2" t="s">
        <v>92</v>
      </c>
      <c r="D87" s="2">
        <v>20</v>
      </c>
      <c r="E87" s="2">
        <f t="shared" si="8"/>
        <v>5</v>
      </c>
      <c r="F87" s="2">
        <v>25</v>
      </c>
      <c r="G87" s="46">
        <v>11970.55</v>
      </c>
      <c r="H87" s="46">
        <f t="shared" si="9"/>
        <v>239411</v>
      </c>
      <c r="I87" s="46">
        <v>274000</v>
      </c>
      <c r="J87" s="46">
        <f t="shared" si="10"/>
        <v>133100</v>
      </c>
      <c r="K87" s="46">
        <v>407100</v>
      </c>
      <c r="L87" s="2" t="str">
        <f t="shared" si="11"/>
        <v>Yes</v>
      </c>
      <c r="M87" s="53">
        <v>8.6E-3</v>
      </c>
      <c r="N87" s="53">
        <v>3.3599999999999998E-2</v>
      </c>
    </row>
  </sheetData>
  <sheetProtection algorithmName="SHA-512" hashValue="4yZag6gkTUHiBVoS2blbiXb3UgMfDcQOmcIBdTtt/oeGQ+knjd9bvZk8F+oe5rpwb9ERmj7+WVJoxW2wSADImQ==" saltValue="ogGo3kELEOfaZhwQ/hzDPA==" spinCount="100000" sheet="1" objects="1" scenarios="1" autoFilter="0"/>
  <autoFilter ref="A2:N87" xr:uid="{F93E5579-2E36-4B91-9F46-3829D466EACC}">
    <sortState xmlns:xlrd2="http://schemas.microsoft.com/office/spreadsheetml/2017/richdata2" ref="A3:N87">
      <sortCondition ref="D2:D87"/>
    </sortState>
  </autoFilter>
  <mergeCells count="4">
    <mergeCell ref="A1:H1"/>
    <mergeCell ref="I1:K1"/>
    <mergeCell ref="M1:N1"/>
    <mergeCell ref="P2:W2"/>
  </mergeCells>
  <conditionalFormatting sqref="M3:M5">
    <cfRule type="top10" dxfId="44" priority="66" rank="1"/>
  </conditionalFormatting>
  <conditionalFormatting sqref="M6:M10">
    <cfRule type="top10" dxfId="43" priority="64" rank="1"/>
  </conditionalFormatting>
  <conditionalFormatting sqref="M11:M12">
    <cfRule type="top10" dxfId="42" priority="62" rank="1"/>
  </conditionalFormatting>
  <conditionalFormatting sqref="M13:M15">
    <cfRule type="top10" dxfId="41" priority="60" rank="1"/>
  </conditionalFormatting>
  <conditionalFormatting sqref="M16:M18">
    <cfRule type="top10" dxfId="40" priority="58" rank="1"/>
  </conditionalFormatting>
  <conditionalFormatting sqref="M19:M21">
    <cfRule type="top10" dxfId="39" priority="57" rank="1"/>
  </conditionalFormatting>
  <conditionalFormatting sqref="M22:M24">
    <cfRule type="top10" dxfId="38" priority="21" rank="1"/>
  </conditionalFormatting>
  <conditionalFormatting sqref="M25:M29">
    <cfRule type="top10" dxfId="37" priority="53" rank="1"/>
  </conditionalFormatting>
  <conditionalFormatting sqref="M30:M33">
    <cfRule type="top10" dxfId="36" priority="50" rank="1"/>
  </conditionalFormatting>
  <conditionalFormatting sqref="M34:M37">
    <cfRule type="top10" dxfId="35" priority="49" rank="1"/>
  </conditionalFormatting>
  <conditionalFormatting sqref="M38:M42">
    <cfRule type="top10" dxfId="34" priority="46" rank="1"/>
  </conditionalFormatting>
  <conditionalFormatting sqref="M43:M46">
    <cfRule type="top10" dxfId="33" priority="4" rank="1"/>
  </conditionalFormatting>
  <conditionalFormatting sqref="M47:M49">
    <cfRule type="top10" dxfId="32" priority="44" rank="1"/>
  </conditionalFormatting>
  <conditionalFormatting sqref="M50:M54">
    <cfRule type="top10" dxfId="31" priority="3" rank="1"/>
  </conditionalFormatting>
  <conditionalFormatting sqref="M55:M58">
    <cfRule type="top10" dxfId="30" priority="43" rank="1"/>
  </conditionalFormatting>
  <conditionalFormatting sqref="M59:M62">
    <cfRule type="top10" dxfId="29" priority="39" rank="1"/>
  </conditionalFormatting>
  <conditionalFormatting sqref="M63:M67">
    <cfRule type="top10" dxfId="28" priority="37" rank="1"/>
  </conditionalFormatting>
  <conditionalFormatting sqref="M68:M71">
    <cfRule type="top10" dxfId="27" priority="35" rank="1"/>
  </conditionalFormatting>
  <conditionalFormatting sqref="M72:M74">
    <cfRule type="top10" dxfId="26" priority="33" rank="1"/>
  </conditionalFormatting>
  <conditionalFormatting sqref="M75:M79">
    <cfRule type="top10" dxfId="25" priority="30" rank="1"/>
  </conditionalFormatting>
  <conditionalFormatting sqref="M80:M83">
    <cfRule type="top10" dxfId="24" priority="29" rank="1"/>
  </conditionalFormatting>
  <conditionalFormatting sqref="M84:M87">
    <cfRule type="top10" dxfId="23" priority="26" rank="1"/>
  </conditionalFormatting>
  <conditionalFormatting sqref="N3:N5">
    <cfRule type="top10" dxfId="22" priority="24" rank="1"/>
  </conditionalFormatting>
  <conditionalFormatting sqref="N6:N8">
    <cfRule type="top10" dxfId="21" priority="25" rank="1"/>
  </conditionalFormatting>
  <conditionalFormatting sqref="N9:N10">
    <cfRule type="top10" dxfId="20" priority="2" rank="1"/>
  </conditionalFormatting>
  <conditionalFormatting sqref="N12:N14">
    <cfRule type="top10" dxfId="19" priority="22" rank="1"/>
  </conditionalFormatting>
  <conditionalFormatting sqref="N15">
    <cfRule type="top10" dxfId="18" priority="61" rank="1"/>
  </conditionalFormatting>
  <conditionalFormatting sqref="N16:N18">
    <cfRule type="top10" dxfId="17" priority="59" rank="1"/>
  </conditionalFormatting>
  <conditionalFormatting sqref="N17:N21">
    <cfRule type="top10" dxfId="16" priority="56" rank="1"/>
  </conditionalFormatting>
  <conditionalFormatting sqref="N22:N24">
    <cfRule type="top10" dxfId="15" priority="19" rank="1"/>
  </conditionalFormatting>
  <conditionalFormatting sqref="N27:N29">
    <cfRule type="top10" dxfId="14" priority="52" rank="1"/>
  </conditionalFormatting>
  <conditionalFormatting sqref="N30:N33">
    <cfRule type="top10" dxfId="13" priority="18" rank="1"/>
  </conditionalFormatting>
  <conditionalFormatting sqref="N34:N37">
    <cfRule type="top10" dxfId="12" priority="17" rank="1"/>
  </conditionalFormatting>
  <conditionalFormatting sqref="N38:N42">
    <cfRule type="top10" dxfId="11" priority="16" rank="1"/>
  </conditionalFormatting>
  <conditionalFormatting sqref="N43:N46">
    <cfRule type="top10" dxfId="10" priority="15" rank="1"/>
  </conditionalFormatting>
  <conditionalFormatting sqref="N47:N49">
    <cfRule type="top10" dxfId="9" priority="14" rank="1"/>
  </conditionalFormatting>
  <conditionalFormatting sqref="N50:N54">
    <cfRule type="top10" dxfId="8" priority="12" rank="1"/>
  </conditionalFormatting>
  <conditionalFormatting sqref="N55:N58">
    <cfRule type="top10" dxfId="7" priority="11" rank="1"/>
  </conditionalFormatting>
  <conditionalFormatting sqref="N59:N62">
    <cfRule type="top10" dxfId="6" priority="38" rank="1"/>
  </conditionalFormatting>
  <conditionalFormatting sqref="N63:N67">
    <cfRule type="top10" dxfId="5" priority="10" rank="1"/>
  </conditionalFormatting>
  <conditionalFormatting sqref="N68:N71">
    <cfRule type="top10" dxfId="4" priority="9" rank="1"/>
  </conditionalFormatting>
  <conditionalFormatting sqref="N72:N74">
    <cfRule type="top10" dxfId="3" priority="8" rank="1"/>
  </conditionalFormatting>
  <conditionalFormatting sqref="N75:N79">
    <cfRule type="top10" dxfId="2" priority="7" rank="1"/>
  </conditionalFormatting>
  <conditionalFormatting sqref="N80:N83">
    <cfRule type="top10" dxfId="1" priority="6" rank="1"/>
  </conditionalFormatting>
  <conditionalFormatting sqref="N84:N87">
    <cfRule type="top10" dxfId="0" priority="5" rank="1"/>
  </conditionalFormatting>
  <pageMargins left="0.7" right="0.7" top="0.75" bottom="0.75" header="0.3" footer="0.3"/>
  <pageSetup orientation="portrait" r:id="rId1"/>
  <headerFooter>
    <oddFooter>&amp;L_x000D_&amp;1#&amp;"Calibri"&amp;8&amp;K0000FF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Page</vt:lpstr>
      <vt:lpstr>Overview &amp; Important Notes</vt:lpstr>
      <vt:lpstr>Non-Provider Plans</vt:lpstr>
      <vt:lpstr>Product Features</vt:lpstr>
      <vt:lpstr>Value Comparison</vt:lpstr>
      <vt:lpstr>'Product Features'!Print_Area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Ming Jeremy HO</dc:creator>
  <cp:lastModifiedBy>Cristtin Teow</cp:lastModifiedBy>
  <cp:lastPrinted>2021-07-23T02:21:37Z</cp:lastPrinted>
  <dcterms:created xsi:type="dcterms:W3CDTF">2017-11-27T02:59:30Z</dcterms:created>
  <dcterms:modified xsi:type="dcterms:W3CDTF">2025-03-07T08:17:28Z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36c2c-fcb1-4cac-97f3-89b84deb3f53_Enabled">
    <vt:lpwstr>true</vt:lpwstr>
  </property>
  <property fmtid="{D5CDD505-2E9C-101B-9397-08002B2CF9AE}" pid="3" name="MSIP_Label_b4736c2c-fcb1-4cac-97f3-89b84deb3f53_SetDate">
    <vt:lpwstr>2022-01-28T08:11:57Z</vt:lpwstr>
  </property>
  <property fmtid="{D5CDD505-2E9C-101B-9397-08002B2CF9AE}" pid="4" name="MSIP_Label_b4736c2c-fcb1-4cac-97f3-89b84deb3f53_Method">
    <vt:lpwstr>Privileged</vt:lpwstr>
  </property>
  <property fmtid="{D5CDD505-2E9C-101B-9397-08002B2CF9AE}" pid="5" name="MSIP_Label_b4736c2c-fcb1-4cac-97f3-89b84deb3f53_Name">
    <vt:lpwstr>Aviva Singlife Internal</vt:lpwstr>
  </property>
  <property fmtid="{D5CDD505-2E9C-101B-9397-08002B2CF9AE}" pid="6" name="MSIP_Label_b4736c2c-fcb1-4cac-97f3-89b84deb3f53_SiteId">
    <vt:lpwstr>ff2a83c7-ec1d-4cc7-8bbe-6c529a23f41a</vt:lpwstr>
  </property>
  <property fmtid="{D5CDD505-2E9C-101B-9397-08002B2CF9AE}" pid="7" name="MSIP_Label_b4736c2c-fcb1-4cac-97f3-89b84deb3f53_ActionId">
    <vt:lpwstr>9b2c6a44-06ae-4cfc-8c95-f191318fad9f</vt:lpwstr>
  </property>
  <property fmtid="{D5CDD505-2E9C-101B-9397-08002B2CF9AE}" pid="8" name="MSIP_Label_b4736c2c-fcb1-4cac-97f3-89b84deb3f53_ContentBits">
    <vt:lpwstr>2</vt:lpwstr>
  </property>
</Properties>
</file>