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singaporelife-my.sharepoint.com/personal/cristtin_teow_singlife_com/Documents/Desktop/PIAS Product Comparisons (as of 07 March 2025)/"/>
    </mc:Choice>
  </mc:AlternateContent>
  <xr:revisionPtr revIDLastSave="0" documentId="8_{77415A5F-EE37-4BE8-89F4-EA74320F8A2F}" xr6:coauthVersionLast="47" xr6:coauthVersionMax="47" xr10:uidLastSave="{00000000-0000-0000-0000-000000000000}"/>
  <bookViews>
    <workbookView xWindow="28690" yWindow="-110" windowWidth="29020" windowHeight="15700" activeTab="1" xr2:uid="{00000000-000D-0000-FFFF-FFFF00000000}"/>
  </bookViews>
  <sheets>
    <sheet name="Cover Page" sheetId="1" r:id="rId1"/>
    <sheet name="Overview &amp; Important Notes" sheetId="16" r:id="rId2"/>
    <sheet name="Non-Provider Plans" sheetId="15" r:id="rId3"/>
    <sheet name="Product Features" sheetId="4" r:id="rId4"/>
    <sheet name="Value Comparison" sheetId="14" r:id="rId5"/>
  </sheets>
  <definedNames>
    <definedName name="_xlnm._FilterDatabase" localSheetId="3" hidden="1">'Product Features'!$A$3:$G$33</definedName>
    <definedName name="_xlnm._FilterDatabase" localSheetId="4" hidden="1">'Value Comparison'!$A$2:$W$98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6" l="1"/>
  <c r="E11" i="16"/>
  <c r="F11" i="16"/>
  <c r="G11" i="16"/>
  <c r="H11" i="16"/>
  <c r="D18" i="16"/>
  <c r="E18" i="16"/>
  <c r="F18" i="16"/>
  <c r="G18" i="16"/>
  <c r="H18" i="16"/>
  <c r="D17" i="16"/>
  <c r="E17" i="16"/>
  <c r="F17" i="16"/>
  <c r="G17" i="16"/>
  <c r="H17" i="16"/>
  <c r="C18" i="16"/>
  <c r="C17" i="16"/>
  <c r="A18" i="16"/>
  <c r="A17" i="16"/>
  <c r="F90" i="14" l="1"/>
  <c r="F84" i="14"/>
  <c r="F78" i="14"/>
  <c r="F72" i="14"/>
  <c r="D20" i="16"/>
  <c r="E20" i="16"/>
  <c r="F20" i="16"/>
  <c r="G20" i="16"/>
  <c r="H20" i="16"/>
  <c r="C20" i="16"/>
  <c r="A20" i="16"/>
  <c r="D19" i="16"/>
  <c r="E19" i="16"/>
  <c r="F19" i="16"/>
  <c r="G19" i="16"/>
  <c r="H19" i="16"/>
  <c r="C19" i="16"/>
  <c r="A19" i="16"/>
  <c r="D16" i="16"/>
  <c r="E16" i="16"/>
  <c r="F16" i="16"/>
  <c r="G16" i="16"/>
  <c r="H16" i="16"/>
  <c r="C16" i="16"/>
  <c r="D15" i="16"/>
  <c r="E15" i="16"/>
  <c r="F15" i="16"/>
  <c r="G15" i="16"/>
  <c r="H15" i="16"/>
  <c r="C15" i="16"/>
  <c r="A16" i="16"/>
  <c r="A15" i="16"/>
  <c r="D12" i="16"/>
  <c r="E12" i="16"/>
  <c r="F12" i="16"/>
  <c r="G12" i="16"/>
  <c r="H12" i="16"/>
  <c r="H13" i="16"/>
  <c r="D13" i="16"/>
  <c r="E13" i="16"/>
  <c r="F13" i="16"/>
  <c r="G13" i="16"/>
  <c r="D14" i="16"/>
  <c r="E14" i="16"/>
  <c r="F14" i="16"/>
  <c r="G14" i="16"/>
  <c r="H14" i="16"/>
  <c r="C12" i="16"/>
  <c r="C13" i="16"/>
  <c r="C14" i="16"/>
  <c r="C11" i="16"/>
  <c r="A12" i="16"/>
  <c r="A13" i="16"/>
  <c r="A14" i="16"/>
  <c r="A11" i="16"/>
  <c r="D7" i="16"/>
  <c r="E7" i="16"/>
  <c r="F7" i="16"/>
  <c r="G7" i="16"/>
  <c r="H7" i="16"/>
  <c r="D8" i="16"/>
  <c r="E8" i="16"/>
  <c r="F8" i="16"/>
  <c r="G8" i="16"/>
  <c r="H8" i="16"/>
  <c r="D9" i="16"/>
  <c r="E9" i="16"/>
  <c r="F9" i="16"/>
  <c r="G9" i="16"/>
  <c r="H9" i="16"/>
  <c r="D10" i="16"/>
  <c r="E10" i="16"/>
  <c r="F10" i="16"/>
  <c r="G10" i="16"/>
  <c r="H10" i="16"/>
  <c r="C8" i="16"/>
  <c r="C9" i="16"/>
  <c r="C10" i="16"/>
  <c r="C7" i="16"/>
  <c r="A8" i="16"/>
  <c r="A9" i="16"/>
  <c r="A10" i="16"/>
  <c r="A7" i="16"/>
  <c r="D5" i="16"/>
  <c r="E5" i="16"/>
  <c r="F5" i="16"/>
  <c r="G5" i="16"/>
  <c r="H5" i="16"/>
  <c r="C5" i="16"/>
  <c r="D4" i="16"/>
  <c r="E4" i="16"/>
  <c r="F4" i="16"/>
  <c r="G4" i="16"/>
  <c r="H4" i="16"/>
  <c r="C4" i="16"/>
  <c r="F14" i="14"/>
  <c r="F20" i="14"/>
  <c r="F26" i="14"/>
  <c r="F40" i="14"/>
  <c r="F46" i="14"/>
  <c r="F52" i="14"/>
  <c r="F58" i="14"/>
  <c r="F8" i="14"/>
  <c r="F12" i="14" l="1"/>
  <c r="F44" i="14"/>
  <c r="V70" i="14" l="1"/>
  <c r="V38" i="14"/>
  <c r="V6" i="14"/>
  <c r="V69" i="14"/>
  <c r="V37" i="14"/>
  <c r="V5" i="14"/>
  <c r="R70" i="14"/>
  <c r="R38" i="14"/>
  <c r="R6" i="14"/>
  <c r="R69" i="14"/>
  <c r="R37" i="14"/>
  <c r="R5" i="14"/>
  <c r="N70" i="14"/>
  <c r="N38" i="14"/>
  <c r="N6" i="14"/>
  <c r="N69" i="14"/>
  <c r="N37" i="14"/>
  <c r="N5" i="14"/>
  <c r="J70" i="14"/>
  <c r="J38" i="14"/>
  <c r="J6" i="14"/>
  <c r="J68" i="14"/>
  <c r="J35" i="14"/>
  <c r="J3" i="14"/>
  <c r="J69" i="14"/>
  <c r="J37" i="14"/>
  <c r="J5" i="14"/>
  <c r="F96" i="14" l="1"/>
  <c r="F91" i="14"/>
  <c r="F85" i="14"/>
  <c r="F79" i="14"/>
  <c r="F73" i="14"/>
  <c r="F70" i="14"/>
  <c r="F64" i="14"/>
  <c r="F59" i="14"/>
  <c r="F53" i="14"/>
  <c r="F47" i="14"/>
  <c r="F41" i="14"/>
  <c r="F38" i="14"/>
  <c r="F9" i="14"/>
  <c r="F92" i="14"/>
  <c r="F86" i="14"/>
  <c r="F80" i="14"/>
  <c r="F74" i="14"/>
  <c r="F67" i="14"/>
  <c r="F60" i="14"/>
  <c r="F54" i="14"/>
  <c r="F48" i="14"/>
  <c r="F42" i="14"/>
  <c r="F36" i="14"/>
  <c r="W38" i="14" l="1"/>
  <c r="S38" i="14"/>
  <c r="O38" i="14"/>
  <c r="W70" i="14"/>
  <c r="S70" i="14"/>
  <c r="O70" i="14"/>
  <c r="K70" i="14"/>
  <c r="F95" i="14"/>
  <c r="F89" i="14"/>
  <c r="F83" i="14"/>
  <c r="F77" i="14"/>
  <c r="F71" i="14"/>
  <c r="F69" i="14"/>
  <c r="F63" i="14"/>
  <c r="F57" i="14"/>
  <c r="F51" i="14"/>
  <c r="F45" i="14"/>
  <c r="F39" i="14"/>
  <c r="F7" i="14"/>
  <c r="F13" i="14"/>
  <c r="F19" i="14"/>
  <c r="F25" i="14"/>
  <c r="F31" i="14"/>
  <c r="F37" i="14"/>
  <c r="F11" i="14"/>
  <c r="F17" i="14"/>
  <c r="F23" i="14"/>
  <c r="F29" i="14"/>
  <c r="F33" i="14"/>
  <c r="F43" i="14"/>
  <c r="F49" i="14"/>
  <c r="F55" i="14"/>
  <c r="F61" i="14"/>
  <c r="F65" i="14"/>
  <c r="F75" i="14"/>
  <c r="F81" i="14"/>
  <c r="F87" i="14"/>
  <c r="F93" i="14"/>
  <c r="F97" i="14"/>
  <c r="F3" i="14"/>
  <c r="K3" i="14" s="1"/>
  <c r="F18" i="14"/>
  <c r="F24" i="14"/>
  <c r="F30" i="14"/>
  <c r="F34" i="14"/>
  <c r="F35" i="14"/>
  <c r="K35" i="14" s="1"/>
  <c r="F50" i="14"/>
  <c r="F56" i="14"/>
  <c r="F62" i="14"/>
  <c r="F66" i="14"/>
  <c r="F68" i="14"/>
  <c r="K68" i="14" s="1"/>
  <c r="F76" i="14"/>
  <c r="F82" i="14"/>
  <c r="F88" i="14"/>
  <c r="F94" i="14"/>
  <c r="F98" i="14"/>
  <c r="F4" i="14"/>
  <c r="F10" i="14"/>
  <c r="F16" i="14"/>
  <c r="F22" i="14"/>
  <c r="F28" i="14"/>
  <c r="F6" i="14"/>
  <c r="F15" i="14"/>
  <c r="F21" i="14"/>
  <c r="F27" i="14"/>
  <c r="F32" i="14"/>
  <c r="F5" i="14"/>
  <c r="W6" i="14" l="1"/>
  <c r="K6" i="14"/>
  <c r="S6" i="14"/>
  <c r="O6" i="14"/>
  <c r="W37" i="14"/>
  <c r="O37" i="14"/>
  <c r="K37" i="14"/>
  <c r="W69" i="14"/>
  <c r="O69" i="14"/>
  <c r="K69" i="14"/>
  <c r="W5" i="14"/>
  <c r="O5" i="14"/>
  <c r="K5" i="14"/>
</calcChain>
</file>

<file path=xl/sharedStrings.xml><?xml version="1.0" encoding="utf-8"?>
<sst xmlns="http://schemas.openxmlformats.org/spreadsheetml/2006/main" count="599" uniqueCount="207">
  <si>
    <t xml:space="preserve">STRICTLY FOR PIAS' FA REPRESENTATIVES REFERENCE ONLY </t>
  </si>
  <si>
    <t>(NOT FOR CIRCULATION TO PROSPECTS OR CLIENTS)</t>
  </si>
  <si>
    <r>
      <rPr>
        <b/>
        <sz val="11"/>
        <color rgb="FFFF0000"/>
        <rFont val="Aptos Narrow"/>
        <family val="2"/>
      </rPr>
      <t>Important Notes:</t>
    </r>
    <r>
      <rPr>
        <sz val="11"/>
        <color rgb="FFFF0000"/>
        <rFont val="Aptos Narrow"/>
        <family val="2"/>
      </rPr>
      <t xml:space="preserve">
1. This insurance product comparsion has been produced by Propel Product Management on behalf of PIAS, and is solely meant for FA Representatives of PIAS as a quick reference and not meant to be reproduced in any manner.
2. The product comparison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product comparison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
</t>
    </r>
    <r>
      <rPr>
        <sz val="11"/>
        <color theme="1"/>
        <rFont val="Aptos Narrow"/>
        <family val="2"/>
      </rPr>
      <t xml:space="preserve">5. This information is from all providers of PIAS and is accurate as of </t>
    </r>
    <r>
      <rPr>
        <b/>
        <sz val="11"/>
        <color rgb="FF0000CC"/>
        <rFont val="Aptos Narrow"/>
        <family val="2"/>
      </rPr>
      <t>07 March 2025</t>
    </r>
  </si>
  <si>
    <t>Features Overview</t>
  </si>
  <si>
    <t>Plan</t>
  </si>
  <si>
    <t>Plan Name</t>
  </si>
  <si>
    <t>Summary</t>
  </si>
  <si>
    <t>Singlife Smart Saver</t>
  </si>
  <si>
    <t>- Competitve guaranteed yield for single premium
- Competitve total yield for all premium term compared
- Life Stage Add-on to buy another add-on savings plan at life stage.
- Legacy Distribution Option to distribute the Policy into sub-policies before the policy matures. 
- Retrenchment Benefit that waives premium payments for up to 12 months if the Life Assured becomes involuntarily unemployed for 3 consecutive months.
- Both change of life insured and secondary life insured option is available 
- Availability of single premium payment option (SRS available)</t>
  </si>
  <si>
    <t>ReadyBuilder (II)</t>
  </si>
  <si>
    <t>Gro Saver Flex Pro</t>
  </si>
  <si>
    <t>Non-providers Products</t>
  </si>
  <si>
    <r>
      <t xml:space="preserve">This information is accurate as at </t>
    </r>
    <r>
      <rPr>
        <sz val="11"/>
        <color rgb="FF0000CC"/>
        <rFont val="Aptos Narrow"/>
        <family val="2"/>
      </rPr>
      <t>07/03/2025</t>
    </r>
  </si>
  <si>
    <t>Provider</t>
  </si>
  <si>
    <t>Product Info</t>
  </si>
  <si>
    <t>AIA</t>
  </si>
  <si>
    <t xml:space="preserve">AIA Smart Wealth Builder (II) </t>
  </si>
  <si>
    <t>https://www.aia.com.sg/en/our-products/save-and-invest/participating-savings/aia-smart-wealth-builder-series</t>
  </si>
  <si>
    <t>Great Eastern</t>
  </si>
  <si>
    <t>GE Life GREAT Wealth Multiplier 3</t>
  </si>
  <si>
    <t>https://www.greateasternlife.com/sg/en/personal-insurance/our-products/wealth-accumulation/great-wealth-multiplier.html</t>
  </si>
  <si>
    <t>GE Life GREATLife Endowment Insurance 3</t>
  </si>
  <si>
    <t>https://www.ocbc.com/personal-banking/insurance/greatlife-endowment-insurance-3.page</t>
  </si>
  <si>
    <t>HSBC Life</t>
  </si>
  <si>
    <t xml:space="preserve">HSBC Life Wealth Builder </t>
  </si>
  <si>
    <t>https://www.insurance.hsbc.com.sg/savings/wealth-builder/</t>
  </si>
  <si>
    <t>Prudential</t>
  </si>
  <si>
    <t xml:space="preserve">Prudential PRUWealth Plus (SGD) </t>
  </si>
  <si>
    <t>https://www.prudential.com.sg/products/wealth-accumulation/savings/pruwealth-plus-sgd</t>
  </si>
  <si>
    <t xml:space="preserve">The above are similar products from non-providers of PIAS. We have included them for your reference to facilitate your comparisons against similar products from PIAS approved suite. </t>
  </si>
  <si>
    <t>Feature Comparison</t>
  </si>
  <si>
    <t>Plan Provider</t>
  </si>
  <si>
    <t>Singlife</t>
  </si>
  <si>
    <t>China Life</t>
  </si>
  <si>
    <t>Etiqa</t>
  </si>
  <si>
    <t>Manulife</t>
  </si>
  <si>
    <t>Income</t>
  </si>
  <si>
    <t>Smart Saver</t>
  </si>
  <si>
    <t>Eternal Wealth</t>
  </si>
  <si>
    <t>Enrich flex plus</t>
  </si>
  <si>
    <t>Age Basis</t>
  </si>
  <si>
    <t>ANB</t>
  </si>
  <si>
    <t>ALB</t>
  </si>
  <si>
    <t>Premium Term</t>
  </si>
  <si>
    <r>
      <rPr>
        <sz val="11"/>
        <rFont val="Calibri"/>
        <family val="2"/>
        <scheme val="minor"/>
      </rPr>
      <t>5/10/12/15/18/20/25 years</t>
    </r>
    <r>
      <rPr>
        <sz val="11"/>
        <color theme="1"/>
        <rFont val="Calibri"/>
        <family val="2"/>
        <scheme val="minor"/>
      </rPr>
      <t xml:space="preserve">
Premium payment term ≤ policy term
</t>
    </r>
  </si>
  <si>
    <r>
      <rPr>
        <b/>
        <sz val="11"/>
        <color rgb="FF0000CC"/>
        <rFont val="Calibri"/>
        <family val="2"/>
        <scheme val="minor"/>
      </rPr>
      <t>SP (incl. SRS)</t>
    </r>
    <r>
      <rPr>
        <sz val="11"/>
        <color theme="1"/>
        <rFont val="Calibri"/>
        <family val="2"/>
        <scheme val="minor"/>
      </rPr>
      <t xml:space="preserve">
3/5/10/12/15/18/
20/25 years
Premium payment term ≤ policy term</t>
    </r>
  </si>
  <si>
    <r>
      <rPr>
        <b/>
        <sz val="11"/>
        <color rgb="FF0000CC"/>
        <rFont val="Calibri"/>
        <family val="2"/>
        <scheme val="minor"/>
      </rPr>
      <t xml:space="preserve">SP
</t>
    </r>
    <r>
      <rPr>
        <sz val="11"/>
        <rFont val="Calibri"/>
        <family val="2"/>
        <scheme val="minor"/>
      </rPr>
      <t>5/10/15/20/25 years</t>
    </r>
  </si>
  <si>
    <r>
      <rPr>
        <b/>
        <sz val="11"/>
        <color rgb="FF0000CC"/>
        <rFont val="Calibri"/>
        <family val="2"/>
        <scheme val="minor"/>
      </rPr>
      <t>3</t>
    </r>
    <r>
      <rPr>
        <sz val="11"/>
        <rFont val="Calibri"/>
        <family val="2"/>
        <scheme val="minor"/>
      </rPr>
      <t>/5/10/15/20 years</t>
    </r>
  </si>
  <si>
    <r>
      <rPr>
        <b/>
        <sz val="11"/>
        <color rgb="FF0000CC"/>
        <rFont val="Calibri"/>
        <family val="2"/>
        <scheme val="minor"/>
      </rPr>
      <t>SP (incl. SRS)</t>
    </r>
    <r>
      <rPr>
        <sz val="11"/>
        <color theme="1"/>
        <rFont val="Calibri"/>
        <family val="2"/>
        <scheme val="minor"/>
      </rPr>
      <t xml:space="preserve">
5/10/15/20 years
</t>
    </r>
  </si>
  <si>
    <r>
      <rPr>
        <b/>
        <sz val="11"/>
        <color rgb="FF0000CC"/>
        <rFont val="Calibri"/>
        <family val="2"/>
        <scheme val="minor"/>
      </rPr>
      <t>SP (incl. SRS)</t>
    </r>
    <r>
      <rPr>
        <sz val="11"/>
        <color theme="1"/>
        <rFont val="Calibri"/>
        <family val="2"/>
        <scheme val="minor"/>
      </rPr>
      <t xml:space="preserve">
5/10/15/20/25/</t>
    </r>
    <r>
      <rPr>
        <b/>
        <sz val="11"/>
        <color rgb="FF0000CC"/>
        <rFont val="Calibri"/>
        <family val="2"/>
        <scheme val="minor"/>
      </rPr>
      <t xml:space="preserve">30 years
</t>
    </r>
  </si>
  <si>
    <t>Policy Term for long term endowment</t>
  </si>
  <si>
    <t>Up to 99ANB (i.e. policy term = 99 – Life Assured’s entry age)
Choice of policy terms 10 to 25 years is also available for medium term. Please refer to the medium-term endowment comparison placemat for comparisons</t>
  </si>
  <si>
    <t>Up to 99ANB (i.e. policy term = 99 – Life Assured’s entry age)
Policy Term must be 3 years or longer than Premium Term.
Notes:
- Premium payment term ≤ policy term
- Choice of policy terms 10 to 25 years is also available for medium term. Please refer to the medium-term endowment comparison placemat for comparisons</t>
  </si>
  <si>
    <t>Up to new life insured age ALB138</t>
  </si>
  <si>
    <t>Up to 125 ANB</t>
  </si>
  <si>
    <t>Up to ALB120</t>
  </si>
  <si>
    <t>Up till age 120
Choice of policy terms 10/15/20/25/25/30 years is also available for medium term. Please refer to the medium-term endowment comparison placemat for comparisons</t>
  </si>
  <si>
    <t xml:space="preserve">Entry Age
(Life Insured)
</t>
  </si>
  <si>
    <t xml:space="preserve">ANB1-70
(subject to life assured’s entry age + premium payment term ≤ 80ANB
</t>
  </si>
  <si>
    <t xml:space="preserve">ANB1-70
(subject to life assured’s entry age + premium payment term ≤ 80ANB)
</t>
  </si>
  <si>
    <r>
      <t xml:space="preserve">Single Premium: ALB0 (15 days)-65
5pay: </t>
    </r>
    <r>
      <rPr>
        <b/>
        <sz val="11"/>
        <color rgb="FF0000CC"/>
        <rFont val="Calibri"/>
        <family val="2"/>
        <scheme val="minor"/>
      </rPr>
      <t>ALB0(15 days)</t>
    </r>
    <r>
      <rPr>
        <sz val="11"/>
        <color theme="1"/>
        <rFont val="Calibri"/>
        <family val="2"/>
        <scheme val="minor"/>
      </rPr>
      <t xml:space="preserve">-65
10pay: </t>
    </r>
    <r>
      <rPr>
        <b/>
        <sz val="11"/>
        <color rgb="FF0000CC"/>
        <rFont val="Calibri"/>
        <family val="2"/>
        <scheme val="minor"/>
      </rPr>
      <t>ALB 0(15 days)</t>
    </r>
    <r>
      <rPr>
        <sz val="11"/>
        <color theme="1"/>
        <rFont val="Calibri"/>
        <family val="2"/>
        <scheme val="minor"/>
      </rPr>
      <t xml:space="preserve">-60
15pay: </t>
    </r>
    <r>
      <rPr>
        <b/>
        <sz val="11"/>
        <color rgb="FF0000CC"/>
        <rFont val="Calibri"/>
        <family val="2"/>
        <scheme val="minor"/>
      </rPr>
      <t>ALB 0(15 days)</t>
    </r>
    <r>
      <rPr>
        <sz val="11"/>
        <color theme="1"/>
        <rFont val="Calibri"/>
        <family val="2"/>
        <scheme val="minor"/>
      </rPr>
      <t>-55
20pay:</t>
    </r>
    <r>
      <rPr>
        <b/>
        <sz val="11"/>
        <color rgb="FF0000CC"/>
        <rFont val="Calibri"/>
        <family val="2"/>
        <scheme val="minor"/>
      </rPr>
      <t xml:space="preserve"> ALB 0(15 days)</t>
    </r>
    <r>
      <rPr>
        <sz val="11"/>
        <color theme="1"/>
        <rFont val="Calibri"/>
        <family val="2"/>
        <scheme val="minor"/>
      </rPr>
      <t xml:space="preserve">-50
25pay: </t>
    </r>
    <r>
      <rPr>
        <b/>
        <sz val="11"/>
        <color rgb="FF0000CC"/>
        <rFont val="Calibri"/>
        <family val="2"/>
        <scheme val="minor"/>
      </rPr>
      <t>ALB 0(15 days)</t>
    </r>
    <r>
      <rPr>
        <sz val="11"/>
        <color theme="1"/>
        <rFont val="Calibri"/>
        <family val="2"/>
        <scheme val="minor"/>
      </rPr>
      <t>-45</t>
    </r>
  </si>
  <si>
    <t>3pay/5pay: ANB 1 - 75
10pay: ANB 1 - 70
15pay: ANB 1 - 65
20pay: ANB 1 - 60</t>
  </si>
  <si>
    <t xml:space="preserve">Single premium: 0 (15 days) - 70 
5pay: 0 (15 days) – ALB 65
10pay: 0 (15 days) - ALB 60 
15pay:  0 (15 days) - ALB 55 
20pay:  0 (15 days) – ALB 50
</t>
  </si>
  <si>
    <r>
      <rPr>
        <u/>
        <sz val="11"/>
        <color theme="1"/>
        <rFont val="Calibri"/>
        <family val="2"/>
        <scheme val="minor"/>
      </rPr>
      <t>Base Plan</t>
    </r>
    <r>
      <rPr>
        <sz val="11"/>
        <color theme="1"/>
        <rFont val="Calibri"/>
        <family val="2"/>
        <scheme val="minor"/>
      </rPr>
      <t xml:space="preserve">
Single premium term: ALB0-75
5, 10, 15, 20,25,30pay:
ALB0-75 minus premium term
</t>
    </r>
    <r>
      <rPr>
        <b/>
        <sz val="11"/>
        <color theme="1"/>
        <rFont val="Calibri"/>
        <family val="2"/>
        <scheme val="minor"/>
      </rPr>
      <t xml:space="preserve">
</t>
    </r>
    <r>
      <rPr>
        <u/>
        <sz val="11"/>
        <color theme="1"/>
        <rFont val="Calibri"/>
        <family val="2"/>
        <scheme val="minor"/>
      </rPr>
      <t>Savings Protector Pro (Optional Rider)</t>
    </r>
    <r>
      <rPr>
        <sz val="11"/>
        <color theme="1"/>
        <rFont val="Calibri"/>
        <family val="2"/>
        <scheme val="minor"/>
      </rPr>
      <t xml:space="preserve">
5, 10, 15, 20,25,30-pay:
ALB0-75 minus premium term
</t>
    </r>
  </si>
  <si>
    <t xml:space="preserve">Entry Age
(Policyholder)
</t>
  </si>
  <si>
    <r>
      <t xml:space="preserve">ANB 17 </t>
    </r>
    <r>
      <rPr>
        <b/>
        <sz val="11"/>
        <color rgb="FF0000CC"/>
        <rFont val="Calibri"/>
        <family val="2"/>
        <scheme val="minor"/>
      </rPr>
      <t>- 99</t>
    </r>
  </si>
  <si>
    <t>ANB 17 - 99</t>
  </si>
  <si>
    <t>ALB 18-70</t>
  </si>
  <si>
    <t>ANB 17-70</t>
  </si>
  <si>
    <t xml:space="preserve">Single premium: ALB 16 - 70 
SRS Single Premium: ALB  18 - 70
5pay:  ALB  16 – 65
10pay: ALB 16 - 60 
15pay:  ALB 16 - 55 
20pay:  ALB 16 – 50
</t>
  </si>
  <si>
    <t xml:space="preserve">Base Plan
Single premium term/
5, 10, 15, 20,25,30-pay:
ALB 16 – no limit
Savings Protector Pro (Optional Rider)
5, 10, 15, 20,25,30-pay:
ALB 16 - 69
</t>
  </si>
  <si>
    <t>Issuance basis</t>
  </si>
  <si>
    <t>GIO</t>
  </si>
  <si>
    <t>Mode of Premium Payment</t>
  </si>
  <si>
    <t>Cash</t>
  </si>
  <si>
    <r>
      <rPr>
        <b/>
        <sz val="11"/>
        <color rgb="FF0000CC"/>
        <rFont val="Calibri"/>
        <family val="2"/>
        <scheme val="minor"/>
      </rPr>
      <t>SRS</t>
    </r>
    <r>
      <rPr>
        <sz val="11"/>
        <rFont val="Calibri"/>
        <family val="2"/>
        <scheme val="minor"/>
      </rPr>
      <t>/Cash</t>
    </r>
  </si>
  <si>
    <t>Sum Assured (SA)/Premium</t>
  </si>
  <si>
    <t xml:space="preserve">Minimum SA: $30,000
Maximum SA: $1,000,000
</t>
  </si>
  <si>
    <t>Minimum: 
$10,000 (SP)
$30,000 (limited pay)
Maximum: $3,000,000</t>
  </si>
  <si>
    <t>Minimum SA: $50,000
(in multiples of SGD 1000) 
Maximum SA: Subject to financial underwriting</t>
  </si>
  <si>
    <t>Minimum Premium (Annual):
3Pay: $6,000
5Pay: $4,800
10Pay: $3,600
15Pay: $2,400
20Pay: $1,200
Maximum Premium:
No maximum premium set</t>
  </si>
  <si>
    <r>
      <rPr>
        <u/>
        <sz val="11"/>
        <rFont val="Calibri"/>
        <family val="2"/>
        <scheme val="minor"/>
      </rPr>
      <t>Minimum SA</t>
    </r>
    <r>
      <rPr>
        <sz val="11"/>
        <rFont val="Calibri"/>
        <family val="2"/>
        <scheme val="minor"/>
      </rPr>
      <t xml:space="preserve">
Single Premium:  $13,000
5pay: $32,500
10pay: $31,500
15pay: $33,400
2039,600
</t>
    </r>
    <r>
      <rPr>
        <u/>
        <sz val="11"/>
        <rFont val="Calibri"/>
        <family val="2"/>
        <scheme val="minor"/>
      </rPr>
      <t xml:space="preserve">Maximum SA </t>
    </r>
    <r>
      <rPr>
        <sz val="11"/>
        <rFont val="Calibri"/>
        <family val="2"/>
        <scheme val="minor"/>
      </rPr>
      <t xml:space="preserve">
$1,000,000
</t>
    </r>
  </si>
  <si>
    <t>Minimum SA:
Single Premium: $10,000
5/10/15/20/25/30-pay: $25,000
Policy Term till age 120: $25,000
Maximum SA:
Single Premium: $7,000,000
5/10/15/20/25/30-pay: $2,000,000
Policy Term till age 120: $3,500,000</t>
  </si>
  <si>
    <t>Death Benefit</t>
  </si>
  <si>
    <t>Yes</t>
  </si>
  <si>
    <t>Accidental Death Benefit</t>
  </si>
  <si>
    <t>Yes, until age 80</t>
  </si>
  <si>
    <t>N.A.</t>
  </si>
  <si>
    <t>Yes, until age 100</t>
  </si>
  <si>
    <t>Terminal Illness (TI)</t>
  </si>
  <si>
    <t>TPD Premium Waiver</t>
  </si>
  <si>
    <t>Death Benefit - Definition</t>
  </si>
  <si>
    <t xml:space="preserve">The sum of:
(a) The higher of:
(i) 105% of Total Premiums Paid for the basic plan or
(ii) The Guaranteed Cash Surrender Value; and
(b) The accumulated Reversionary Bonus (if any); and
(c) The Terminal Bonus as declared by Singapore Life (if any),
less any amounts owing to Singlife
</t>
  </si>
  <si>
    <t>The sum of:
(a) The higher of:
(i) 105% of Total Premiums Paid for the basic plan and
(ii) The Guaranteed Cash Surrender Value; and
(b) Accumulated Reversionary Bonus (if any); and
(c) A non-guaranteed terminal bonus (if any)
less any amounts owing to Singlife</t>
  </si>
  <si>
    <r>
      <t>The sum of:
(i)</t>
    </r>
    <r>
      <rPr>
        <b/>
        <sz val="11"/>
        <color rgb="FF0000CC"/>
        <rFont val="Calibri"/>
        <family val="2"/>
        <scheme val="minor"/>
      </rPr>
      <t xml:space="preserve"> 108% of total yearly premiums</t>
    </r>
    <r>
      <rPr>
        <sz val="11"/>
        <rFont val="Calibri"/>
        <family val="2"/>
        <scheme val="minor"/>
      </rPr>
      <t xml:space="preserve"> due-to-date or guaranteed cash value, whichever is higher,
(ii) Accumulated reversionary bonuses (if any); and 
(iii) A non-guaranteed terminal bonus (if any).
less any amounts owing to China Life, any outstanding premium and future instalment premiums which are required to make up the full year’s premiums.</t>
    </r>
  </si>
  <si>
    <t>Higher of:
(a) 101% of (total premiums paid on the basic plan up to the date of death) less withdrawals; or
(b) 101% of the total surrender value
less any amounts owing to Etiqa.</t>
  </si>
  <si>
    <r>
      <t>Higher of 
(a)</t>
    </r>
    <r>
      <rPr>
        <b/>
        <sz val="11"/>
        <color rgb="FF0000CC"/>
        <rFont val="Calibri"/>
        <family val="2"/>
        <scheme val="minor"/>
      </rPr>
      <t xml:space="preserve">105% </t>
    </r>
    <r>
      <rPr>
        <sz val="11"/>
        <rFont val="Calibri"/>
        <family val="2"/>
        <scheme val="minor"/>
      </rPr>
      <t xml:space="preserve">of (the total premiums paid to date on the basic plan inclusive of embedded riders, less any advance premiums); or
(b)101% of surrender (cash-in) value
less any amounts owing to Manulife
</t>
    </r>
  </si>
  <si>
    <r>
      <t xml:space="preserve">The higher of:
(a) </t>
    </r>
    <r>
      <rPr>
        <b/>
        <sz val="11"/>
        <color rgb="FF0000CC"/>
        <rFont val="Calibri"/>
        <family val="2"/>
        <scheme val="minor"/>
      </rPr>
      <t>105%</t>
    </r>
    <r>
      <rPr>
        <sz val="11"/>
        <rFont val="Calibri"/>
        <family val="2"/>
        <scheme val="minor"/>
      </rPr>
      <t xml:space="preserve"> of all net premiums paid; or
(b) 101% of the surrender value
less any amounts owing to Income.
</t>
    </r>
  </si>
  <si>
    <t>100% Capital Guaranteed before end of policy term</t>
  </si>
  <si>
    <t>Maturity Benefit</t>
  </si>
  <si>
    <t xml:space="preserve">100% Sum Assured +
Accumulated Reversionary Bonus (if any) + Terminal Bonus  (if any)
less any amount owing to Singapore Life
</t>
  </si>
  <si>
    <t>The sum of:
(a)100% Sum Assured 
(b)Accumulated Reversionary Bonus (if any)
(c) A non-guaranteed terminal bonus (if any)
less any amounts owing to Singlife</t>
  </si>
  <si>
    <t>Guaranteed cash value + Accumulated reversionary bonuses (if any) + A non guaranteed terminal bonus (if any)
less any amounts owing to China Life</t>
  </si>
  <si>
    <t>Guaranteed Maturity Benefit + Reversionary Bonus (if any) + Performance Bonus (if any)
less any amounts owing to Etiqa</t>
  </si>
  <si>
    <t xml:space="preserve">Guaranteed Surrender Value + Accumulated reversionary bonus (if any); and Surrender Bonus at maturity date (if any)
less any amount owing to Manulife.
</t>
  </si>
  <si>
    <t xml:space="preserve">Surrender Value
less any amounts owing to Income
</t>
  </si>
  <si>
    <t>Change of Life Assured</t>
  </si>
  <si>
    <t>Allowed after the 1st Policy Year up to 3X</t>
  </si>
  <si>
    <t>Allowed after the 1st Policy Year, up to 3X</t>
  </si>
  <si>
    <r>
      <t xml:space="preserve">Allowed </t>
    </r>
    <r>
      <rPr>
        <b/>
        <sz val="11"/>
        <color rgb="FF0000CC"/>
        <rFont val="Calibri"/>
        <family val="2"/>
        <scheme val="minor"/>
      </rPr>
      <t xml:space="preserve">unlimited of times during policy term, </t>
    </r>
    <r>
      <rPr>
        <sz val="11"/>
        <rFont val="Calibri"/>
        <family val="2"/>
        <scheme val="minor"/>
      </rPr>
      <t xml:space="preserve">
can only be exercised from the first policy anniversary onwards while the policy is in force, and that all premiums due are already paid for. 
</t>
    </r>
    <r>
      <rPr>
        <b/>
        <sz val="11"/>
        <color rgb="FF0000CC"/>
        <rFont val="Calibri"/>
        <family val="2"/>
        <scheme val="minor"/>
      </rPr>
      <t>Change of life insured to new life insured only when current life insured is alive</t>
    </r>
  </si>
  <si>
    <r>
      <t xml:space="preserve">Allowed after 2 years from policy issue date; </t>
    </r>
    <r>
      <rPr>
        <b/>
        <sz val="11"/>
        <color rgb="FF0000CC"/>
        <rFont val="Calibri"/>
        <family val="2"/>
        <scheme val="minor"/>
      </rPr>
      <t>Unlimited times for corporate</t>
    </r>
    <r>
      <rPr>
        <sz val="11"/>
        <rFont val="Calibri"/>
        <family val="2"/>
        <scheme val="minor"/>
      </rPr>
      <t xml:space="preserve"> owned policies and 2 times for individual owned policies)</t>
    </r>
  </si>
  <si>
    <t>Secondary Insured Option</t>
  </si>
  <si>
    <t>Original policy owner can appoint, change or remove the secondary life insured up to 3 times during the policy term</t>
  </si>
  <si>
    <r>
      <t xml:space="preserve">May be appointed at application or during the policy term </t>
    </r>
    <r>
      <rPr>
        <b/>
        <sz val="11"/>
        <color rgb="FF0000CC"/>
        <rFont val="Calibri"/>
        <family val="2"/>
        <scheme val="minor"/>
      </rPr>
      <t xml:space="preserve">to ensure the continuity of the policy upon the death of the current Life Insured, and the Contingent Life Insured shall become the new Life Insured of the policy. </t>
    </r>
    <r>
      <rPr>
        <sz val="11"/>
        <rFont val="Calibri"/>
        <family val="2"/>
        <scheme val="minor"/>
      </rPr>
      <t xml:space="preserve">
The appointment / change / removal of contingent Life Insured can be made for an unlimited number of times, subject to maximum of 2 contingent life insureds at any one time of appointment</t>
    </r>
  </si>
  <si>
    <t>Option to appoint a secondary insured for a maximum of 3 times (Not applicable for SRS)</t>
  </si>
  <si>
    <t>Life Stage Add on</t>
  </si>
  <si>
    <t>Option to buy another add-on savings plan at life stage.</t>
  </si>
  <si>
    <t>Legacy Distribution Option</t>
  </si>
  <si>
    <t xml:space="preserve">Option to distribute the Policy into sub-policies before the policy matures. </t>
  </si>
  <si>
    <t>Option to Withdraw from Policy</t>
  </si>
  <si>
    <t>Bonus Withdrawal
Partial/Full Surrender</t>
  </si>
  <si>
    <t>Bonus Withdrawal
Partial/Full Surrender
 </t>
  </si>
  <si>
    <r>
      <rPr>
        <sz val="11"/>
        <rFont val="Calibri"/>
        <family val="2"/>
        <scheme val="minor"/>
      </rPr>
      <t xml:space="preserve">Bonus Withdrawal
Partial/Full Surrender
</t>
    </r>
    <r>
      <rPr>
        <b/>
        <sz val="11"/>
        <color rgb="FF0000CC"/>
        <rFont val="Calibri"/>
        <family val="2"/>
        <scheme val="minor"/>
      </rPr>
      <t>Regular Withdrawal</t>
    </r>
  </si>
  <si>
    <t xml:space="preserve">Bonus Withdrawal
(Partial/Full)
</t>
  </si>
  <si>
    <t>Allowed, minimum withdrawal $1,000 (in multiples of $10)</t>
  </si>
  <si>
    <t>Allowed, minimum $1,000</t>
  </si>
  <si>
    <t>Allowed, minimum $500 or the bonus available in the policy, whichever is lower</t>
  </si>
  <si>
    <t>Allowed, as long as the remaining sum assured meets the minimum sum assured requirement</t>
  </si>
  <si>
    <t>Partial/
Full Surrender</t>
  </si>
  <si>
    <t>Partial withdrawal: Allowed, subject to the minimum sum assured of the basic plan.
Full withdrawal: The total surrender value available in the policy</t>
  </si>
  <si>
    <t>Partial withdrawal: Allowed after first policy anniversary, subject to a minimum withdrawal of $1,000 &amp; minimum sum assured
Full withdrawal: The total surrender value available in the policy</t>
  </si>
  <si>
    <t xml:space="preserve">Partial withdrawal/Full surrender: Allowed, minimum $1,000 subject to the minimum face value amount of $10,000 remaining in policy to maintain after withdrawal. No withdrawal is allowed when premium deferment is activated
</t>
  </si>
  <si>
    <t>Partial withdrawal: Allowed, minimum $500 or the balance available in the policy, whichever is lower. Maximum partial withdrawal is an amount such that the reduced sum insured meets the minimum sum insured
Full withdrawal: The total surrender value available in the policy</t>
  </si>
  <si>
    <t>Partial withdrawal: Allowed, as long as the remaining sum assured meets the minimum sum assured requirement
Full withdrawal: The total surrender value available in the policy</t>
  </si>
  <si>
    <t>Regular Withdrawal</t>
  </si>
  <si>
    <r>
      <rPr>
        <b/>
        <sz val="11"/>
        <color rgb="FF0000CC"/>
        <rFont val="Calibri"/>
        <family val="2"/>
        <scheme val="minor"/>
      </rPr>
      <t>Regular Withdrawal: Allowed, minimum $100 per month</t>
    </r>
    <r>
      <rPr>
        <sz val="11"/>
        <rFont val="Calibri"/>
        <family val="2"/>
        <scheme val="minor"/>
      </rPr>
      <t xml:space="preserve">
Regular withdrawal allowed for the following premium payment terms:
3Pay/5Pay: 61st policy month onwards
10Pay: 121st policy month onwards
15Pay: 181st policy month onwards
20Pay: 241st policy month onwards</t>
    </r>
  </si>
  <si>
    <t>Increase/Decrease Sum Insured</t>
  </si>
  <si>
    <r>
      <rPr>
        <b/>
        <sz val="11"/>
        <color rgb="FF0000CC"/>
        <rFont val="Calibri"/>
        <family val="2"/>
        <scheme val="minor"/>
      </rPr>
      <t>Increase in sum assured is only allowed during the 1st policy year.</t>
    </r>
    <r>
      <rPr>
        <sz val="11"/>
        <rFont val="Calibri"/>
        <family val="2"/>
        <scheme val="minor"/>
      </rPr>
      <t xml:space="preserve">
Decrease of sum assured of the basic plan is allowed, at the next payment due date, with pro-rated refund of cash surrender value (if any) less any amounts owing to Singlife</t>
    </r>
  </si>
  <si>
    <t>Increase in Sum Insured is not allowed
Decrease in Sum Insured is allowed after first policy anniversary, subject to minimum sum assured</t>
  </si>
  <si>
    <r>
      <rPr>
        <b/>
        <sz val="11"/>
        <color rgb="FF0000CC"/>
        <rFont val="Calibri"/>
        <family val="2"/>
        <scheme val="minor"/>
      </rPr>
      <t>Increase in Sum Insured is allowed (within the first 6 months),</t>
    </r>
    <r>
      <rPr>
        <sz val="11"/>
        <rFont val="Calibri"/>
        <family val="2"/>
        <scheme val="minor"/>
      </rPr>
      <t xml:space="preserve"> increase in face value is in multiplies of $1,000 
Decrease in Sum Insured is allowed anytime during policy term.</t>
    </r>
  </si>
  <si>
    <r>
      <rPr>
        <b/>
        <sz val="11"/>
        <color rgb="FF0000CC"/>
        <rFont val="Calibri"/>
        <family val="2"/>
        <scheme val="minor"/>
      </rPr>
      <t xml:space="preserve">Increase in sum assured is only allowed within 6 months from the policy issue date, </t>
    </r>
    <r>
      <rPr>
        <sz val="11"/>
        <rFont val="Calibri"/>
        <family val="2"/>
        <scheme val="minor"/>
      </rPr>
      <t>subject to the maximum sum insured allowed.
Decrease of sum assured is allowed after the policy is issued, but must satisfy the policy minimum premium with respect to the payment mode, and the minimum sum insured allowed.</t>
    </r>
  </si>
  <si>
    <r>
      <t xml:space="preserve">Single Premium
- Increase of sum assured is not allowed after policy is incepted
- Decrease in sum assured is subject to the minimum sum assured limit
Premium Term of 5,10,15,20,25 and 30 years
</t>
    </r>
    <r>
      <rPr>
        <b/>
        <sz val="11"/>
        <color rgb="FF0000CC"/>
        <rFont val="Calibri"/>
        <family val="2"/>
        <scheme val="minor"/>
      </rPr>
      <t>- Increase &amp; decrease in sum assured (subject to the minimum sum assured limit) are allowed</t>
    </r>
  </si>
  <si>
    <t>Bonuses (non-guaranteed)</t>
  </si>
  <si>
    <r>
      <rPr>
        <b/>
        <sz val="11"/>
        <color rgb="FF0000CC"/>
        <rFont val="Calibri"/>
        <family val="2"/>
        <scheme val="minor"/>
      </rPr>
      <t>RB: $5 per $1,000 of the sum assured and compound at SGD5 per SGD1,000 on the accumulated RB</t>
    </r>
    <r>
      <rPr>
        <sz val="11"/>
        <rFont val="Calibri"/>
        <family val="2"/>
        <scheme val="minor"/>
      </rPr>
      <t xml:space="preserve">
TB: Payable upon surrender of the policy, death of life assured or upon maturity of policy; expressed as a % of accumulated RB
</t>
    </r>
  </si>
  <si>
    <t>RB: Annual bonus which may be declared and added to the policy starting the end of the third policy year.
TB: One-off bonus payable upon policy surrender, the death of the life insured, the life insured being diagnosed with TI or upon maturity of the policy, whichever is earliest. Based on % of the accumulated reversionary bonuses or the cash value of the accumulated reversionary bonuses</t>
  </si>
  <si>
    <t>RB: $3.50 per $1,000 Face value per year and $3.50 per $1,000 on accumulated RB and payable after the policy is in force for 3 years
Performance Bonus: One-off bonus which may be paid upon surrender, claim (death or TI) or maturity of the policy; expressed as a % of accumulated RB</t>
  </si>
  <si>
    <t xml:space="preserve">RB: $4 per $1,000 sum insured compounding at an annual rate of 1.2% throughout the policy term
Surrender Bonus: Manulife may declare a surrender (cash-in) bonus after the policy is in force for at least 3 years. The bonus rate is not guaranteed. It is expressed as a percentage of the cash value of the accumulated reversionary bonus. 
</t>
  </si>
  <si>
    <t xml:space="preserve">RB: As a % of basic sum assured
TB: Payable upon surrender of the policy, time of a claim or upon maturity of policy; expressed as a % of accumulated RB
</t>
  </si>
  <si>
    <t>Retrenchment Benefit</t>
  </si>
  <si>
    <t>Waives premium payments for up to 12 months if the Life Assured becomes involuntarily unemployed for 3 consecutive months.</t>
  </si>
  <si>
    <t>Provides payout of 12.5% of the single premium for SP policies or 50% of the total annual premium for RP policies if the policy owner is retrenched and remains unemployed for at least 30 consecutive days before the policy anniversary following their 65th birthday.</t>
  </si>
  <si>
    <t>Waiver of Interest Benefit/Premium Freeze Option/Premium Deferment</t>
  </si>
  <si>
    <r>
      <rPr>
        <b/>
        <sz val="11"/>
        <color rgb="FF0000CC"/>
        <rFont val="Calibri"/>
        <family val="2"/>
        <scheme val="minor"/>
      </rPr>
      <t xml:space="preserve">Waiver of Interest Benefit
</t>
    </r>
    <r>
      <rPr>
        <sz val="11"/>
        <rFont val="Calibri"/>
        <family val="2"/>
        <scheme val="minor"/>
      </rPr>
      <t>-Policyholder who is unemployed or retrenched for a period of 3 consecutive months may request not to pay premiums of up to 12 months
-Policyholder to pay back the overdue premiums within the next 12 months from the end of the Waiver of Interest Period (Repayment Period)
-This Waiver of Interest Option can be exercised 2 times per policy</t>
    </r>
  </si>
  <si>
    <r>
      <rPr>
        <b/>
        <sz val="11"/>
        <color rgb="FF0000CC"/>
        <rFont val="Calibri"/>
        <family val="2"/>
        <scheme val="minor"/>
      </rPr>
      <t>Premium Freeze Option</t>
    </r>
    <r>
      <rPr>
        <sz val="11"/>
        <rFont val="Calibri"/>
        <family val="2"/>
        <scheme val="minor"/>
      </rPr>
      <t xml:space="preserve">
-Applicable to premium payment terms of 15, 20 &amp; 25 years.
-It offers the policy owner an</t>
    </r>
    <r>
      <rPr>
        <b/>
        <sz val="11"/>
        <color rgb="FF0000CC"/>
        <rFont val="Calibri"/>
        <family val="2"/>
        <scheme val="minor"/>
      </rPr>
      <t xml:space="preserve"> option to stop paying premium(s) at any time for 1 year while keeping the policy  
In force.</t>
    </r>
    <r>
      <rPr>
        <sz val="11"/>
        <rFont val="Calibri"/>
        <family val="2"/>
        <scheme val="minor"/>
      </rPr>
      <t xml:space="preserve">
-Depending on the selected premium payment term, this option can be exercised after the 10th policy year onwards for up to 3 times, with a minimum of 4-year interval between each premium freeze application during the policy term would be required, 	
15-pay allows to exercise premium freeze option for up to 1 time;
20-pay allows to exercise premium freeze option for up to 2 times; and
</t>
    </r>
    <r>
      <rPr>
        <b/>
        <sz val="11"/>
        <color rgb="FF0000CC"/>
        <rFont val="Calibri"/>
        <family val="2"/>
        <scheme val="minor"/>
      </rPr>
      <t xml:space="preserve">25-pay allow to exercise premium freeze option for up to 3 times. 	</t>
    </r>
    <r>
      <rPr>
        <sz val="11"/>
        <rFont val="Calibri"/>
        <family val="2"/>
        <scheme val="minor"/>
      </rPr>
      <t xml:space="preserve">
 </t>
    </r>
  </si>
  <si>
    <r>
      <rPr>
        <b/>
        <sz val="11"/>
        <color rgb="FF0000CC"/>
        <rFont val="Calibri"/>
        <family val="2"/>
        <scheme val="minor"/>
      </rPr>
      <t xml:space="preserve">Premium Deferment </t>
    </r>
    <r>
      <rPr>
        <sz val="11"/>
        <rFont val="Calibri"/>
        <family val="2"/>
        <scheme val="minor"/>
      </rPr>
      <t>(Not available for 3-Pay)
- Premium deferment period is for one year
-Can be exercised up to 1 time for policies with premium payment term of 5 years; 2 times with premium payment term of 10, 15 &amp; 20 years
-During the premium deferment period, policy will continue to accumulate surrender value and bonuses (if any).
- For premium payment term of 10, 15, 20 years, policyowner is allowed to request to exercise this option 2 times consecutively provided there is sufficient surrender value to cover the outstanding premium owed.</t>
    </r>
  </si>
  <si>
    <r>
      <rPr>
        <b/>
        <sz val="11"/>
        <color rgb="FF0000CC"/>
        <rFont val="Calibri"/>
        <family val="2"/>
        <scheme val="minor"/>
      </rPr>
      <t>Premium Freeze Option</t>
    </r>
    <r>
      <rPr>
        <sz val="11"/>
        <rFont val="Calibri"/>
        <family val="2"/>
        <scheme val="minor"/>
      </rPr>
      <t xml:space="preserve">
Applicable to premium payment terms of 5,10,15, 20 years.
</t>
    </r>
    <r>
      <rPr>
        <b/>
        <sz val="11"/>
        <color rgb="FF0000CC"/>
        <rFont val="Calibri"/>
        <family val="2"/>
        <scheme val="minor"/>
      </rPr>
      <t>Not required to pay premiums for 1 year including riders. Maturity date will be deferred by 1 year.</t>
    </r>
    <r>
      <rPr>
        <sz val="11"/>
        <rFont val="Calibri"/>
        <family val="2"/>
        <scheme val="minor"/>
      </rPr>
      <t xml:space="preserve">
5-pay allows to exercise premium freeze option for up to 1 time;
10, 15 &amp; 20-pay allow to exercise premium freeze option for up to 2 times</t>
    </r>
  </si>
  <si>
    <r>
      <rPr>
        <b/>
        <sz val="11"/>
        <color rgb="FF0000CC"/>
        <rFont val="Calibri"/>
        <family val="2"/>
        <scheme val="minor"/>
      </rPr>
      <t xml:space="preserve">Premium Deferment (if Savings Protector Pro rider is attached)
</t>
    </r>
    <r>
      <rPr>
        <sz val="11"/>
        <color theme="1"/>
        <rFont val="Calibri"/>
        <family val="2"/>
        <scheme val="minor"/>
      </rPr>
      <t>-Policyholder has paid at least 6 months’ premiums
-Retrenchment must have taken place no earlier than 6 months after the cover start date
-The policyholder has not been able to find employment for 3 months in a row after being retrenched
-Option to defer premiums for basic policy, Savings Protector Pro rider and optional rider for the next 6 months
-This retrenchment benefit can only be claimed once under this Savings Protector rider Pro</t>
    </r>
  </si>
  <si>
    <t>Guarantee Insurability Option to Buy Another Life Policy</t>
  </si>
  <si>
    <t>Buy a new policy from Income with only death and TPD benefits on the life of the original insured without evidence of good health up to two times on different life event</t>
  </si>
  <si>
    <t>Available Riders</t>
  </si>
  <si>
    <r>
      <rPr>
        <u/>
        <sz val="11"/>
        <rFont val="Calibri"/>
        <family val="2"/>
        <scheme val="minor"/>
      </rPr>
      <t xml:space="preserve">GIO </t>
    </r>
    <r>
      <rPr>
        <sz val="11"/>
        <rFont val="Calibri"/>
        <family val="2"/>
        <scheme val="minor"/>
      </rPr>
      <t xml:space="preserve">
• Cancer Premium Waiver II
• EasyTerm
• EasyPayer Premium Waiver
</t>
    </r>
    <r>
      <rPr>
        <u/>
        <sz val="11"/>
        <rFont val="Calibri"/>
        <family val="2"/>
        <scheme val="minor"/>
      </rPr>
      <t>Full Medical Underwriting</t>
    </r>
    <r>
      <rPr>
        <sz val="11"/>
        <rFont val="Calibri"/>
        <family val="2"/>
        <scheme val="minor"/>
      </rPr>
      <t xml:space="preserve">
• Critical Illness Premium Waiver II
• Payer Critical Illness Premium Waiver II
</t>
    </r>
  </si>
  <si>
    <r>
      <rPr>
        <u/>
        <sz val="11"/>
        <color theme="1"/>
        <rFont val="Calibri"/>
        <family val="2"/>
        <scheme val="minor"/>
      </rPr>
      <t xml:space="preserve">GIO </t>
    </r>
    <r>
      <rPr>
        <sz val="11"/>
        <color theme="1"/>
        <rFont val="Calibri"/>
        <family val="2"/>
        <scheme val="minor"/>
      </rPr>
      <t xml:space="preserve">
- Cancer Premium Waiver II
-  EasyTerm
- EasyPayer Premium Waiver
</t>
    </r>
    <r>
      <rPr>
        <u/>
        <sz val="11"/>
        <color theme="1"/>
        <rFont val="Calibri"/>
        <family val="2"/>
        <scheme val="minor"/>
      </rPr>
      <t>Full Medical Underwriting</t>
    </r>
    <r>
      <rPr>
        <sz val="11"/>
        <color theme="1"/>
        <rFont val="Calibri"/>
        <family val="2"/>
        <scheme val="minor"/>
      </rPr>
      <t xml:space="preserve">
- Critical Illness Premium Waiver II
- Payer Critical Illness Premium Waiver II
- Early Critical Illness Premium Waiver</t>
    </r>
  </si>
  <si>
    <r>
      <rPr>
        <u/>
        <sz val="11"/>
        <rFont val="Calibri"/>
        <family val="2"/>
        <scheme val="minor"/>
      </rPr>
      <t xml:space="preserve">GIO </t>
    </r>
    <r>
      <rPr>
        <sz val="11"/>
        <rFont val="Calibri"/>
        <family val="2"/>
        <scheme val="minor"/>
      </rPr>
      <t xml:space="preserve">
• Premium Waiver Rider
• Payer Benefit Rider
• Enhanced Payer Benefit Rider</t>
    </r>
  </si>
  <si>
    <t xml:space="preserve">SIO
•	Extra payor waiver rider II
•	Extra secure waiver rider II </t>
  </si>
  <si>
    <r>
      <rPr>
        <u/>
        <sz val="11"/>
        <rFont val="Calibri"/>
        <family val="2"/>
        <scheme val="minor"/>
      </rPr>
      <t xml:space="preserve">GIO </t>
    </r>
    <r>
      <rPr>
        <sz val="11"/>
        <rFont val="Calibri"/>
        <family val="2"/>
        <scheme val="minor"/>
      </rPr>
      <t xml:space="preserve">
• Cancer Care Premium Waiver
</t>
    </r>
    <r>
      <rPr>
        <u/>
        <sz val="11"/>
        <rFont val="Calibri"/>
        <family val="2"/>
        <scheme val="minor"/>
      </rPr>
      <t>Full Medical Underwriting</t>
    </r>
    <r>
      <rPr>
        <sz val="11"/>
        <rFont val="Calibri"/>
        <family val="2"/>
        <scheme val="minor"/>
      </rPr>
      <t xml:space="preserve">
• Critical Care Waiver Rider (II)
• Payor Benefit Rider (I)
• Payor Benefit Plus Rider (I)
• Payor Benefit Plus Rider (I) (Spouse)
</t>
    </r>
  </si>
  <si>
    <t xml:space="preserve">• Savings Protector Pro (for regular premium policy)
• Cancer Premium Waiver (GIO) (for 1st and 3rd party policy)
</t>
  </si>
  <si>
    <t>Par Fund Returns
(March 2025)</t>
  </si>
  <si>
    <r>
      <t xml:space="preserve">3-year average (2021 to 2023): 
</t>
    </r>
    <r>
      <rPr>
        <sz val="11"/>
        <color rgb="FFFF0000"/>
        <rFont val="Calibri"/>
        <family val="2"/>
        <scheme val="minor"/>
      </rPr>
      <t>-2.51%</t>
    </r>
    <r>
      <rPr>
        <sz val="11"/>
        <rFont val="Calibri"/>
        <family val="2"/>
        <scheme val="minor"/>
      </rPr>
      <t xml:space="preserve">
5-year average (2019 to 2023):
2.52%
10-year average (2014 to 2023): 
3.13%</t>
    </r>
  </si>
  <si>
    <r>
      <t xml:space="preserve">3-year average (2021 to 2023): 
</t>
    </r>
    <r>
      <rPr>
        <sz val="11"/>
        <color rgb="FFFF0000"/>
        <rFont val="Calibri"/>
        <family val="2"/>
        <scheme val="minor"/>
      </rPr>
      <t>-0.08%</t>
    </r>
    <r>
      <rPr>
        <sz val="11"/>
        <rFont val="Calibri"/>
        <family val="2"/>
        <scheme val="minor"/>
      </rPr>
      <t xml:space="preserve">
5-year average (2019 to 2023): 
4.99%
10-year average (2014 to 2023): 
NA</t>
    </r>
  </si>
  <si>
    <r>
      <t xml:space="preserve">3-year average (2021 to 2023): 
</t>
    </r>
    <r>
      <rPr>
        <sz val="11"/>
        <color rgb="FFFF0000"/>
        <rFont val="Calibri"/>
        <family val="2"/>
        <scheme val="minor"/>
      </rPr>
      <t>-2.48%</t>
    </r>
    <r>
      <rPr>
        <sz val="11"/>
        <rFont val="Calibri"/>
        <family val="2"/>
        <scheme val="minor"/>
      </rPr>
      <t xml:space="preserve">
5-year average (2019 to 2023): 
1.26%
10-year average (2014 to 2023): 
N.A.</t>
    </r>
  </si>
  <si>
    <r>
      <t xml:space="preserve">2023: 10.06%
2022: </t>
    </r>
    <r>
      <rPr>
        <sz val="11"/>
        <color rgb="FFFF0000"/>
        <rFont val="Calibri"/>
        <family val="2"/>
        <scheme val="minor"/>
      </rPr>
      <t>-4.92%</t>
    </r>
  </si>
  <si>
    <r>
      <t xml:space="preserve">3-year average (2021 to 2023): 
</t>
    </r>
    <r>
      <rPr>
        <sz val="11"/>
        <color rgb="FFFF0000"/>
        <rFont val="Calibri"/>
        <family val="2"/>
        <scheme val="minor"/>
      </rPr>
      <t>-1.48%</t>
    </r>
    <r>
      <rPr>
        <sz val="11"/>
        <rFont val="Calibri"/>
        <family val="2"/>
        <scheme val="minor"/>
      </rPr>
      <t xml:space="preserve">
5-year average (2019 to 2023): 
2.72%
10-year average (2014 to 2023): 
3.50%</t>
    </r>
  </si>
  <si>
    <t>Product</t>
  </si>
  <si>
    <t>Breakeven Year</t>
  </si>
  <si>
    <t>Policy Year 20</t>
  </si>
  <si>
    <t>Policy Year 30</t>
  </si>
  <si>
    <t>Policy Year 40</t>
  </si>
  <si>
    <t>Policy Year 50</t>
  </si>
  <si>
    <t>Instructions and ways to use this value comparison</t>
  </si>
  <si>
    <t>Age</t>
  </si>
  <si>
    <t>Insurer</t>
  </si>
  <si>
    <t>Premium Term (yrs)</t>
  </si>
  <si>
    <t>Annual Premium/ Single Premium 
(S$)</t>
  </si>
  <si>
    <t>Total Premium Payable (S$)</t>
  </si>
  <si>
    <t>Based on guaranteed surrender value</t>
  </si>
  <si>
    <t>Guarateed Surrender Value</t>
  </si>
  <si>
    <t>Total Surrender Value</t>
  </si>
  <si>
    <t>Guaranteeed Yield</t>
  </si>
  <si>
    <t>Total Yield</t>
  </si>
  <si>
    <r>
      <rPr>
        <b/>
        <sz val="11"/>
        <color rgb="FF0000CC"/>
        <rFont val="Calibri"/>
        <family val="2"/>
        <scheme val="minor"/>
      </rPr>
      <t>1. Comparing Like-for-Like Plans:</t>
    </r>
    <r>
      <rPr>
        <sz val="11"/>
        <color theme="1"/>
        <rFont val="Calibri"/>
        <family val="2"/>
        <scheme val="minor"/>
      </rPr>
      <t xml:space="preserve"> Ensure both the Age and Premium Term are the same. </t>
    </r>
    <r>
      <rPr>
        <b/>
        <sz val="11"/>
        <color rgb="FF0000CC"/>
        <rFont val="Calibri"/>
        <family val="2"/>
        <scheme val="minor"/>
      </rPr>
      <t>Most competitve yields</t>
    </r>
    <r>
      <rPr>
        <sz val="11"/>
        <color theme="1"/>
        <rFont val="Calibri"/>
        <family val="2"/>
        <scheme val="minor"/>
      </rPr>
      <t xml:space="preserve"> and</t>
    </r>
    <r>
      <rPr>
        <b/>
        <sz val="11"/>
        <color rgb="FF0000CC"/>
        <rFont val="Calibri"/>
        <family val="2"/>
        <scheme val="minor"/>
      </rPr>
      <t xml:space="preserve"> earliest breakeven years</t>
    </r>
    <r>
      <rPr>
        <sz val="11"/>
        <color theme="1"/>
        <rFont val="Calibri"/>
        <family val="2"/>
        <scheme val="minor"/>
      </rPr>
      <t xml:space="preserve"> are in blue.
</t>
    </r>
    <r>
      <rPr>
        <b/>
        <sz val="11"/>
        <rFont val="Calibri"/>
        <family val="2"/>
        <scheme val="minor"/>
      </rPr>
      <t xml:space="preserve">2. Comparing Yields of same plan with different payment term: </t>
    </r>
    <r>
      <rPr>
        <sz val="11"/>
        <rFont val="Calibri"/>
        <family val="2"/>
        <scheme val="minor"/>
      </rPr>
      <t>Select Age and Plan.</t>
    </r>
  </si>
  <si>
    <t>ALB29/ANB30</t>
  </si>
  <si>
    <t>Choice Saver</t>
  </si>
  <si>
    <t>-</t>
  </si>
  <si>
    <t>ALB34/ANB35</t>
  </si>
  <si>
    <t>ALB39/ANB40</t>
  </si>
  <si>
    <t xml:space="preserve">China Life Eternal Wealth
</t>
  </si>
  <si>
    <t xml:space="preserve">Etiqa Enrich flex plus
</t>
  </si>
  <si>
    <t>Manulife ReadyBuilder (II)</t>
  </si>
  <si>
    <t>Income Gro Saver Flex Pro</t>
  </si>
  <si>
    <t>Singlife Choice Saver
(to be withdrawn on 24 March 2025)</t>
  </si>
  <si>
    <t>- Only plan in our approved product suite where the guaranteed and total yield increases with entry age. As such, based on our comparisons, it has relatively competitive total yield for clients age 40 in the later policy years, suitable for policyholders who seek a much long term wealth accumulation beyond 50 years and also useful for those who make use of the change of life insured option to utilise it to their advantage.
- Wide range of premium payment terms as well as policy terms to customize the plan to suit customer's needs depending on whether its a medium to long term endowment.
- 100% capital guaranteed before the end of policy term inclusive of a lump sum payout
- Change of life insured option applicable up to 3 times, leaving a lasting legacy for loved ones and also helps with long term wealth accumulation given the choice of a longer policy term
- Waiver of Interest Benefit upon retrenchment or unemployment
- Various rider choices to choose from for premium waiver benefits in the case of CI or additional coverage in the event of Death, TI or TPD with their EasyTerm rider</t>
  </si>
  <si>
    <t>- Earliest breakeven point for Single Premium &amp; 25Pay
- Relatively competitve total yield at policy year 30 onwards.
- For multi-generational wealth accumulation, this plan provides unlimited number of times change of life insured option &amp; contingent life insured option to ensure policy continuity up to age 138 of new life insured. Other approved plans in our suite typically only provide either change of life insured option or secondary life insured option and for a limited number of times. 
- Wide range of premium payment terms, including single premium option.
- Covers life insured as young as up to 15 days
- Premium Freeze option which is applicable to 15pay, 20pay &amp; 25pay can be exercised after the 10th policy year onwards for up to 3 times</t>
  </si>
  <si>
    <t>- Relatively competitive guaranteed yield
- Earliest breakeven year.
- Short limited pay of 3 years is available
- For wealth accumulation, it offers a much longer policy term to age 125 of the primary life insured
- Provides death benefit which include accidental death coverage until age 80 which pays an additional 100% guaranteed death benefit.
- Option to appoint secondary life insured for policy continuity and long term wealth accumulation to make use of the long policy term and leave a legacy for loved ones
- Allows regular withdrawal as an added option to withdraw from the policy. This option is not available for other similar plans. 
-Premium deferment option is available for one year and it can be exercised up to 2 times depending on the premium payment term option</t>
  </si>
  <si>
    <t>- Earliest breakeven year for 20Pay
- Relatively competitve total yield at policy year 20.
- Single premium and SRS premium payment option available for clients who prefer a one time premium commitment and also for clients who wants to attain potentially higher returns in their SRS account in the long run. 
- Change of Life Insured option available to individual and corporate owned policies to continue wealth accumulation (Unlimited times for corporate owned policies and 2 times for individual owned policies)
- Premium Freeze option for policyholder to stop paying premium for 1 year (subject to T&amp;C) while keeping policy in force
- Waiver of premium upon Total and Permanent Disability coverage as part of their basic coverage which the only product in this category that offers this.
- Retrenchment benefit (lump sum payout in the event of a retrenchment). Additional benefit allows clients to access this payout to ease their commitments during the unemployment phase.
- Wide range of supplementary benefits (premium waiver riders) to add on to basic plan for additional coverage</t>
  </si>
  <si>
    <t>- Provides competitive total yield at the later policy years for single pay &amp; 5-Pay. This is suitable for clients who are looking into appointing a secondary life insured to ensure policy continuity and also have the potential of gaining more returns to fulfil long term needs.
- Wide range of premium payment terms as well as policy terms to customize the plan to suit customer's needs depending on the client's medium to long term needs.
- Single Premium and SRS Premium payment option available for clients who are seeking single premium commitment or to enhance their SRS interest by allocating some of their funds into this product for a higher potential returns
- Option to appoint secondary life insured for policy continuity as well as wealth accumulation.
- Deferring of premiums applicable under Retrenchment Benefit to help clients who are undergoing a hard time during their unemployment phase.
- Only plan in this category that allows policyholder to purchase a new policy from Income with death and TPD benefits on the life of the original insured without evidence of good health up to 2 times on different life event. This additional coverage will be especially useful for clients who seeks additional coverage but have substandard health during the policy term.</t>
  </si>
  <si>
    <t>Choice Saver
(to be withdrawn on 24 March 2025)</t>
  </si>
  <si>
    <t>Long-term Endowment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</si>
</sst>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14"/>
      <color indexed="8"/>
      <name val="Arial"/>
      <family val="2"/>
    </font>
    <font>
      <sz val="10"/>
      <name val="Arial"/>
      <family val="2"/>
    </font>
    <font>
      <sz val="11"/>
      <name val="Calibri"/>
      <family val="2"/>
      <scheme val="minor"/>
    </font>
    <font>
      <b/>
      <sz val="11"/>
      <name val="Calibri"/>
      <family val="2"/>
      <scheme val="minor"/>
    </font>
    <font>
      <b/>
      <sz val="11"/>
      <color rgb="FF0000CC"/>
      <name val="Calibri"/>
      <family val="2"/>
      <scheme val="minor"/>
    </font>
    <font>
      <b/>
      <sz val="11"/>
      <color rgb="FF000000"/>
      <name val="Calibri"/>
      <family val="2"/>
      <scheme val="minor"/>
    </font>
    <font>
      <u/>
      <sz val="11"/>
      <name val="Calibri"/>
      <family val="2"/>
      <scheme val="minor"/>
    </font>
    <font>
      <u/>
      <sz val="11"/>
      <color theme="1"/>
      <name val="Calibri"/>
      <family val="2"/>
      <scheme val="minor"/>
    </font>
    <font>
      <sz val="11"/>
      <color rgb="FFFF0000"/>
      <name val="Calibri"/>
      <family val="2"/>
      <scheme val="minor"/>
    </font>
    <font>
      <b/>
      <sz val="11"/>
      <color theme="0"/>
      <name val="Calibri"/>
      <family val="2"/>
      <scheme val="minor"/>
    </font>
    <font>
      <sz val="11"/>
      <color theme="0"/>
      <name val="Calibri"/>
      <family val="2"/>
      <scheme val="minor"/>
    </font>
    <font>
      <b/>
      <sz val="12"/>
      <color theme="0"/>
      <name val="Aptos Narrow"/>
      <family val="2"/>
    </font>
    <font>
      <sz val="11"/>
      <color theme="1"/>
      <name val="Aptos Narrow"/>
      <family val="2"/>
    </font>
    <font>
      <sz val="11"/>
      <color rgb="FF0000CC"/>
      <name val="Aptos Narrow"/>
      <family val="2"/>
    </font>
    <font>
      <b/>
      <sz val="11"/>
      <name val="Aptos Narrow"/>
      <family val="2"/>
    </font>
    <font>
      <sz val="12"/>
      <color theme="1"/>
      <name val="Aptos Narrow"/>
      <family val="2"/>
    </font>
    <font>
      <b/>
      <sz val="11"/>
      <color rgb="FF0000CC"/>
      <name val="Aptos Narrow"/>
      <family val="2"/>
    </font>
    <font>
      <b/>
      <sz val="14"/>
      <color theme="0"/>
      <name val="Aptos Narrow"/>
      <family val="2"/>
    </font>
    <font>
      <sz val="7"/>
      <color theme="1"/>
      <name val="Aptos Narrow"/>
      <family val="2"/>
    </font>
    <font>
      <b/>
      <sz val="11"/>
      <color rgb="FFFF0000"/>
      <name val="Aptos Narrow"/>
      <family val="2"/>
    </font>
    <font>
      <sz val="11"/>
      <color rgb="FFFF0000"/>
      <name val="Aptos Narrow"/>
      <family val="2"/>
    </font>
    <font>
      <u/>
      <sz val="11"/>
      <color theme="10"/>
      <name val="Calibri"/>
      <family val="2"/>
      <scheme val="minor"/>
    </font>
    <font>
      <b/>
      <sz val="11"/>
      <color theme="1"/>
      <name val="Aptos"/>
      <family val="2"/>
    </font>
  </fonts>
  <fills count="1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9" tint="0.59999389629810485"/>
        <bgColor indexed="64"/>
      </patternFill>
    </fill>
    <fill>
      <patternFill patternType="solid">
        <fgColor theme="1"/>
        <bgColor indexed="64"/>
      </patternFill>
    </fill>
    <fill>
      <patternFill patternType="solid">
        <fgColor rgb="FFFFFF00"/>
        <bgColor indexed="64"/>
      </patternFill>
    </fill>
    <fill>
      <patternFill patternType="solid">
        <fgColor rgb="FFF2F2F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7">
    <xf numFmtId="0" fontId="0" fillId="0" borderId="0"/>
    <xf numFmtId="0" fontId="1" fillId="0" borderId="0"/>
    <xf numFmtId="0" fontId="4" fillId="0" borderId="0"/>
    <xf numFmtId="44" fontId="1" fillId="0" borderId="0" applyFont="0" applyFill="0" applyBorder="0" applyAlignment="0" applyProtection="0"/>
    <xf numFmtId="0" fontId="24" fillId="0" borderId="0" applyNumberFormat="0" applyFill="0" applyBorder="0" applyAlignment="0" applyProtection="0"/>
    <xf numFmtId="9" fontId="1" fillId="0" borderId="0" applyFont="0" applyFill="0" applyBorder="0" applyAlignment="0" applyProtection="0"/>
    <xf numFmtId="0" fontId="24" fillId="0" borderId="0" applyNumberFormat="0" applyFill="0" applyBorder="0" applyAlignment="0" applyProtection="0"/>
  </cellStyleXfs>
  <cellXfs count="85">
    <xf numFmtId="0" fontId="0" fillId="0" borderId="0" xfId="0"/>
    <xf numFmtId="0" fontId="4" fillId="2" borderId="0" xfId="2" applyFill="1"/>
    <xf numFmtId="0" fontId="5" fillId="0" borderId="5" xfId="0" quotePrefix="1" applyFont="1" applyBorder="1" applyAlignment="1">
      <alignment vertical="top" wrapText="1"/>
    </xf>
    <xf numFmtId="0" fontId="0" fillId="0" borderId="5" xfId="0" applyBorder="1" applyAlignment="1">
      <alignment vertical="top" wrapText="1"/>
    </xf>
    <xf numFmtId="0" fontId="0" fillId="0" borderId="5" xfId="0" applyBorder="1" applyAlignment="1">
      <alignment vertical="top"/>
    </xf>
    <xf numFmtId="14" fontId="0" fillId="0" borderId="5" xfId="0" quotePrefix="1" applyNumberFormat="1" applyBorder="1" applyAlignment="1">
      <alignment vertical="top" wrapText="1"/>
    </xf>
    <xf numFmtId="0" fontId="8" fillId="0" borderId="5" xfId="0" applyFont="1" applyBorder="1"/>
    <xf numFmtId="0" fontId="8" fillId="0" borderId="5" xfId="0" applyFont="1" applyBorder="1" applyAlignment="1">
      <alignment vertical="top"/>
    </xf>
    <xf numFmtId="0" fontId="5" fillId="0" borderId="0" xfId="0" applyFont="1"/>
    <xf numFmtId="0" fontId="12" fillId="5" borderId="1" xfId="0" applyFont="1" applyFill="1" applyBorder="1"/>
    <xf numFmtId="0" fontId="13" fillId="5" borderId="2" xfId="0" applyFont="1" applyFill="1" applyBorder="1"/>
    <xf numFmtId="0" fontId="13" fillId="5" borderId="3" xfId="0" applyFont="1" applyFill="1" applyBorder="1"/>
    <xf numFmtId="0" fontId="2" fillId="3" borderId="5" xfId="0" applyFont="1" applyFill="1" applyBorder="1" applyAlignment="1">
      <alignment vertical="center"/>
    </xf>
    <xf numFmtId="0" fontId="7" fillId="6" borderId="5" xfId="0" applyFont="1" applyFill="1" applyBorder="1" applyAlignment="1">
      <alignment vertical="center" wrapText="1"/>
    </xf>
    <xf numFmtId="0" fontId="2" fillId="3" borderId="5" xfId="0" applyFont="1" applyFill="1" applyBorder="1" applyAlignment="1">
      <alignment vertical="center" wrapText="1"/>
    </xf>
    <xf numFmtId="0" fontId="2" fillId="4" borderId="5" xfId="0" applyFont="1" applyFill="1" applyBorder="1" applyAlignment="1">
      <alignment vertical="center" wrapText="1"/>
    </xf>
    <xf numFmtId="0" fontId="0" fillId="0" borderId="5" xfId="0" applyBorder="1"/>
    <xf numFmtId="164" fontId="0" fillId="0" borderId="5" xfId="3" applyNumberFormat="1" applyFont="1" applyBorder="1"/>
    <xf numFmtId="0" fontId="15" fillId="2" borderId="0" xfId="2" applyFont="1" applyFill="1"/>
    <xf numFmtId="0" fontId="15" fillId="0" borderId="0" xfId="0" applyFont="1"/>
    <xf numFmtId="0" fontId="17" fillId="7" borderId="10" xfId="0" applyFont="1" applyFill="1" applyBorder="1"/>
    <xf numFmtId="0" fontId="17" fillId="7" borderId="6" xfId="0" applyFont="1" applyFill="1" applyBorder="1"/>
    <xf numFmtId="0" fontId="17" fillId="7" borderId="11" xfId="0" applyFont="1" applyFill="1" applyBorder="1"/>
    <xf numFmtId="0" fontId="15" fillId="0" borderId="8" xfId="0" applyFont="1" applyBorder="1" applyAlignment="1">
      <alignment vertical="center"/>
    </xf>
    <xf numFmtId="0" fontId="15" fillId="0" borderId="0" xfId="0" applyFont="1" applyAlignment="1">
      <alignment vertical="top"/>
    </xf>
    <xf numFmtId="0" fontId="18" fillId="0" borderId="0" xfId="0" applyFont="1" applyAlignment="1">
      <alignment vertical="top" wrapText="1"/>
    </xf>
    <xf numFmtId="0" fontId="21" fillId="0" borderId="0" xfId="0" applyFont="1"/>
    <xf numFmtId="0" fontId="17" fillId="8" borderId="9" xfId="0" applyFont="1" applyFill="1" applyBorder="1" applyAlignment="1">
      <alignment horizontal="center" vertical="center" wrapText="1"/>
    </xf>
    <xf numFmtId="0" fontId="17" fillId="2" borderId="5" xfId="0" applyFont="1" applyFill="1" applyBorder="1" applyAlignment="1">
      <alignment horizontal="center" vertical="center"/>
    </xf>
    <xf numFmtId="0" fontId="17" fillId="2" borderId="9" xfId="0" applyFont="1" applyFill="1" applyBorder="1" applyAlignment="1">
      <alignment horizontal="center" vertical="center" wrapText="1"/>
    </xf>
    <xf numFmtId="0" fontId="5" fillId="2" borderId="5" xfId="0" applyFont="1" applyFill="1" applyBorder="1" applyAlignment="1">
      <alignment horizontal="center" vertical="center"/>
    </xf>
    <xf numFmtId="6" fontId="5" fillId="2" borderId="5" xfId="0" applyNumberFormat="1" applyFont="1" applyFill="1" applyBorder="1" applyAlignment="1">
      <alignment horizontal="left" vertical="top" wrapText="1"/>
    </xf>
    <xf numFmtId="0" fontId="2" fillId="3" borderId="8" xfId="0" applyFont="1" applyFill="1" applyBorder="1" applyAlignment="1">
      <alignment horizontal="center"/>
    </xf>
    <xf numFmtId="0" fontId="2" fillId="3" borderId="8" xfId="0" applyFont="1" applyFill="1" applyBorder="1" applyAlignment="1">
      <alignment vertical="center" wrapText="1"/>
    </xf>
    <xf numFmtId="0" fontId="2" fillId="10" borderId="5" xfId="0" applyFont="1" applyFill="1" applyBorder="1" applyAlignment="1">
      <alignment vertical="center" wrapText="1"/>
    </xf>
    <xf numFmtId="0" fontId="0" fillId="0" borderId="4" xfId="0" applyBorder="1"/>
    <xf numFmtId="0" fontId="0" fillId="0" borderId="8" xfId="3" applyNumberFormat="1" applyFont="1" applyBorder="1"/>
    <xf numFmtId="10" fontId="0" fillId="0" borderId="5" xfId="5" applyNumberFormat="1" applyFont="1" applyBorder="1"/>
    <xf numFmtId="0" fontId="0" fillId="0" borderId="8" xfId="0" applyBorder="1"/>
    <xf numFmtId="0" fontId="0" fillId="0" borderId="5" xfId="3" applyNumberFormat="1" applyFont="1" applyBorder="1"/>
    <xf numFmtId="10" fontId="0" fillId="0" borderId="5" xfId="5" applyNumberFormat="1" applyFont="1" applyBorder="1" applyAlignment="1">
      <alignment horizontal="right"/>
    </xf>
    <xf numFmtId="16" fontId="0" fillId="0" borderId="5" xfId="0" quotePrefix="1" applyNumberFormat="1" applyBorder="1" applyAlignment="1">
      <alignment horizontal="left" vertical="top" wrapText="1"/>
    </xf>
    <xf numFmtId="0" fontId="6" fillId="4" borderId="5" xfId="0" applyFont="1" applyFill="1" applyBorder="1" applyAlignment="1">
      <alignment vertical="top"/>
    </xf>
    <xf numFmtId="0" fontId="12" fillId="0" borderId="12" xfId="0" applyFont="1" applyBorder="1" applyAlignment="1">
      <alignment vertical="center"/>
    </xf>
    <xf numFmtId="0" fontId="17" fillId="4" borderId="5" xfId="0" applyFont="1" applyFill="1" applyBorder="1" applyAlignment="1">
      <alignment horizontal="left" vertical="center"/>
    </xf>
    <xf numFmtId="0" fontId="5" fillId="0" borderId="5" xfId="0" applyFont="1" applyBorder="1" applyAlignment="1">
      <alignment vertical="top" wrapText="1"/>
    </xf>
    <xf numFmtId="0" fontId="5" fillId="0" borderId="5" xfId="0" quotePrefix="1" applyFont="1" applyBorder="1" applyAlignment="1">
      <alignment horizontal="left" vertical="top" wrapText="1"/>
    </xf>
    <xf numFmtId="0" fontId="5" fillId="0" borderId="5" xfId="0" applyFont="1" applyBorder="1" applyAlignment="1">
      <alignment vertical="top"/>
    </xf>
    <xf numFmtId="0" fontId="5" fillId="0" borderId="5" xfId="0" applyFont="1" applyBorder="1" applyAlignment="1">
      <alignment horizontal="left" vertical="top"/>
    </xf>
    <xf numFmtId="0" fontId="6" fillId="4" borderId="5" xfId="0" applyFont="1" applyFill="1" applyBorder="1" applyAlignment="1">
      <alignment vertical="top" wrapText="1"/>
    </xf>
    <xf numFmtId="0" fontId="8" fillId="0" borderId="5" xfId="0" applyFont="1" applyBorder="1" applyAlignment="1">
      <alignment vertical="top" wrapText="1"/>
    </xf>
    <xf numFmtId="0" fontId="7" fillId="0" borderId="5" xfId="0" applyFont="1" applyBorder="1" applyAlignment="1">
      <alignment vertical="top" wrapText="1"/>
    </xf>
    <xf numFmtId="0" fontId="2" fillId="0" borderId="5" xfId="0" applyFont="1" applyBorder="1" applyAlignment="1">
      <alignment horizontal="left" vertical="top" wrapText="1"/>
    </xf>
    <xf numFmtId="0" fontId="0" fillId="0" borderId="5" xfId="0" applyBorder="1" applyAlignment="1">
      <alignment horizontal="left" vertical="top" wrapText="1"/>
    </xf>
    <xf numFmtId="0" fontId="6" fillId="0" borderId="5" xfId="0" applyFont="1" applyBorder="1" applyAlignment="1">
      <alignment horizontal="left" vertical="top" wrapText="1"/>
    </xf>
    <xf numFmtId="6" fontId="0" fillId="0" borderId="5" xfId="0" applyNumberFormat="1" applyBorder="1" applyAlignment="1">
      <alignment horizontal="left" vertical="top" wrapText="1"/>
    </xf>
    <xf numFmtId="0" fontId="2" fillId="0" borderId="5" xfId="0" applyFont="1" applyBorder="1" applyAlignment="1">
      <alignment horizontal="left" vertical="top"/>
    </xf>
    <xf numFmtId="0" fontId="2" fillId="0" borderId="7" xfId="0" applyFont="1" applyBorder="1" applyAlignment="1">
      <alignment horizontal="left" vertical="top"/>
    </xf>
    <xf numFmtId="0" fontId="0" fillId="0" borderId="5" xfId="0" quotePrefix="1" applyBorder="1" applyAlignment="1">
      <alignment horizontal="left" vertical="top" wrapText="1"/>
    </xf>
    <xf numFmtId="6" fontId="7" fillId="0" borderId="5" xfId="0" applyNumberFormat="1" applyFont="1" applyBorder="1" applyAlignment="1">
      <alignment horizontal="left" vertical="top" wrapText="1"/>
    </xf>
    <xf numFmtId="0" fontId="5" fillId="0" borderId="7" xfId="0" applyFont="1" applyBorder="1" applyAlignment="1">
      <alignment vertical="top" wrapText="1"/>
    </xf>
    <xf numFmtId="0" fontId="25" fillId="0" borderId="0" xfId="0" applyFont="1" applyAlignment="1">
      <alignment wrapText="1"/>
    </xf>
    <xf numFmtId="0" fontId="7" fillId="0" borderId="5" xfId="0" quotePrefix="1" applyFont="1" applyBorder="1" applyAlignment="1">
      <alignment horizontal="left" vertical="top" wrapText="1"/>
    </xf>
    <xf numFmtId="0" fontId="0" fillId="0" borderId="5" xfId="0" quotePrefix="1" applyBorder="1" applyAlignment="1">
      <alignment vertical="top" wrapText="1"/>
    </xf>
    <xf numFmtId="6" fontId="5" fillId="0" borderId="5" xfId="0" applyNumberFormat="1" applyFont="1" applyBorder="1" applyAlignment="1">
      <alignment horizontal="left" vertical="top" wrapText="1"/>
    </xf>
    <xf numFmtId="0" fontId="6" fillId="6" borderId="5" xfId="0" applyFont="1" applyFill="1" applyBorder="1" applyAlignment="1">
      <alignment horizontal="left" vertical="top" wrapText="1"/>
    </xf>
    <xf numFmtId="0" fontId="3" fillId="2" borderId="0" xfId="1" applyFont="1" applyFill="1" applyAlignment="1">
      <alignment horizontal="center"/>
    </xf>
    <xf numFmtId="0" fontId="5" fillId="0" borderId="5" xfId="0" quotePrefix="1" applyFont="1" applyBorder="1" applyAlignment="1">
      <alignment horizontal="left" vertical="top" wrapText="1"/>
    </xf>
    <xf numFmtId="0" fontId="24" fillId="9" borderId="5" xfId="6" applyFill="1" applyBorder="1" applyAlignment="1">
      <alignment horizontal="left" wrapText="1"/>
    </xf>
    <xf numFmtId="0" fontId="17" fillId="4" borderId="5" xfId="0" applyFont="1" applyFill="1" applyBorder="1" applyAlignment="1">
      <alignment horizontal="center" vertical="center"/>
    </xf>
    <xf numFmtId="0" fontId="24" fillId="9" borderId="5" xfId="6" applyFill="1" applyBorder="1" applyAlignment="1">
      <alignment horizontal="left"/>
    </xf>
    <xf numFmtId="0" fontId="24" fillId="9" borderId="5" xfId="6" applyFill="1" applyBorder="1" applyAlignment="1">
      <alignment horizontal="left" vertical="top"/>
    </xf>
    <xf numFmtId="0" fontId="20" fillId="5" borderId="0" xfId="0" applyFont="1" applyFill="1" applyAlignment="1">
      <alignment horizontal="center" vertical="center" wrapText="1"/>
    </xf>
    <xf numFmtId="0" fontId="20" fillId="5" borderId="0" xfId="0" applyFont="1" applyFill="1" applyAlignment="1">
      <alignment horizontal="center" vertical="center"/>
    </xf>
    <xf numFmtId="0" fontId="15" fillId="2" borderId="0" xfId="0" applyFont="1" applyFill="1" applyAlignment="1">
      <alignment horizontal="left" vertical="top" wrapText="1"/>
    </xf>
    <xf numFmtId="0" fontId="14" fillId="5" borderId="12" xfId="0" applyFont="1" applyFill="1" applyBorder="1" applyAlignment="1">
      <alignment horizontal="center"/>
    </xf>
    <xf numFmtId="0" fontId="17" fillId="2" borderId="5" xfId="0" applyFont="1" applyFill="1" applyBorder="1" applyAlignment="1">
      <alignment horizontal="left" vertical="center"/>
    </xf>
    <xf numFmtId="0" fontId="14" fillId="5" borderId="0" xfId="0" applyFont="1" applyFill="1" applyAlignment="1">
      <alignment horizontal="center" vertical="center"/>
    </xf>
    <xf numFmtId="0" fontId="19" fillId="2" borderId="0" xfId="2" applyFont="1" applyFill="1" applyAlignment="1">
      <alignment horizontal="left" vertical="top"/>
    </xf>
    <xf numFmtId="0" fontId="12" fillId="5" borderId="12" xfId="0" applyFont="1" applyFill="1" applyBorder="1" applyAlignment="1">
      <alignment horizontal="center" vertical="center"/>
    </xf>
    <xf numFmtId="0" fontId="2" fillId="3" borderId="5" xfId="0" applyFont="1" applyFill="1" applyBorder="1" applyAlignment="1">
      <alignment horizontal="center"/>
    </xf>
    <xf numFmtId="0" fontId="2" fillId="4" borderId="5" xfId="0" applyFont="1" applyFill="1" applyBorder="1" applyAlignment="1">
      <alignment horizontal="center"/>
    </xf>
    <xf numFmtId="0" fontId="0" fillId="2" borderId="1"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cellXfs>
  <cellStyles count="7">
    <cellStyle name="Currency" xfId="3" builtinId="4"/>
    <cellStyle name="Hyperlink" xfId="6" builtinId="8"/>
    <cellStyle name="Hyperlink 2" xfId="4" xr:uid="{69AD2736-6D40-4130-846B-6892AB2903B7}"/>
    <cellStyle name="Normal" xfId="0" builtinId="0"/>
    <cellStyle name="Normal 3 2" xfId="2" xr:uid="{00000000-0005-0000-0000-000002000000}"/>
    <cellStyle name="Normal 4 2" xfId="1" xr:uid="{00000000-0005-0000-0000-000003000000}"/>
    <cellStyle name="Percent" xfId="5" builtinId="5"/>
  </cellStyles>
  <dxfs count="169">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b/>
        <i val="0"/>
        <color rgb="FF0000CC"/>
      </font>
    </dxf>
    <dxf>
      <font>
        <strike val="0"/>
        <outline val="0"/>
        <shadow val="0"/>
        <u val="none"/>
        <vertAlign val="baseline"/>
        <sz val="12"/>
        <name val="Aptos Narrow"/>
        <family val="2"/>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2"/>
        <name val="Aptos Narrow"/>
        <family val="2"/>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2"/>
        <name val="Aptos Narrow"/>
        <family val="2"/>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Aptos Narrow"/>
        <family val="2"/>
        <scheme val="none"/>
      </font>
      <fill>
        <patternFill patternType="solid">
          <fgColor indexed="64"/>
          <bgColor rgb="FFF2F2F2"/>
        </patternFill>
      </fill>
      <border diagonalUp="0" diagonalDown="0" outline="0">
        <left style="thin">
          <color indexed="64"/>
        </left>
        <right style="thin">
          <color indexed="64"/>
        </right>
        <top/>
        <bottom/>
      </border>
    </dxf>
  </dxfs>
  <tableStyles count="0" defaultTableStyle="TableStyleMedium2" defaultPivotStyle="PivotStyleLight16"/>
  <colors>
    <mruColors>
      <color rgb="FF0000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Product Features'!A1"/></Relationships>
</file>

<file path=xl/drawings/_rels/drawing3.xml.rels><?xml version="1.0" encoding="UTF-8" standalone="yes"?>
<Relationships xmlns="http://schemas.openxmlformats.org/package/2006/relationships"><Relationship Id="rId1" Type="http://schemas.openxmlformats.org/officeDocument/2006/relationships/hyperlink" Target="#'Overview &amp; Important Notes'!A1"/></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14</xdr:row>
      <xdr:rowOff>59972</xdr:rowOff>
    </xdr:from>
    <xdr:to>
      <xdr:col>9</xdr:col>
      <xdr:colOff>1</xdr:colOff>
      <xdr:row>25</xdr:row>
      <xdr:rowOff>150367</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460272"/>
          <a:ext cx="4876800" cy="1871570"/>
        </a:xfrm>
        <a:prstGeom prst="rect">
          <a:avLst/>
        </a:prstGeom>
      </xdr:spPr>
    </xdr:pic>
    <xdr:clientData/>
  </xdr:twoCellAnchor>
  <xdr:twoCellAnchor>
    <xdr:from>
      <xdr:col>0</xdr:col>
      <xdr:colOff>4257</xdr:colOff>
      <xdr:row>37</xdr:row>
      <xdr:rowOff>19050</xdr:rowOff>
    </xdr:from>
    <xdr:to>
      <xdr:col>8</xdr:col>
      <xdr:colOff>600074</xdr:colOff>
      <xdr:row>46</xdr:row>
      <xdr:rowOff>47625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257" y="6143625"/>
          <a:ext cx="5472617" cy="148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Long Term Endowment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601170</xdr:rowOff>
    </xdr:from>
    <xdr:to>
      <xdr:col>8</xdr:col>
      <xdr:colOff>0</xdr:colOff>
      <xdr:row>5</xdr:row>
      <xdr:rowOff>162784</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9155EEC-8A12-4262-96F4-FD78184D4172}"/>
            </a:ext>
          </a:extLst>
        </xdr:cNvPr>
        <xdr:cNvSpPr/>
      </xdr:nvSpPr>
      <xdr:spPr>
        <a:xfrm>
          <a:off x="0" y="2874470"/>
          <a:ext cx="14820900" cy="171214"/>
        </a:xfrm>
        <a:prstGeom prst="rect">
          <a:avLst/>
        </a:prstGeom>
        <a:solidFill>
          <a:schemeClr val="accent6">
            <a:lumMod val="20000"/>
            <a:lumOff val="80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For full product features comparison, refer to 'Product</a:t>
          </a:r>
          <a:r>
            <a:rPr lang="en-US" sz="1100" b="1" baseline="0">
              <a:solidFill>
                <a:sysClr val="windowText" lastClr="000000"/>
              </a:solidFill>
              <a:effectLst/>
              <a:latin typeface="+mn-lt"/>
              <a:ea typeface="+mn-ea"/>
              <a:cs typeface="+mn-cs"/>
            </a:rPr>
            <a:t> </a:t>
          </a:r>
          <a:r>
            <a:rPr lang="en-US" sz="1100" b="1">
              <a:solidFill>
                <a:sysClr val="windowText" lastClr="000000"/>
              </a:solidFill>
              <a:effectLst/>
              <a:latin typeface="+mn-lt"/>
              <a:ea typeface="+mn-ea"/>
              <a:cs typeface="+mn-cs"/>
            </a:rPr>
            <a:t>Features' tab or click here.</a:t>
          </a:r>
          <a:endParaRPr lang="en-US">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6895</xdr:colOff>
      <xdr:row>0</xdr:row>
      <xdr:rowOff>0</xdr:rowOff>
    </xdr:from>
    <xdr:to>
      <xdr:col>0</xdr:col>
      <xdr:colOff>961935</xdr:colOff>
      <xdr:row>1</xdr:row>
      <xdr:rowOff>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EB46877-B37B-D9BB-2117-42BE057D4B32}"/>
            </a:ext>
          </a:extLst>
        </xdr:cNvPr>
        <xdr:cNvSpPr/>
      </xdr:nvSpPr>
      <xdr:spPr>
        <a:xfrm>
          <a:off x="6895" y="0"/>
          <a:ext cx="955040" cy="176893"/>
        </a:xfrm>
        <a:prstGeom prst="roundRect">
          <a:avLst/>
        </a:prstGeom>
        <a:solidFill>
          <a:srgbClr val="0000CC"/>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t>Back</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FDC116-E68A-4C25-A7C0-2FE7DCF9CFDC}" name="Table23" displayName="Table23" ref="B3:D8" totalsRowShown="0" headerRowDxfId="168" dataDxfId="166" headerRowBorderDxfId="167" tableBorderDxfId="165" totalsRowBorderDxfId="164">
  <autoFilter ref="B3:D8" xr:uid="{98142C22-FD67-42CE-B1AD-40A99A398A57}"/>
  <tableColumns count="3">
    <tableColumn id="2" xr3:uid="{1FAAFDD0-721C-4F62-BFD1-5FEC2FEE126D}" name="Provider" dataDxfId="163"/>
    <tableColumn id="4" xr3:uid="{260B44F2-2208-4108-98EF-7BEE58DDCA7E}" name="Plan" dataDxfId="162"/>
    <tableColumn id="6" xr3:uid="{7710152E-B8C1-46A8-9AAA-AF329DD4E9DD}" name="Product Info" dataDxfId="16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I4"/>
  <sheetViews>
    <sheetView showGridLines="0" zoomScale="70" zoomScaleNormal="70" workbookViewId="0">
      <selection activeCell="E56" sqref="E56"/>
    </sheetView>
  </sheetViews>
  <sheetFormatPr defaultColWidth="9.1796875" defaultRowHeight="12.5" x14ac:dyDescent="0.25"/>
  <cols>
    <col min="1" max="16384" width="9.1796875" style="1"/>
  </cols>
  <sheetData>
    <row r="3" spans="1:9" ht="17.5" x14ac:dyDescent="0.35">
      <c r="A3" s="66" t="s">
        <v>0</v>
      </c>
      <c r="B3" s="66"/>
      <c r="C3" s="66"/>
      <c r="D3" s="66"/>
      <c r="E3" s="66"/>
      <c r="F3" s="66"/>
      <c r="G3" s="66"/>
      <c r="H3" s="66"/>
      <c r="I3" s="66"/>
    </row>
    <row r="4" spans="1:9" ht="17.5" x14ac:dyDescent="0.35">
      <c r="A4" s="66" t="s">
        <v>1</v>
      </c>
      <c r="B4" s="66"/>
      <c r="C4" s="66"/>
      <c r="D4" s="66"/>
      <c r="E4" s="66"/>
      <c r="F4" s="66"/>
      <c r="G4" s="66"/>
      <c r="H4" s="66"/>
      <c r="I4" s="66"/>
    </row>
  </sheetData>
  <sheetProtection algorithmName="SHA-512" hashValue="qWM/iobCmWZn79iIMsJV1xaevzdM3rjvvaDwoToQxX9WwTaUE8keT2C2jrFeD3i8e030q6Pz5U6Rosng9puUCg==" saltValue="PoG2I3bMuEM/OKY5VRjbyQ==" spinCount="100000" sheet="1" objects="1" scenarios="1"/>
  <mergeCells count="2">
    <mergeCell ref="A3:I3"/>
    <mergeCell ref="A4:I4"/>
  </mergeCells>
  <pageMargins left="0.7" right="0.7" top="0.75" bottom="0.75" header="0.3" footer="0.3"/>
  <pageSetup paperSize="9" orientation="portrait" horizontalDpi="300" verticalDpi="300"/>
  <headerFooter>
    <oddFooter>&amp;L_x000D_&amp;1#&amp;"Calibri"&amp;8&amp;K0000FF Internal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C0DC8-EDF4-4242-BAEA-1059DE94B392}">
  <sheetPr>
    <tabColor theme="9" tint="0.59999389629810485"/>
    <pageSetUpPr fitToPage="1"/>
  </sheetPr>
  <dimension ref="A1:H28"/>
  <sheetViews>
    <sheetView showGridLines="0" tabSelected="1" zoomScale="70" zoomScaleNormal="70" workbookViewId="0">
      <pane ySplit="5" topLeftCell="A6" activePane="bottomLeft" state="frozen"/>
      <selection activeCell="P118" sqref="P118:P119"/>
      <selection pane="bottomLeft" sqref="A1:H1"/>
    </sheetView>
  </sheetViews>
  <sheetFormatPr defaultColWidth="9.1796875" defaultRowHeight="14.5" x14ac:dyDescent="0.35"/>
  <cols>
    <col min="1" max="1" width="33" customWidth="1"/>
    <col min="2" max="2" width="31.1796875" customWidth="1"/>
    <col min="3" max="6" width="28.81640625" customWidth="1"/>
    <col min="7" max="7" width="25.54296875" customWidth="1"/>
    <col min="8" max="8" width="23.1796875" customWidth="1"/>
  </cols>
  <sheetData>
    <row r="1" spans="1:8" s="26" customFormat="1" ht="32.5" customHeight="1" x14ac:dyDescent="0.25">
      <c r="A1" s="72" t="s">
        <v>206</v>
      </c>
      <c r="B1" s="73"/>
      <c r="C1" s="73"/>
      <c r="D1" s="73"/>
      <c r="E1" s="73"/>
      <c r="F1" s="73"/>
      <c r="G1" s="73"/>
      <c r="H1" s="73"/>
    </row>
    <row r="2" spans="1:8" s="26" customFormat="1" ht="134" customHeight="1" x14ac:dyDescent="0.25">
      <c r="A2" s="74" t="s">
        <v>2</v>
      </c>
      <c r="B2" s="74"/>
      <c r="C2" s="74"/>
      <c r="D2" s="74"/>
      <c r="E2" s="74"/>
      <c r="F2" s="74"/>
      <c r="G2" s="74"/>
      <c r="H2" s="74"/>
    </row>
    <row r="3" spans="1:8" s="26" customFormat="1" ht="16" x14ac:dyDescent="0.4">
      <c r="A3" s="75" t="s">
        <v>3</v>
      </c>
      <c r="B3" s="75"/>
      <c r="C3" s="75"/>
      <c r="D3" s="75"/>
      <c r="E3" s="75"/>
      <c r="F3" s="75"/>
      <c r="G3" s="75"/>
      <c r="H3" s="75"/>
    </row>
    <row r="4" spans="1:8" s="26" customFormat="1" x14ac:dyDescent="0.25">
      <c r="A4" s="76" t="s">
        <v>4</v>
      </c>
      <c r="B4" s="76"/>
      <c r="C4" s="27" t="str">
        <f>'Product Features'!B2</f>
        <v>Singlife</v>
      </c>
      <c r="D4" s="27" t="str">
        <f>'Product Features'!C2</f>
        <v>Singlife</v>
      </c>
      <c r="E4" s="27" t="str">
        <f>'Product Features'!D2</f>
        <v>China Life</v>
      </c>
      <c r="F4" s="27" t="str">
        <f>'Product Features'!E2</f>
        <v>Etiqa</v>
      </c>
      <c r="G4" s="27" t="str">
        <f>'Product Features'!F2</f>
        <v>Manulife</v>
      </c>
      <c r="H4" s="27" t="str">
        <f>'Product Features'!G2</f>
        <v>Income</v>
      </c>
    </row>
    <row r="5" spans="1:8" ht="48" customHeight="1" x14ac:dyDescent="0.35">
      <c r="A5" s="76"/>
      <c r="B5" s="76"/>
      <c r="C5" s="27" t="str">
        <f>'Product Features'!B3</f>
        <v>Choice Saver
(to be withdrawn on 24 March 2025)</v>
      </c>
      <c r="D5" s="27" t="str">
        <f>'Product Features'!C3</f>
        <v>Smart Saver</v>
      </c>
      <c r="E5" s="27" t="str">
        <f>'Product Features'!D3</f>
        <v>Eternal Wealth</v>
      </c>
      <c r="F5" s="27" t="str">
        <f>'Product Features'!E3</f>
        <v>Enrich flex plus</v>
      </c>
      <c r="G5" s="27" t="str">
        <f>'Product Features'!F3</f>
        <v>ReadyBuilder (II)</v>
      </c>
      <c r="H5" s="27" t="str">
        <f>'Product Features'!G3</f>
        <v>Gro Saver Flex Pro</v>
      </c>
    </row>
    <row r="6" spans="1:8" ht="13.25" customHeight="1" x14ac:dyDescent="0.35">
      <c r="A6" s="28"/>
      <c r="B6" s="28"/>
      <c r="C6" s="29"/>
      <c r="D6" s="28"/>
      <c r="E6" s="28"/>
      <c r="F6" s="28"/>
      <c r="G6" s="28"/>
      <c r="H6" s="28"/>
    </row>
    <row r="7" spans="1:8" x14ac:dyDescent="0.35">
      <c r="A7" s="70" t="str">
        <f>'Product Features'!A12</f>
        <v>Death Benefit</v>
      </c>
      <c r="B7" s="70"/>
      <c r="C7" s="30" t="str">
        <f>IF('Product Features'!B12="N.A."," ","✔️")</f>
        <v>✔️</v>
      </c>
      <c r="D7" s="30" t="str">
        <f>IF('Product Features'!C12="N.A."," ","✔️")</f>
        <v>✔️</v>
      </c>
      <c r="E7" s="30" t="str">
        <f>IF('Product Features'!D12="N.A."," ","✔️")</f>
        <v>✔️</v>
      </c>
      <c r="F7" s="30" t="str">
        <f>IF('Product Features'!E12="N.A."," ","✔️")</f>
        <v>✔️</v>
      </c>
      <c r="G7" s="30" t="str">
        <f>IF('Product Features'!F12="N.A."," ","✔️")</f>
        <v>✔️</v>
      </c>
      <c r="H7" s="30" t="str">
        <f>IF('Product Features'!G12="N.A."," ","✔️")</f>
        <v>✔️</v>
      </c>
    </row>
    <row r="8" spans="1:8" ht="14.75" customHeight="1" x14ac:dyDescent="0.35">
      <c r="A8" s="70" t="str">
        <f>'Product Features'!A13</f>
        <v>Accidental Death Benefit</v>
      </c>
      <c r="B8" s="70"/>
      <c r="C8" s="30" t="str">
        <f>IF('Product Features'!B13="N.A."," ","✔️")</f>
        <v>✔️</v>
      </c>
      <c r="D8" s="30" t="str">
        <f>IF('Product Features'!C13="N.A."," ","✔️")</f>
        <v>✔️</v>
      </c>
      <c r="E8" s="30" t="str">
        <f>IF('Product Features'!D13="N.A."," ","✔️")</f>
        <v xml:space="preserve"> </v>
      </c>
      <c r="F8" s="30" t="str">
        <f>IF('Product Features'!E13="N.A."," ","✔️")</f>
        <v>✔️</v>
      </c>
      <c r="G8" s="30" t="str">
        <f>IF('Product Features'!F13="N.A."," ","✔️")</f>
        <v xml:space="preserve"> </v>
      </c>
      <c r="H8" s="30" t="str">
        <f>IF('Product Features'!G13="N.A."," ","✔️")</f>
        <v xml:space="preserve"> </v>
      </c>
    </row>
    <row r="9" spans="1:8" x14ac:dyDescent="0.35">
      <c r="A9" s="70" t="str">
        <f>'Product Features'!A14</f>
        <v>Terminal Illness (TI)</v>
      </c>
      <c r="B9" s="70"/>
      <c r="C9" s="30" t="str">
        <f>IF('Product Features'!B14="N.A."," ","✔️")</f>
        <v>✔️</v>
      </c>
      <c r="D9" s="30" t="str">
        <f>IF('Product Features'!C14="N.A."," ","✔️")</f>
        <v>✔️</v>
      </c>
      <c r="E9" s="30" t="str">
        <f>IF('Product Features'!D14="N.A."," ","✔️")</f>
        <v>✔️</v>
      </c>
      <c r="F9" s="30" t="str">
        <f>IF('Product Features'!E14="N.A."," ","✔️")</f>
        <v>✔️</v>
      </c>
      <c r="G9" s="30" t="str">
        <f>IF('Product Features'!F14="N.A."," ","✔️")</f>
        <v>✔️</v>
      </c>
      <c r="H9" s="30" t="str">
        <f>IF('Product Features'!G14="N.A."," ","✔️")</f>
        <v>✔️</v>
      </c>
    </row>
    <row r="10" spans="1:8" x14ac:dyDescent="0.35">
      <c r="A10" s="70" t="str">
        <f>'Product Features'!A15</f>
        <v>TPD Premium Waiver</v>
      </c>
      <c r="B10" s="70"/>
      <c r="C10" s="30" t="str">
        <f>IF('Product Features'!B15="N.A."," ","✔️")</f>
        <v xml:space="preserve"> </v>
      </c>
      <c r="D10" s="30" t="str">
        <f>IF('Product Features'!C15="N.A."," ","✔️")</f>
        <v xml:space="preserve"> </v>
      </c>
      <c r="E10" s="30" t="str">
        <f>IF('Product Features'!D15="N.A."," ","✔️")</f>
        <v xml:space="preserve"> </v>
      </c>
      <c r="F10" s="30" t="str">
        <f>IF('Product Features'!E15="N.A."," ","✔️")</f>
        <v xml:space="preserve"> </v>
      </c>
      <c r="G10" s="30" t="str">
        <f>IF('Product Features'!F15="N.A."," ","✔️")</f>
        <v>✔️</v>
      </c>
      <c r="H10" s="30" t="str">
        <f>IF('Product Features'!G15="N.A."," ","✔️")</f>
        <v xml:space="preserve"> </v>
      </c>
    </row>
    <row r="11" spans="1:8" x14ac:dyDescent="0.35">
      <c r="A11" s="70" t="str">
        <f>'Product Features'!A17</f>
        <v>100% Capital Guaranteed before end of policy term</v>
      </c>
      <c r="B11" s="70"/>
      <c r="C11" s="30" t="str">
        <f>IF('Product Features'!B17="N.A."," ","✔️")</f>
        <v>✔️</v>
      </c>
      <c r="D11" s="30" t="str">
        <f>IF('Product Features'!C17="N.A."," ","✔️")</f>
        <v>✔️</v>
      </c>
      <c r="E11" s="30" t="str">
        <f>IF('Product Features'!D17="N.A."," ","✔️")</f>
        <v>✔️</v>
      </c>
      <c r="F11" s="30" t="str">
        <f>IF('Product Features'!E17="N.A."," ","✔️")</f>
        <v>✔️</v>
      </c>
      <c r="G11" s="30" t="str">
        <f>IF('Product Features'!F17="N.A."," ","✔️")</f>
        <v>✔️</v>
      </c>
      <c r="H11" s="30" t="str">
        <f>IF('Product Features'!G17="N.A."," ","✔️")</f>
        <v>✔️</v>
      </c>
    </row>
    <row r="12" spans="1:8" ht="14.75" customHeight="1" x14ac:dyDescent="0.35">
      <c r="A12" s="70" t="str">
        <f>'Product Features'!A18</f>
        <v>Maturity Benefit</v>
      </c>
      <c r="B12" s="70"/>
      <c r="C12" s="30" t="str">
        <f>IF('Product Features'!B18="N.A."," ","✔️")</f>
        <v>✔️</v>
      </c>
      <c r="D12" s="30" t="str">
        <f>IF('Product Features'!C18="N.A."," ","✔️")</f>
        <v>✔️</v>
      </c>
      <c r="E12" s="30" t="str">
        <f>IF('Product Features'!D18="N.A."," ","✔️")</f>
        <v>✔️</v>
      </c>
      <c r="F12" s="30" t="str">
        <f>IF('Product Features'!E18="N.A."," ","✔️")</f>
        <v>✔️</v>
      </c>
      <c r="G12" s="30" t="str">
        <f>IF('Product Features'!F18="N.A."," ","✔️")</f>
        <v>✔️</v>
      </c>
      <c r="H12" s="30" t="str">
        <f>IF('Product Features'!G18="N.A."," ","✔️")</f>
        <v>✔️</v>
      </c>
    </row>
    <row r="13" spans="1:8" ht="15" customHeight="1" x14ac:dyDescent="0.35">
      <c r="A13" s="70" t="str">
        <f>'Product Features'!A19</f>
        <v>Change of Life Assured</v>
      </c>
      <c r="B13" s="70"/>
      <c r="C13" s="30" t="str">
        <f>IF('Product Features'!B19="N.A."," ","✔️")</f>
        <v>✔️</v>
      </c>
      <c r="D13" s="30" t="str">
        <f>IF('Product Features'!C19="N.A."," ","✔️")</f>
        <v>✔️</v>
      </c>
      <c r="E13" s="30" t="str">
        <f>IF('Product Features'!D19="N.A."," ","✔️")</f>
        <v>✔️</v>
      </c>
      <c r="F13" s="30" t="str">
        <f>IF('Product Features'!E19="N.A."," ","✔️")</f>
        <v xml:space="preserve"> </v>
      </c>
      <c r="G13" s="30" t="str">
        <f>IF('Product Features'!F19="N.A."," ","✔️")</f>
        <v>✔️</v>
      </c>
      <c r="H13" s="30" t="str">
        <f>IF('Product Features'!G19="N.A."," ","✔️")</f>
        <v xml:space="preserve"> </v>
      </c>
    </row>
    <row r="14" spans="1:8" x14ac:dyDescent="0.35">
      <c r="A14" s="70" t="str">
        <f>'Product Features'!A20</f>
        <v>Secondary Insured Option</v>
      </c>
      <c r="B14" s="70"/>
      <c r="C14" s="30" t="str">
        <f>IF('Product Features'!B20="N.A."," ","✔️")</f>
        <v xml:space="preserve"> </v>
      </c>
      <c r="D14" s="30" t="str">
        <f>IF('Product Features'!C20="N.A."," ","✔️")</f>
        <v>✔️</v>
      </c>
      <c r="E14" s="30" t="str">
        <f>IF('Product Features'!D20="N.A."," ","✔️")</f>
        <v>✔️</v>
      </c>
      <c r="F14" s="30" t="str">
        <f>IF('Product Features'!E20="N.A."," ","✔️")</f>
        <v>✔️</v>
      </c>
      <c r="G14" s="30" t="str">
        <f>IF('Product Features'!F20="N.A."," ","✔️")</f>
        <v xml:space="preserve"> </v>
      </c>
      <c r="H14" s="30" t="str">
        <f>IF('Product Features'!G20="N.A."," ","✔️")</f>
        <v>✔️</v>
      </c>
    </row>
    <row r="15" spans="1:8" x14ac:dyDescent="0.35">
      <c r="A15" s="68" t="str">
        <f>'Product Features'!A30</f>
        <v>Waiver of Interest Benefit/Premium Freeze Option/Premium Deferment</v>
      </c>
      <c r="B15" s="68"/>
      <c r="C15" s="30" t="str">
        <f>IF('Product Features'!B30="N.A."," ","✔️")</f>
        <v>✔️</v>
      </c>
      <c r="D15" s="30" t="str">
        <f>IF('Product Features'!C30="N.A."," ","✔️")</f>
        <v xml:space="preserve"> </v>
      </c>
      <c r="E15" s="30" t="str">
        <f>IF('Product Features'!D30="N.A."," ","✔️")</f>
        <v>✔️</v>
      </c>
      <c r="F15" s="30" t="str">
        <f>IF('Product Features'!E30="N.A."," ","✔️")</f>
        <v>✔️</v>
      </c>
      <c r="G15" s="30" t="str">
        <f>IF('Product Features'!F30="N.A."," ","✔️")</f>
        <v>✔️</v>
      </c>
      <c r="H15" s="30" t="str">
        <f>IF('Product Features'!G30="N.A."," ","✔️")</f>
        <v>✔️</v>
      </c>
    </row>
    <row r="16" spans="1:8" x14ac:dyDescent="0.35">
      <c r="A16" s="68" t="str">
        <f>'Product Features'!A31</f>
        <v>Guarantee Insurability Option to Buy Another Life Policy</v>
      </c>
      <c r="B16" s="68"/>
      <c r="C16" s="30" t="str">
        <f>IF('Product Features'!B31="N.A."," ","✔️")</f>
        <v xml:space="preserve"> </v>
      </c>
      <c r="D16" s="30" t="str">
        <f>IF('Product Features'!C31="N.A."," ","✔️")</f>
        <v xml:space="preserve"> </v>
      </c>
      <c r="E16" s="30" t="str">
        <f>IF('Product Features'!D31="N.A."," ","✔️")</f>
        <v xml:space="preserve"> </v>
      </c>
      <c r="F16" s="30" t="str">
        <f>IF('Product Features'!E31="N.A."," ","✔️")</f>
        <v xml:space="preserve"> </v>
      </c>
      <c r="G16" s="30" t="str">
        <f>IF('Product Features'!F31="N.A."," ","✔️")</f>
        <v xml:space="preserve"> </v>
      </c>
      <c r="H16" s="30" t="str">
        <f>IF('Product Features'!G31="N.A."," ","✔️")</f>
        <v>✔️</v>
      </c>
    </row>
    <row r="17" spans="1:8" x14ac:dyDescent="0.35">
      <c r="A17" s="68" t="str">
        <f>'Product Features'!A21</f>
        <v>Life Stage Add on</v>
      </c>
      <c r="B17" s="68"/>
      <c r="C17" s="30" t="str">
        <f>IF('Product Features'!B21="N.A."," ","✔️")</f>
        <v xml:space="preserve"> </v>
      </c>
      <c r="D17" s="30" t="str">
        <f>IF('Product Features'!C21="N.A."," ","✔️")</f>
        <v>✔️</v>
      </c>
      <c r="E17" s="30" t="str">
        <f>IF('Product Features'!D21="N.A."," ","✔️")</f>
        <v xml:space="preserve"> </v>
      </c>
      <c r="F17" s="30" t="str">
        <f>IF('Product Features'!E21="N.A."," ","✔️")</f>
        <v xml:space="preserve"> </v>
      </c>
      <c r="G17" s="30" t="str">
        <f>IF('Product Features'!F21="N.A."," ","✔️")</f>
        <v xml:space="preserve"> </v>
      </c>
      <c r="H17" s="30" t="str">
        <f>IF('Product Features'!G21="N.A."," ","✔️")</f>
        <v xml:space="preserve"> </v>
      </c>
    </row>
    <row r="18" spans="1:8" x14ac:dyDescent="0.35">
      <c r="A18" s="68" t="str">
        <f>'Product Features'!A22</f>
        <v>Legacy Distribution Option</v>
      </c>
      <c r="B18" s="68"/>
      <c r="C18" s="30" t="str">
        <f>IF('Product Features'!B22="N.A."," ","✔️")</f>
        <v xml:space="preserve"> </v>
      </c>
      <c r="D18" s="30" t="str">
        <f>IF('Product Features'!C22="N.A."," ","✔️")</f>
        <v>✔️</v>
      </c>
      <c r="E18" s="30" t="str">
        <f>IF('Product Features'!D22="N.A."," ","✔️")</f>
        <v xml:space="preserve"> </v>
      </c>
      <c r="F18" s="30" t="str">
        <f>IF('Product Features'!E22="N.A."," ","✔️")</f>
        <v xml:space="preserve"> </v>
      </c>
      <c r="G18" s="30" t="str">
        <f>IF('Product Features'!F22="N.A."," ","✔️")</f>
        <v xml:space="preserve"> </v>
      </c>
      <c r="H18" s="30" t="str">
        <f>IF('Product Features'!G22="N.A."," ","✔️")</f>
        <v xml:space="preserve"> </v>
      </c>
    </row>
    <row r="19" spans="1:8" x14ac:dyDescent="0.35">
      <c r="A19" s="70" t="str">
        <f>'Product Features'!A26</f>
        <v>Regular Withdrawal</v>
      </c>
      <c r="B19" s="70"/>
      <c r="C19" s="30" t="str">
        <f>IF('Product Features'!B26="N.A."," ","✔️")</f>
        <v xml:space="preserve"> </v>
      </c>
      <c r="D19" s="30" t="str">
        <f>IF('Product Features'!C26="N.A."," ","✔️")</f>
        <v xml:space="preserve"> </v>
      </c>
      <c r="E19" s="30" t="str">
        <f>IF('Product Features'!D26="N.A."," ","✔️")</f>
        <v xml:space="preserve"> </v>
      </c>
      <c r="F19" s="30" t="str">
        <f>IF('Product Features'!E26="N.A."," ","✔️")</f>
        <v>✔️</v>
      </c>
      <c r="G19" s="30" t="str">
        <f>IF('Product Features'!F26="N.A."," ","✔️")</f>
        <v xml:space="preserve"> </v>
      </c>
      <c r="H19" s="30" t="str">
        <f>IF('Product Features'!G26="N.A."," ","✔️")</f>
        <v xml:space="preserve"> </v>
      </c>
    </row>
    <row r="20" spans="1:8" ht="133.25" customHeight="1" x14ac:dyDescent="0.35">
      <c r="A20" s="71" t="str">
        <f>'Product Features'!A33</f>
        <v>Par Fund Returns
(March 2025)</v>
      </c>
      <c r="B20" s="71"/>
      <c r="C20" s="31" t="str">
        <f>'Product Features'!B33</f>
        <v>3-year average (2021 to 2023): 
-2.51%
5-year average (2019 to 2023):
2.52%
10-year average (2014 to 2023): 
3.13%</v>
      </c>
      <c r="D20" s="31" t="str">
        <f>'Product Features'!C33</f>
        <v>3-year average (2021 to 2023): 
-2.51%
5-year average (2019 to 2023):
2.52%
10-year average (2014 to 2023): 
3.13%</v>
      </c>
      <c r="E20" s="31" t="str">
        <f>'Product Features'!D33</f>
        <v>3-year average (2021 to 2023): 
-0.08%
5-year average (2019 to 2023): 
4.99%
10-year average (2014 to 2023): 
NA</v>
      </c>
      <c r="F20" s="31" t="str">
        <f>'Product Features'!E33</f>
        <v>3-year average (2021 to 2023): 
-2.48%
5-year average (2019 to 2023): 
1.26%
10-year average (2014 to 2023): 
N.A.</v>
      </c>
      <c r="G20" s="31" t="str">
        <f>'Product Features'!F33</f>
        <v>2023: 10.06%
2022: -4.92%</v>
      </c>
      <c r="H20" s="31" t="str">
        <f>'Product Features'!G33</f>
        <v>3-year average (2021 to 2023): 
-1.48%
5-year average (2019 to 2023): 
2.72%
10-year average (2014 to 2023): 
3.50%</v>
      </c>
    </row>
    <row r="22" spans="1:8" ht="23" customHeight="1" x14ac:dyDescent="0.35">
      <c r="A22" s="44" t="s">
        <v>5</v>
      </c>
      <c r="B22" s="69" t="s">
        <v>6</v>
      </c>
      <c r="C22" s="69"/>
      <c r="D22" s="69"/>
      <c r="E22" s="69"/>
      <c r="F22" s="69"/>
      <c r="G22" s="69"/>
      <c r="H22" s="69"/>
    </row>
    <row r="23" spans="1:8" ht="107" customHeight="1" x14ac:dyDescent="0.35">
      <c r="A23" s="45" t="s">
        <v>199</v>
      </c>
      <c r="B23" s="67" t="s">
        <v>200</v>
      </c>
      <c r="C23" s="67"/>
      <c r="D23" s="67"/>
      <c r="E23" s="67"/>
      <c r="F23" s="67"/>
      <c r="G23" s="67"/>
      <c r="H23" s="67"/>
    </row>
    <row r="24" spans="1:8" ht="130.25" customHeight="1" x14ac:dyDescent="0.35">
      <c r="A24" s="45" t="s">
        <v>7</v>
      </c>
      <c r="B24" s="67" t="s">
        <v>8</v>
      </c>
      <c r="C24" s="67"/>
      <c r="D24" s="67"/>
      <c r="E24" s="67"/>
      <c r="F24" s="67"/>
      <c r="G24" s="67"/>
      <c r="H24" s="67"/>
    </row>
    <row r="25" spans="1:8" ht="108.65" customHeight="1" x14ac:dyDescent="0.35">
      <c r="A25" s="45" t="s">
        <v>195</v>
      </c>
      <c r="B25" s="67" t="s">
        <v>201</v>
      </c>
      <c r="C25" s="67"/>
      <c r="D25" s="67"/>
      <c r="E25" s="67"/>
      <c r="F25" s="67"/>
      <c r="G25" s="67"/>
      <c r="H25" s="67"/>
    </row>
    <row r="26" spans="1:8" ht="125" customHeight="1" x14ac:dyDescent="0.35">
      <c r="A26" s="45" t="s">
        <v>196</v>
      </c>
      <c r="B26" s="67" t="s">
        <v>202</v>
      </c>
      <c r="C26" s="67"/>
      <c r="D26" s="67"/>
      <c r="E26" s="67"/>
      <c r="F26" s="67"/>
      <c r="G26" s="67"/>
      <c r="H26" s="67"/>
    </row>
    <row r="27" spans="1:8" ht="124.25" customHeight="1" x14ac:dyDescent="0.35">
      <c r="A27" s="47" t="s">
        <v>197</v>
      </c>
      <c r="B27" s="67" t="s">
        <v>203</v>
      </c>
      <c r="C27" s="67"/>
      <c r="D27" s="67"/>
      <c r="E27" s="67"/>
      <c r="F27" s="67"/>
      <c r="G27" s="67"/>
      <c r="H27" s="67"/>
    </row>
    <row r="28" spans="1:8" ht="140" customHeight="1" x14ac:dyDescent="0.35">
      <c r="A28" s="48" t="s">
        <v>198</v>
      </c>
      <c r="B28" s="67" t="s">
        <v>204</v>
      </c>
      <c r="C28" s="67"/>
      <c r="D28" s="67"/>
      <c r="E28" s="67"/>
      <c r="F28" s="67"/>
      <c r="G28" s="67"/>
      <c r="H28" s="67"/>
    </row>
  </sheetData>
  <sheetProtection algorithmName="SHA-512" hashValue="BiF2SPKMp6/MXOpxW0GC2qL+tqiMiU3kq8YY/d0NH8hKtgDf4hgPJVBuA1un7HwvPsgSVnha+HLVlMF/9fixqQ==" saltValue="Bs5w5/1/as7aD6XEhWUukw==" spinCount="100000" sheet="1" objects="1" scenarios="1"/>
  <mergeCells count="25">
    <mergeCell ref="A8:B8"/>
    <mergeCell ref="A1:H1"/>
    <mergeCell ref="A2:H2"/>
    <mergeCell ref="A3:H3"/>
    <mergeCell ref="A4:B5"/>
    <mergeCell ref="A7:B7"/>
    <mergeCell ref="A9:B9"/>
    <mergeCell ref="A10:B10"/>
    <mergeCell ref="A11:B11"/>
    <mergeCell ref="A12:B12"/>
    <mergeCell ref="A13:B13"/>
    <mergeCell ref="A14:B14"/>
    <mergeCell ref="A15:B15"/>
    <mergeCell ref="A16:B16"/>
    <mergeCell ref="A19:B19"/>
    <mergeCell ref="A20:B20"/>
    <mergeCell ref="B27:H27"/>
    <mergeCell ref="B28:H28"/>
    <mergeCell ref="A17:B17"/>
    <mergeCell ref="A18:B18"/>
    <mergeCell ref="B22:H22"/>
    <mergeCell ref="B23:H23"/>
    <mergeCell ref="B24:H24"/>
    <mergeCell ref="B25:H25"/>
    <mergeCell ref="B26:H26"/>
  </mergeCells>
  <hyperlinks>
    <hyperlink ref="A7:B7" location="'Product Features'!A12" display="'Product Features'!A12" xr:uid="{59A7B090-18E7-4F66-9443-575CC7E634F1}"/>
    <hyperlink ref="A8:B8" location="'Product Features'!A13" display="'Product Features'!A13" xr:uid="{61FE115A-5B5E-4E49-A8A2-D91C7247E52F}"/>
    <hyperlink ref="A9:B9" location="'Product Features'!A14" display="'Product Features'!A14" xr:uid="{DE30A3F1-DA6B-440C-90A5-CEDC00CAED2F}"/>
    <hyperlink ref="A10:B10" location="'Product Features'!A15" display="'Product Features'!A15" xr:uid="{8F0EF5E0-E35D-4963-92DF-7FC44535F656}"/>
    <hyperlink ref="A11:B11" location="'Product Features'!A17" display="'Product Features'!A17" xr:uid="{C9BE99C3-E78D-44DD-9B6C-E14639F9DFD5}"/>
    <hyperlink ref="A12:B12" location="'Product Features'!A18" display="'Product Features'!A18" xr:uid="{BA77B95F-3A54-49FA-8410-D9D801311F3B}"/>
    <hyperlink ref="A13:B13" location="'Product Features'!A19" display="'Product Features'!A19" xr:uid="{B340F3CE-422B-4B6D-9C4D-0808B3F9F14D}"/>
    <hyperlink ref="A14:B14" location="'Product Features'!A20" display="'Product Features'!A20" xr:uid="{7BF5FB26-0BEC-461E-8039-E386775B263B}"/>
    <hyperlink ref="A15:B15" location="'Product Features'!A30" display="'Product Features'!A30" xr:uid="{34214196-7D40-499F-9469-2A0C5D40C5BB}"/>
    <hyperlink ref="A16:B16" location="'Product Features'!A31" display="'Product Features'!A31" xr:uid="{74FA13E3-69EA-4FDC-89DF-D6BBBC89D1F7}"/>
    <hyperlink ref="A19:B19" location="'Product Features'!A26" display="'Product Features'!A26" xr:uid="{BD5C0A09-C26A-46A0-8107-3D8E9C0C0727}"/>
    <hyperlink ref="A17:B17" location="'Product Features'!A21" display="'Product Features'!A21" xr:uid="{588BEC2F-D7F4-4803-9096-CC83D8E5125B}"/>
    <hyperlink ref="A18:B18" location="'Product Features'!A22" display="'Product Features'!A22" xr:uid="{5CED95C2-43A4-46B5-B019-976BD3CACCBF}"/>
    <hyperlink ref="A20:B20" location="'Product Features'!A33" display="'Product Features'!A33" xr:uid="{262ABC50-8E23-46D4-B3E0-9B3B2BA94693}"/>
  </hyperlinks>
  <pageMargins left="0.7" right="0.7" top="0.75" bottom="0.75" header="0.3" footer="0.3"/>
  <pageSetup paperSize="9" scale="35" orientation="landscape" r:id="rId1"/>
  <headerFooter>
    <oddFooter>&amp;L_x000D_&amp;1#&amp;"Calibri"&amp;8&amp;K0000FF 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CF0BD-C76C-4B70-AD56-7827AB1C37A6}">
  <sheetPr>
    <tabColor theme="9" tint="0.59999389629810485"/>
    <pageSetUpPr fitToPage="1"/>
  </sheetPr>
  <dimension ref="B1:D10"/>
  <sheetViews>
    <sheetView zoomScale="70" zoomScaleNormal="70" workbookViewId="0">
      <selection activeCell="B4" sqref="B4"/>
    </sheetView>
  </sheetViews>
  <sheetFormatPr defaultColWidth="9.1796875" defaultRowHeight="14.5" x14ac:dyDescent="0.35"/>
  <cols>
    <col min="1" max="1" width="10.81640625" style="18" customWidth="1"/>
    <col min="2" max="2" width="40.1796875" style="18" customWidth="1"/>
    <col min="3" max="3" width="59.81640625" style="18" customWidth="1"/>
    <col min="4" max="4" width="109" style="18" customWidth="1"/>
    <col min="5" max="16384" width="9.1796875" style="18"/>
  </cols>
  <sheetData>
    <row r="1" spans="2:4" ht="16" x14ac:dyDescent="0.35">
      <c r="B1" s="77" t="s">
        <v>11</v>
      </c>
      <c r="C1" s="77"/>
      <c r="D1" s="77"/>
    </row>
    <row r="2" spans="2:4" ht="14.15" customHeight="1" x14ac:dyDescent="0.35">
      <c r="B2" s="19" t="s">
        <v>12</v>
      </c>
      <c r="C2" s="19"/>
      <c r="D2" s="19"/>
    </row>
    <row r="3" spans="2:4" x14ac:dyDescent="0.35">
      <c r="B3" s="20" t="s">
        <v>13</v>
      </c>
      <c r="C3" s="21" t="s">
        <v>4</v>
      </c>
      <c r="D3" s="22" t="s">
        <v>14</v>
      </c>
    </row>
    <row r="4" spans="2:4" x14ac:dyDescent="0.35">
      <c r="B4" s="23" t="s">
        <v>15</v>
      </c>
      <c r="C4" s="23" t="s">
        <v>16</v>
      </c>
      <c r="D4" s="23" t="s">
        <v>17</v>
      </c>
    </row>
    <row r="5" spans="2:4" x14ac:dyDescent="0.35">
      <c r="B5" s="23" t="s">
        <v>18</v>
      </c>
      <c r="C5" s="23" t="s">
        <v>19</v>
      </c>
      <c r="D5" s="23" t="s">
        <v>20</v>
      </c>
    </row>
    <row r="6" spans="2:4" x14ac:dyDescent="0.35">
      <c r="B6" s="23" t="s">
        <v>18</v>
      </c>
      <c r="C6" s="23" t="s">
        <v>21</v>
      </c>
      <c r="D6" s="23" t="s">
        <v>22</v>
      </c>
    </row>
    <row r="7" spans="2:4" ht="17" customHeight="1" x14ac:dyDescent="0.35">
      <c r="B7" s="23" t="s">
        <v>23</v>
      </c>
      <c r="C7" s="23" t="s">
        <v>24</v>
      </c>
      <c r="D7" s="23" t="s">
        <v>25</v>
      </c>
    </row>
    <row r="8" spans="2:4" ht="17" customHeight="1" x14ac:dyDescent="0.35">
      <c r="B8" s="23" t="s">
        <v>26</v>
      </c>
      <c r="C8" s="23" t="s">
        <v>27</v>
      </c>
      <c r="D8" s="23" t="s">
        <v>28</v>
      </c>
    </row>
    <row r="9" spans="2:4" ht="16" x14ac:dyDescent="0.35">
      <c r="B9" s="24"/>
      <c r="C9" s="24"/>
      <c r="D9" s="25"/>
    </row>
    <row r="10" spans="2:4" x14ac:dyDescent="0.35">
      <c r="B10" s="78" t="s">
        <v>29</v>
      </c>
      <c r="C10" s="78"/>
      <c r="D10" s="78"/>
    </row>
  </sheetData>
  <sheetProtection algorithmName="SHA-512" hashValue="X98BOH+ht58pdEuUWXd1X78Swi8BWIcQFg5RNUu6zK6PzVu/mSF+jRqyA4hGm6m/mdtlPjqAB7Dqvwrrqnhm7w==" saltValue="7DdNnbvkwJ2MHuBRMfk66g==" spinCount="100000" sheet="1" objects="1" scenarios="1" autoFilter="0"/>
  <mergeCells count="2">
    <mergeCell ref="B1:D1"/>
    <mergeCell ref="B10:D10"/>
  </mergeCells>
  <printOptions horizontalCentered="1" verticalCentered="1"/>
  <pageMargins left="0" right="0" top="0" bottom="0" header="0" footer="0"/>
  <pageSetup paperSize="9" scale="94" orientation="landscape" r:id="rId1"/>
  <headerFooter>
    <oddFooter>&amp;L_x000D_&amp;1#&amp;"Calibri"&amp;8&amp;K0000FF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I34"/>
  <sheetViews>
    <sheetView showGridLines="0" zoomScale="70" zoomScaleNormal="70" workbookViewId="0">
      <pane xSplit="1" ySplit="3" topLeftCell="B4" activePane="bottomRight" state="frozen"/>
      <selection pane="topRight" activeCell="B1" sqref="B1"/>
      <selection pane="bottomLeft" activeCell="A4" sqref="A4"/>
      <selection pane="bottomRight" activeCell="C18" sqref="C18"/>
    </sheetView>
  </sheetViews>
  <sheetFormatPr defaultRowHeight="14.5" x14ac:dyDescent="0.35"/>
  <cols>
    <col min="1" max="1" width="24.81640625" customWidth="1"/>
    <col min="2" max="3" width="49.1796875" customWidth="1"/>
    <col min="4" max="4" width="52.453125" bestFit="1" customWidth="1"/>
    <col min="5" max="5" width="46.1796875" customWidth="1"/>
    <col min="6" max="7" width="51.54296875" customWidth="1"/>
  </cols>
  <sheetData>
    <row r="1" spans="1:9" x14ac:dyDescent="0.35">
      <c r="A1" s="79" t="s">
        <v>30</v>
      </c>
      <c r="B1" s="79"/>
      <c r="C1" s="79"/>
      <c r="D1" s="79"/>
      <c r="E1" s="79"/>
      <c r="F1" s="79"/>
      <c r="G1" s="79"/>
      <c r="H1" s="43"/>
      <c r="I1" s="43"/>
    </row>
    <row r="2" spans="1:9" x14ac:dyDescent="0.35">
      <c r="A2" s="49" t="s">
        <v>31</v>
      </c>
      <c r="B2" s="42" t="s">
        <v>32</v>
      </c>
      <c r="C2" s="42" t="s">
        <v>32</v>
      </c>
      <c r="D2" s="42" t="s">
        <v>33</v>
      </c>
      <c r="E2" s="42" t="s">
        <v>34</v>
      </c>
      <c r="F2" s="42" t="s">
        <v>35</v>
      </c>
      <c r="G2" s="42" t="s">
        <v>36</v>
      </c>
    </row>
    <row r="3" spans="1:9" ht="29" x14ac:dyDescent="0.35">
      <c r="A3" s="65" t="s">
        <v>5</v>
      </c>
      <c r="B3" s="49" t="s">
        <v>205</v>
      </c>
      <c r="C3" s="49" t="s">
        <v>37</v>
      </c>
      <c r="D3" s="49" t="s">
        <v>38</v>
      </c>
      <c r="E3" s="49" t="s">
        <v>39</v>
      </c>
      <c r="F3" s="42" t="s">
        <v>9</v>
      </c>
      <c r="G3" s="42" t="s">
        <v>10</v>
      </c>
    </row>
    <row r="4" spans="1:9" x14ac:dyDescent="0.35">
      <c r="A4" s="6" t="s">
        <v>40</v>
      </c>
      <c r="B4" s="4" t="s">
        <v>41</v>
      </c>
      <c r="C4" s="4" t="s">
        <v>41</v>
      </c>
      <c r="D4" s="4" t="s">
        <v>42</v>
      </c>
      <c r="E4" s="4" t="s">
        <v>41</v>
      </c>
      <c r="F4" s="4" t="s">
        <v>42</v>
      </c>
      <c r="G4" s="4" t="s">
        <v>42</v>
      </c>
    </row>
    <row r="5" spans="1:9" ht="72.5" x14ac:dyDescent="0.35">
      <c r="A5" s="7" t="s">
        <v>43</v>
      </c>
      <c r="B5" s="3" t="s">
        <v>44</v>
      </c>
      <c r="C5" s="41" t="s">
        <v>45</v>
      </c>
      <c r="D5" s="2" t="s">
        <v>46</v>
      </c>
      <c r="E5" s="2" t="s">
        <v>47</v>
      </c>
      <c r="F5" s="5" t="s">
        <v>48</v>
      </c>
      <c r="G5" s="5" t="s">
        <v>49</v>
      </c>
    </row>
    <row r="6" spans="1:9" ht="159.5" x14ac:dyDescent="0.35">
      <c r="A6" s="50" t="s">
        <v>50</v>
      </c>
      <c r="B6" s="45" t="s">
        <v>51</v>
      </c>
      <c r="C6" s="46" t="s">
        <v>52</v>
      </c>
      <c r="D6" s="51" t="s">
        <v>53</v>
      </c>
      <c r="E6" s="45" t="s">
        <v>54</v>
      </c>
      <c r="F6" s="45" t="s">
        <v>55</v>
      </c>
      <c r="G6" s="45" t="s">
        <v>56</v>
      </c>
    </row>
    <row r="7" spans="1:9" ht="130.5" x14ac:dyDescent="0.35">
      <c r="A7" s="52" t="s">
        <v>57</v>
      </c>
      <c r="B7" s="3" t="s">
        <v>58</v>
      </c>
      <c r="C7" s="53" t="s">
        <v>59</v>
      </c>
      <c r="D7" s="3" t="s">
        <v>60</v>
      </c>
      <c r="E7" s="51" t="s">
        <v>61</v>
      </c>
      <c r="F7" s="3" t="s">
        <v>62</v>
      </c>
      <c r="G7" s="3" t="s">
        <v>63</v>
      </c>
    </row>
    <row r="8" spans="1:9" ht="130.5" x14ac:dyDescent="0.35">
      <c r="A8" s="52" t="s">
        <v>64</v>
      </c>
      <c r="B8" s="4" t="s">
        <v>65</v>
      </c>
      <c r="C8" s="53" t="s">
        <v>66</v>
      </c>
      <c r="D8" s="4" t="s">
        <v>67</v>
      </c>
      <c r="E8" s="3" t="s">
        <v>68</v>
      </c>
      <c r="F8" s="3" t="s">
        <v>69</v>
      </c>
      <c r="G8" s="45" t="s">
        <v>70</v>
      </c>
    </row>
    <row r="9" spans="1:9" x14ac:dyDescent="0.35">
      <c r="A9" s="54" t="s">
        <v>71</v>
      </c>
      <c r="B9" s="2" t="s">
        <v>72</v>
      </c>
      <c r="C9" s="2" t="s">
        <v>72</v>
      </c>
      <c r="D9" s="2" t="s">
        <v>72</v>
      </c>
      <c r="E9" s="2" t="s">
        <v>72</v>
      </c>
      <c r="F9" s="2" t="s">
        <v>72</v>
      </c>
      <c r="G9" s="2" t="s">
        <v>72</v>
      </c>
    </row>
    <row r="10" spans="1:9" x14ac:dyDescent="0.35">
      <c r="A10" s="54" t="s">
        <v>73</v>
      </c>
      <c r="B10" s="45" t="s">
        <v>74</v>
      </c>
      <c r="C10" s="45" t="s">
        <v>75</v>
      </c>
      <c r="D10" s="45" t="s">
        <v>74</v>
      </c>
      <c r="E10" s="45" t="s">
        <v>74</v>
      </c>
      <c r="F10" s="45" t="s">
        <v>75</v>
      </c>
      <c r="G10" s="45" t="s">
        <v>75</v>
      </c>
    </row>
    <row r="11" spans="1:9" ht="145" x14ac:dyDescent="0.35">
      <c r="A11" s="54" t="s">
        <v>76</v>
      </c>
      <c r="B11" s="45" t="s">
        <v>77</v>
      </c>
      <c r="C11" s="55" t="s">
        <v>78</v>
      </c>
      <c r="D11" s="45" t="s">
        <v>79</v>
      </c>
      <c r="E11" s="45" t="s">
        <v>80</v>
      </c>
      <c r="F11" s="45" t="s">
        <v>81</v>
      </c>
      <c r="G11" s="45" t="s">
        <v>82</v>
      </c>
    </row>
    <row r="12" spans="1:9" x14ac:dyDescent="0.35">
      <c r="A12" s="56" t="s">
        <v>83</v>
      </c>
      <c r="B12" s="45" t="s">
        <v>84</v>
      </c>
      <c r="C12" s="45" t="s">
        <v>84</v>
      </c>
      <c r="D12" s="45" t="s">
        <v>84</v>
      </c>
      <c r="E12" s="45" t="s">
        <v>84</v>
      </c>
      <c r="F12" s="45" t="s">
        <v>84</v>
      </c>
      <c r="G12" s="45" t="s">
        <v>84</v>
      </c>
    </row>
    <row r="13" spans="1:9" x14ac:dyDescent="0.35">
      <c r="A13" s="52" t="s">
        <v>85</v>
      </c>
      <c r="B13" s="45" t="s">
        <v>86</v>
      </c>
      <c r="C13" s="45" t="s">
        <v>86</v>
      </c>
      <c r="D13" s="45" t="s">
        <v>87</v>
      </c>
      <c r="E13" s="45" t="s">
        <v>88</v>
      </c>
      <c r="F13" s="45" t="s">
        <v>87</v>
      </c>
      <c r="G13" s="45" t="s">
        <v>87</v>
      </c>
    </row>
    <row r="14" spans="1:9" x14ac:dyDescent="0.35">
      <c r="A14" s="56" t="s">
        <v>89</v>
      </c>
      <c r="B14" s="45" t="s">
        <v>84</v>
      </c>
      <c r="C14" s="45" t="s">
        <v>84</v>
      </c>
      <c r="D14" s="45" t="s">
        <v>84</v>
      </c>
      <c r="E14" s="45" t="s">
        <v>84</v>
      </c>
      <c r="F14" s="45" t="s">
        <v>84</v>
      </c>
      <c r="G14" s="45" t="s">
        <v>84</v>
      </c>
    </row>
    <row r="15" spans="1:9" x14ac:dyDescent="0.35">
      <c r="A15" s="57" t="s">
        <v>90</v>
      </c>
      <c r="B15" s="45" t="s">
        <v>87</v>
      </c>
      <c r="C15" s="45" t="s">
        <v>87</v>
      </c>
      <c r="D15" s="45" t="s">
        <v>87</v>
      </c>
      <c r="E15" s="45" t="s">
        <v>87</v>
      </c>
      <c r="F15" s="45" t="s">
        <v>84</v>
      </c>
      <c r="G15" s="45" t="s">
        <v>87</v>
      </c>
    </row>
    <row r="16" spans="1:9" ht="174" x14ac:dyDescent="0.35">
      <c r="A16" s="54" t="s">
        <v>91</v>
      </c>
      <c r="B16" s="45" t="s">
        <v>92</v>
      </c>
      <c r="C16" s="58" t="s">
        <v>93</v>
      </c>
      <c r="D16" s="45" t="s">
        <v>94</v>
      </c>
      <c r="E16" s="45" t="s">
        <v>95</v>
      </c>
      <c r="F16" s="45" t="s">
        <v>96</v>
      </c>
      <c r="G16" s="45" t="s">
        <v>97</v>
      </c>
    </row>
    <row r="17" spans="1:7" ht="29" x14ac:dyDescent="0.35">
      <c r="A17" s="54" t="s">
        <v>98</v>
      </c>
      <c r="B17" s="45" t="s">
        <v>84</v>
      </c>
      <c r="C17" s="45" t="s">
        <v>84</v>
      </c>
      <c r="D17" s="45" t="s">
        <v>84</v>
      </c>
      <c r="E17" s="45" t="s">
        <v>84</v>
      </c>
      <c r="F17" s="45" t="s">
        <v>84</v>
      </c>
      <c r="G17" s="45" t="s">
        <v>84</v>
      </c>
    </row>
    <row r="18" spans="1:7" ht="87" x14ac:dyDescent="0.35">
      <c r="A18" s="54" t="s">
        <v>99</v>
      </c>
      <c r="B18" s="45" t="s">
        <v>100</v>
      </c>
      <c r="C18" s="53" t="s">
        <v>101</v>
      </c>
      <c r="D18" s="45" t="s">
        <v>102</v>
      </c>
      <c r="E18" s="45" t="s">
        <v>103</v>
      </c>
      <c r="F18" s="45" t="s">
        <v>104</v>
      </c>
      <c r="G18" s="45" t="s">
        <v>105</v>
      </c>
    </row>
    <row r="19" spans="1:7" ht="116" x14ac:dyDescent="0.35">
      <c r="A19" s="54" t="s">
        <v>106</v>
      </c>
      <c r="B19" s="45" t="s">
        <v>107</v>
      </c>
      <c r="C19" s="59" t="s">
        <v>108</v>
      </c>
      <c r="D19" s="60" t="s">
        <v>109</v>
      </c>
      <c r="E19" s="60" t="s">
        <v>87</v>
      </c>
      <c r="F19" s="45" t="s">
        <v>110</v>
      </c>
      <c r="G19" s="45" t="s">
        <v>87</v>
      </c>
    </row>
    <row r="20" spans="1:7" ht="130.5" x14ac:dyDescent="0.35">
      <c r="A20" s="54" t="s">
        <v>111</v>
      </c>
      <c r="B20" s="45" t="s">
        <v>87</v>
      </c>
      <c r="C20" s="55" t="s">
        <v>112</v>
      </c>
      <c r="D20" s="45" t="s">
        <v>113</v>
      </c>
      <c r="E20" s="51" t="s">
        <v>112</v>
      </c>
      <c r="F20" s="45" t="s">
        <v>87</v>
      </c>
      <c r="G20" s="51" t="s">
        <v>114</v>
      </c>
    </row>
    <row r="21" spans="1:7" ht="29" customHeight="1" x14ac:dyDescent="0.35">
      <c r="A21" s="54" t="s">
        <v>115</v>
      </c>
      <c r="B21" s="45" t="s">
        <v>87</v>
      </c>
      <c r="C21" s="55" t="s">
        <v>116</v>
      </c>
      <c r="D21" s="45" t="s">
        <v>87</v>
      </c>
      <c r="E21" s="45" t="s">
        <v>87</v>
      </c>
      <c r="F21" s="45" t="s">
        <v>87</v>
      </c>
      <c r="G21" s="45" t="s">
        <v>87</v>
      </c>
    </row>
    <row r="22" spans="1:7" ht="29" x14ac:dyDescent="0.35">
      <c r="A22" s="61" t="s">
        <v>117</v>
      </c>
      <c r="B22" s="45" t="s">
        <v>87</v>
      </c>
      <c r="C22" s="55" t="s">
        <v>118</v>
      </c>
      <c r="D22" s="45" t="s">
        <v>87</v>
      </c>
      <c r="E22" s="45" t="s">
        <v>87</v>
      </c>
      <c r="F22" s="45" t="s">
        <v>87</v>
      </c>
      <c r="G22" s="45" t="s">
        <v>87</v>
      </c>
    </row>
    <row r="23" spans="1:7" ht="43.5" x14ac:dyDescent="0.35">
      <c r="A23" s="54" t="s">
        <v>119</v>
      </c>
      <c r="B23" s="45" t="s">
        <v>120</v>
      </c>
      <c r="C23" s="45" t="s">
        <v>120</v>
      </c>
      <c r="D23" s="45" t="s">
        <v>121</v>
      </c>
      <c r="E23" s="51" t="s">
        <v>122</v>
      </c>
      <c r="F23" s="45" t="s">
        <v>120</v>
      </c>
      <c r="G23" s="45" t="s">
        <v>120</v>
      </c>
    </row>
    <row r="24" spans="1:7" ht="43.5" x14ac:dyDescent="0.35">
      <c r="A24" s="54" t="s">
        <v>123</v>
      </c>
      <c r="B24" s="45" t="s">
        <v>124</v>
      </c>
      <c r="C24" s="45" t="s">
        <v>124</v>
      </c>
      <c r="D24" s="45" t="s">
        <v>125</v>
      </c>
      <c r="E24" s="46" t="s">
        <v>125</v>
      </c>
      <c r="F24" s="62" t="s">
        <v>126</v>
      </c>
      <c r="G24" s="63" t="s">
        <v>127</v>
      </c>
    </row>
    <row r="25" spans="1:7" ht="101.5" x14ac:dyDescent="0.35">
      <c r="A25" s="54" t="s">
        <v>128</v>
      </c>
      <c r="B25" s="45" t="s">
        <v>129</v>
      </c>
      <c r="C25" s="45" t="s">
        <v>129</v>
      </c>
      <c r="D25" s="45" t="s">
        <v>130</v>
      </c>
      <c r="E25" s="46" t="s">
        <v>131</v>
      </c>
      <c r="F25" s="46" t="s">
        <v>132</v>
      </c>
      <c r="G25" s="63" t="s">
        <v>133</v>
      </c>
    </row>
    <row r="26" spans="1:7" ht="130.5" x14ac:dyDescent="0.35">
      <c r="A26" s="54" t="s">
        <v>134</v>
      </c>
      <c r="B26" s="45" t="s">
        <v>87</v>
      </c>
      <c r="C26" s="45" t="s">
        <v>87</v>
      </c>
      <c r="D26" s="45" t="s">
        <v>87</v>
      </c>
      <c r="E26" s="46" t="s">
        <v>135</v>
      </c>
      <c r="F26" s="46" t="s">
        <v>87</v>
      </c>
      <c r="G26" s="2" t="s">
        <v>87</v>
      </c>
    </row>
    <row r="27" spans="1:7" ht="130.5" x14ac:dyDescent="0.35">
      <c r="A27" s="54" t="s">
        <v>136</v>
      </c>
      <c r="B27" s="45" t="s">
        <v>137</v>
      </c>
      <c r="C27" s="45" t="s">
        <v>137</v>
      </c>
      <c r="D27" s="45" t="s">
        <v>138</v>
      </c>
      <c r="E27" s="46" t="s">
        <v>139</v>
      </c>
      <c r="F27" s="46" t="s">
        <v>140</v>
      </c>
      <c r="G27" s="63" t="s">
        <v>141</v>
      </c>
    </row>
    <row r="28" spans="1:7" ht="124.5" customHeight="1" x14ac:dyDescent="0.35">
      <c r="A28" s="54" t="s">
        <v>142</v>
      </c>
      <c r="B28" s="45" t="s">
        <v>143</v>
      </c>
      <c r="C28" s="45" t="s">
        <v>143</v>
      </c>
      <c r="D28" s="45" t="s">
        <v>144</v>
      </c>
      <c r="E28" s="46" t="s">
        <v>145</v>
      </c>
      <c r="F28" s="46" t="s">
        <v>146</v>
      </c>
      <c r="G28" s="63" t="s">
        <v>147</v>
      </c>
    </row>
    <row r="29" spans="1:7" ht="72.5" x14ac:dyDescent="0.35">
      <c r="A29" s="54" t="s">
        <v>148</v>
      </c>
      <c r="B29" s="45" t="s">
        <v>87</v>
      </c>
      <c r="C29" s="45" t="s">
        <v>149</v>
      </c>
      <c r="D29" s="45" t="s">
        <v>87</v>
      </c>
      <c r="E29" s="45" t="s">
        <v>87</v>
      </c>
      <c r="F29" s="46" t="s">
        <v>150</v>
      </c>
      <c r="G29" s="45" t="s">
        <v>87</v>
      </c>
    </row>
    <row r="30" spans="1:7" ht="246.5" x14ac:dyDescent="0.35">
      <c r="A30" s="54" t="s">
        <v>151</v>
      </c>
      <c r="B30" s="45" t="s">
        <v>152</v>
      </c>
      <c r="C30" s="45" t="s">
        <v>87</v>
      </c>
      <c r="D30" s="45" t="s">
        <v>153</v>
      </c>
      <c r="E30" s="46" t="s">
        <v>154</v>
      </c>
      <c r="F30" s="46" t="s">
        <v>155</v>
      </c>
      <c r="G30" s="63" t="s">
        <v>156</v>
      </c>
    </row>
    <row r="31" spans="1:7" ht="43.5" x14ac:dyDescent="0.35">
      <c r="A31" s="54" t="s">
        <v>157</v>
      </c>
      <c r="B31" s="45" t="s">
        <v>87</v>
      </c>
      <c r="C31" s="45" t="s">
        <v>87</v>
      </c>
      <c r="D31" s="45" t="s">
        <v>87</v>
      </c>
      <c r="E31" s="45" t="s">
        <v>87</v>
      </c>
      <c r="F31" s="45" t="s">
        <v>87</v>
      </c>
      <c r="G31" s="2" t="s">
        <v>158</v>
      </c>
    </row>
    <row r="32" spans="1:7" ht="144" customHeight="1" x14ac:dyDescent="0.35">
      <c r="A32" s="54" t="s">
        <v>159</v>
      </c>
      <c r="B32" s="45" t="s">
        <v>160</v>
      </c>
      <c r="C32" s="58" t="s">
        <v>161</v>
      </c>
      <c r="D32" s="45" t="s">
        <v>162</v>
      </c>
      <c r="E32" s="46" t="s">
        <v>163</v>
      </c>
      <c r="F32" s="46" t="s">
        <v>164</v>
      </c>
      <c r="G32" s="63" t="s">
        <v>165</v>
      </c>
    </row>
    <row r="33" spans="1:7" ht="104" customHeight="1" x14ac:dyDescent="0.35">
      <c r="A33" s="54" t="s">
        <v>166</v>
      </c>
      <c r="B33" s="45" t="s">
        <v>167</v>
      </c>
      <c r="C33" s="45" t="s">
        <v>167</v>
      </c>
      <c r="D33" s="45" t="s">
        <v>168</v>
      </c>
      <c r="E33" s="45" t="s">
        <v>169</v>
      </c>
      <c r="F33" s="64" t="s">
        <v>170</v>
      </c>
      <c r="G33" s="45" t="s">
        <v>171</v>
      </c>
    </row>
    <row r="34" spans="1:7" x14ac:dyDescent="0.35">
      <c r="G34" s="8"/>
    </row>
  </sheetData>
  <sheetProtection sheet="1" objects="1" scenarios="1" autoFilter="0"/>
  <autoFilter ref="A3:G33" xr:uid="{00000000-0001-0000-0300-000000000000}"/>
  <mergeCells count="1">
    <mergeCell ref="A1:G1"/>
  </mergeCells>
  <printOptions horizontalCentered="1" verticalCentered="1"/>
  <pageMargins left="0" right="0" top="0" bottom="0" header="0" footer="0"/>
  <pageSetup paperSize="9" scale="35" orientation="portrait" horizontalDpi="300" verticalDpi="300" r:id="rId1"/>
  <headerFooter>
    <oddFooter>&amp;L_x000D_&amp;1#&amp;"Calibri"&amp;8&amp;K0000FF Internal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D5E72-C926-485B-9D65-EBF5D3665C7B}">
  <sheetPr>
    <tabColor theme="9" tint="0.59999389629810485"/>
  </sheetPr>
  <dimension ref="A1:AF98"/>
  <sheetViews>
    <sheetView showGridLines="0" zoomScale="70" zoomScaleNormal="70" zoomScaleSheetLayoutView="100" workbookViewId="0">
      <pane xSplit="3" ySplit="2" topLeftCell="D3" activePane="bottomRight" state="frozen"/>
      <selection activeCell="P118" sqref="P118:P119"/>
      <selection pane="topRight" activeCell="P118" sqref="P118:P119"/>
      <selection pane="bottomLeft" activeCell="P118" sqref="P118:P119"/>
      <selection pane="bottomRight" activeCell="Y2" sqref="Y2:AF2"/>
    </sheetView>
  </sheetViews>
  <sheetFormatPr defaultRowHeight="14.5" x14ac:dyDescent="0.35"/>
  <cols>
    <col min="1" max="1" width="15.81640625" customWidth="1"/>
    <col min="2" max="2" width="11.81640625" customWidth="1"/>
    <col min="3" max="3" width="19.1796875" hidden="1" customWidth="1"/>
    <col min="4" max="4" width="12.1796875" customWidth="1"/>
    <col min="5" max="5" width="20.54296875" customWidth="1"/>
    <col min="6" max="6" width="13.54296875" customWidth="1"/>
    <col min="7" max="7" width="18.1796875" customWidth="1"/>
    <col min="8" max="8" width="17.1796875" customWidth="1"/>
    <col min="9" max="9" width="15.54296875" customWidth="1"/>
    <col min="10" max="10" width="14.54296875" customWidth="1"/>
    <col min="11" max="11" width="11.1796875" customWidth="1"/>
    <col min="12" max="13" width="15.54296875" customWidth="1"/>
    <col min="14" max="14" width="14.54296875" customWidth="1"/>
    <col min="15" max="15" width="11.1796875" customWidth="1"/>
    <col min="16" max="16" width="17" customWidth="1"/>
    <col min="17" max="17" width="15.54296875" customWidth="1"/>
    <col min="18" max="18" width="14.54296875" customWidth="1"/>
    <col min="19" max="19" width="11.1796875" customWidth="1"/>
    <col min="20" max="20" width="14.81640625" customWidth="1"/>
    <col min="21" max="21" width="15.54296875" customWidth="1"/>
    <col min="22" max="22" width="14.54296875" customWidth="1"/>
    <col min="23" max="23" width="11.1796875" customWidth="1"/>
    <col min="32" max="32" width="19.1796875" customWidth="1"/>
  </cols>
  <sheetData>
    <row r="1" spans="1:32" ht="15" thickBot="1" x14ac:dyDescent="0.4">
      <c r="A1" s="80" t="s">
        <v>172</v>
      </c>
      <c r="B1" s="80"/>
      <c r="C1" s="80"/>
      <c r="D1" s="80"/>
      <c r="E1" s="80"/>
      <c r="F1" s="80"/>
      <c r="G1" s="32" t="s">
        <v>173</v>
      </c>
      <c r="H1" s="81" t="s">
        <v>174</v>
      </c>
      <c r="I1" s="81"/>
      <c r="J1" s="81"/>
      <c r="K1" s="81"/>
      <c r="L1" s="81" t="s">
        <v>175</v>
      </c>
      <c r="M1" s="81"/>
      <c r="N1" s="81"/>
      <c r="O1" s="81"/>
      <c r="P1" s="81" t="s">
        <v>176</v>
      </c>
      <c r="Q1" s="81"/>
      <c r="R1" s="81"/>
      <c r="S1" s="81"/>
      <c r="T1" s="81" t="s">
        <v>177</v>
      </c>
      <c r="U1" s="81"/>
      <c r="V1" s="81"/>
      <c r="W1" s="81"/>
      <c r="Y1" s="9" t="s">
        <v>178</v>
      </c>
      <c r="Z1" s="10"/>
      <c r="AA1" s="10"/>
      <c r="AB1" s="10"/>
      <c r="AC1" s="10"/>
      <c r="AD1" s="10"/>
      <c r="AE1" s="10"/>
      <c r="AF1" s="11"/>
    </row>
    <row r="2" spans="1:32" ht="57.65" customHeight="1" thickBot="1" x14ac:dyDescent="0.4">
      <c r="A2" s="12" t="s">
        <v>179</v>
      </c>
      <c r="B2" s="12" t="s">
        <v>180</v>
      </c>
      <c r="C2" s="12" t="s">
        <v>4</v>
      </c>
      <c r="D2" s="13" t="s">
        <v>181</v>
      </c>
      <c r="E2" s="14" t="s">
        <v>182</v>
      </c>
      <c r="F2" s="14" t="s">
        <v>183</v>
      </c>
      <c r="G2" s="33" t="s">
        <v>184</v>
      </c>
      <c r="H2" s="15" t="s">
        <v>185</v>
      </c>
      <c r="I2" s="15" t="s">
        <v>186</v>
      </c>
      <c r="J2" s="34" t="s">
        <v>187</v>
      </c>
      <c r="K2" s="34" t="s">
        <v>188</v>
      </c>
      <c r="L2" s="15" t="s">
        <v>185</v>
      </c>
      <c r="M2" s="15" t="s">
        <v>186</v>
      </c>
      <c r="N2" s="34" t="s">
        <v>187</v>
      </c>
      <c r="O2" s="34" t="s">
        <v>188</v>
      </c>
      <c r="P2" s="15" t="s">
        <v>185</v>
      </c>
      <c r="Q2" s="15" t="s">
        <v>186</v>
      </c>
      <c r="R2" s="34" t="s">
        <v>187</v>
      </c>
      <c r="S2" s="34" t="s">
        <v>188</v>
      </c>
      <c r="T2" s="15" t="s">
        <v>185</v>
      </c>
      <c r="U2" s="15" t="s">
        <v>186</v>
      </c>
      <c r="V2" s="34" t="s">
        <v>187</v>
      </c>
      <c r="W2" s="34" t="s">
        <v>188</v>
      </c>
      <c r="Y2" s="82" t="s">
        <v>189</v>
      </c>
      <c r="Z2" s="83"/>
      <c r="AA2" s="83"/>
      <c r="AB2" s="83"/>
      <c r="AC2" s="83"/>
      <c r="AD2" s="83"/>
      <c r="AE2" s="83"/>
      <c r="AF2" s="84"/>
    </row>
    <row r="3" spans="1:32" x14ac:dyDescent="0.35">
      <c r="A3" s="16" t="s">
        <v>190</v>
      </c>
      <c r="B3" s="16" t="s">
        <v>32</v>
      </c>
      <c r="C3" s="16" t="s">
        <v>37</v>
      </c>
      <c r="D3" s="16">
        <v>1</v>
      </c>
      <c r="E3" s="17">
        <v>49772.3</v>
      </c>
      <c r="F3" s="17">
        <f t="shared" ref="F3:F34" si="0">D3*E3</f>
        <v>49772.3</v>
      </c>
      <c r="G3" s="36">
        <v>12</v>
      </c>
      <c r="H3" s="17">
        <v>66246</v>
      </c>
      <c r="I3" s="17">
        <v>89902</v>
      </c>
      <c r="J3" s="37">
        <f>RATE(20,0,-$E3,H3)</f>
        <v>1.4398498044370709E-2</v>
      </c>
      <c r="K3" s="37">
        <f>RATE(20,0,-$F3,I3)</f>
        <v>3.0004405265846103E-2</v>
      </c>
      <c r="L3" s="17">
        <v>87061</v>
      </c>
      <c r="M3" s="17">
        <v>133627</v>
      </c>
      <c r="N3" s="37">
        <v>1.8800000000000001E-2</v>
      </c>
      <c r="O3" s="37">
        <v>3.3399999999999999E-2</v>
      </c>
      <c r="P3" s="17">
        <v>108962</v>
      </c>
      <c r="Q3" s="17">
        <v>194124</v>
      </c>
      <c r="R3" s="37">
        <v>1.9699999999999999E-2</v>
      </c>
      <c r="S3" s="37">
        <v>3.4599999999999999E-2</v>
      </c>
      <c r="T3" s="17">
        <v>132311</v>
      </c>
      <c r="U3" s="17">
        <v>281693</v>
      </c>
      <c r="V3" s="37">
        <v>1.9699999999999999E-2</v>
      </c>
      <c r="W3" s="37">
        <v>3.5200000000000002E-2</v>
      </c>
    </row>
    <row r="4" spans="1:32" x14ac:dyDescent="0.35">
      <c r="A4" s="16" t="s">
        <v>190</v>
      </c>
      <c r="B4" s="16" t="s">
        <v>35</v>
      </c>
      <c r="C4" s="16" t="s">
        <v>9</v>
      </c>
      <c r="D4" s="16">
        <v>1</v>
      </c>
      <c r="E4" s="17">
        <v>49950.05</v>
      </c>
      <c r="F4" s="17">
        <f t="shared" si="0"/>
        <v>49950.05</v>
      </c>
      <c r="G4" s="36">
        <v>10</v>
      </c>
      <c r="H4" s="17">
        <v>60969</v>
      </c>
      <c r="I4" s="17">
        <v>99193</v>
      </c>
      <c r="J4" s="40">
        <v>0.01</v>
      </c>
      <c r="K4" s="40">
        <v>3.4799999999999998E-2</v>
      </c>
      <c r="L4" s="17">
        <v>70422</v>
      </c>
      <c r="M4" s="17">
        <v>143012</v>
      </c>
      <c r="N4" s="40">
        <v>1.15E-2</v>
      </c>
      <c r="O4" s="40">
        <v>3.56E-2</v>
      </c>
      <c r="P4" s="17">
        <v>78940</v>
      </c>
      <c r="Q4" s="17">
        <v>205027</v>
      </c>
      <c r="R4" s="40">
        <v>1.15E-2</v>
      </c>
      <c r="S4" s="40">
        <v>3.5900000000000001E-2</v>
      </c>
      <c r="T4" s="17">
        <v>96282</v>
      </c>
      <c r="U4" s="17">
        <v>293331</v>
      </c>
      <c r="V4" s="40">
        <v>1.32E-2</v>
      </c>
      <c r="W4" s="40">
        <v>3.5999999999999997E-2</v>
      </c>
    </row>
    <row r="5" spans="1:32" x14ac:dyDescent="0.35">
      <c r="A5" s="16" t="s">
        <v>190</v>
      </c>
      <c r="B5" s="16" t="s">
        <v>33</v>
      </c>
      <c r="C5" s="16" t="s">
        <v>38</v>
      </c>
      <c r="D5" s="16">
        <v>1</v>
      </c>
      <c r="E5" s="17">
        <v>49500</v>
      </c>
      <c r="F5" s="17">
        <f t="shared" si="0"/>
        <v>49500</v>
      </c>
      <c r="G5" s="36">
        <v>8</v>
      </c>
      <c r="H5" s="17">
        <v>54083</v>
      </c>
      <c r="I5" s="17">
        <v>93017</v>
      </c>
      <c r="J5" s="37">
        <f>RATE(20,0,-$E5,H5)</f>
        <v>4.4371769453912429E-3</v>
      </c>
      <c r="K5" s="37">
        <f>RATE(20,0,-$F5,I5)</f>
        <v>3.2043151989619281E-2</v>
      </c>
      <c r="L5" s="17">
        <v>62790</v>
      </c>
      <c r="M5" s="17">
        <v>143012</v>
      </c>
      <c r="N5" s="37">
        <f>RATE(30,0,-$E5,L5)</f>
        <v>7.9589438562931627E-3</v>
      </c>
      <c r="O5" s="37">
        <f>RATE(30,0,-$F5,M5)</f>
        <v>3.599798180937757E-2</v>
      </c>
      <c r="P5" s="17">
        <v>69696</v>
      </c>
      <c r="Q5" s="17">
        <v>211050</v>
      </c>
      <c r="R5" s="37">
        <f>RATE(40,0,-$E5,P5)</f>
        <v>8.5909486452565124E-3</v>
      </c>
      <c r="S5" s="37">
        <v>3.6900000000000002E-2</v>
      </c>
      <c r="T5" s="17">
        <v>77363</v>
      </c>
      <c r="U5" s="17">
        <v>310895</v>
      </c>
      <c r="V5" s="37">
        <f>RATE(50,0,-$E5,T5)</f>
        <v>8.9707170650245825E-3</v>
      </c>
      <c r="W5" s="37">
        <f>RATE(50,0,-$F5,U5)</f>
        <v>3.7433268255506025E-2</v>
      </c>
    </row>
    <row r="6" spans="1:32" x14ac:dyDescent="0.35">
      <c r="A6" s="16" t="s">
        <v>190</v>
      </c>
      <c r="B6" s="16" t="s">
        <v>36</v>
      </c>
      <c r="C6" s="16" t="s">
        <v>10</v>
      </c>
      <c r="D6" s="16">
        <v>1</v>
      </c>
      <c r="E6" s="17">
        <v>50000</v>
      </c>
      <c r="F6" s="17">
        <f t="shared" si="0"/>
        <v>50000</v>
      </c>
      <c r="G6" s="38">
        <v>15</v>
      </c>
      <c r="H6" s="17">
        <v>54100</v>
      </c>
      <c r="I6" s="17">
        <v>95144</v>
      </c>
      <c r="J6" s="40">
        <f>RATE(20,0,-$E6,H6)</f>
        <v>3.9483332321390979E-3</v>
      </c>
      <c r="K6" s="40">
        <f>RATE(20,0,-$F6,I6)</f>
        <v>3.269142315707628E-2</v>
      </c>
      <c r="L6" s="17">
        <v>61400</v>
      </c>
      <c r="M6" s="17">
        <v>141787</v>
      </c>
      <c r="N6" s="40">
        <f>RATE(30,0,-$E6,L6)</f>
        <v>6.8697166471284677E-3</v>
      </c>
      <c r="O6" s="40">
        <f>RATE(30,0,-$F6,M6)</f>
        <v>3.5354034833417654E-2</v>
      </c>
      <c r="P6" s="17">
        <v>69000</v>
      </c>
      <c r="Q6" s="17">
        <v>221402</v>
      </c>
      <c r="R6" s="40">
        <f>RATE(40,0,-$E6,P6)</f>
        <v>8.0845927220614833E-3</v>
      </c>
      <c r="S6" s="40">
        <f>RATE(40,0,-$F6,Q6)</f>
        <v>3.7899465706472735E-2</v>
      </c>
      <c r="T6" s="17">
        <v>79950</v>
      </c>
      <c r="U6" s="17">
        <v>341209</v>
      </c>
      <c r="V6" s="40">
        <f>RATE(50,0,-$E6,T6)</f>
        <v>9.4317701062617242E-3</v>
      </c>
      <c r="W6" s="40">
        <f>RATE(50,0,-$F6,U6)</f>
        <v>3.9156621966765025E-2</v>
      </c>
    </row>
    <row r="7" spans="1:32" x14ac:dyDescent="0.35">
      <c r="A7" s="16" t="s">
        <v>190</v>
      </c>
      <c r="B7" s="16" t="s">
        <v>33</v>
      </c>
      <c r="C7" s="16" t="s">
        <v>38</v>
      </c>
      <c r="D7" s="16">
        <v>5</v>
      </c>
      <c r="E7" s="17">
        <v>11952</v>
      </c>
      <c r="F7" s="17">
        <f t="shared" si="0"/>
        <v>59760</v>
      </c>
      <c r="G7" s="36">
        <v>10</v>
      </c>
      <c r="H7" s="17">
        <v>62192</v>
      </c>
      <c r="I7" s="17">
        <v>99510</v>
      </c>
      <c r="J7" s="37">
        <v>2.2000000000000001E-3</v>
      </c>
      <c r="K7" s="37">
        <v>2.87E-2</v>
      </c>
      <c r="L7" s="17">
        <v>74807</v>
      </c>
      <c r="M7" s="17">
        <v>160452</v>
      </c>
      <c r="N7" s="37">
        <v>8.0999999999999996E-3</v>
      </c>
      <c r="O7" s="37">
        <v>3.5900000000000001E-2</v>
      </c>
      <c r="P7" s="17">
        <v>86030</v>
      </c>
      <c r="Q7" s="17">
        <v>236074</v>
      </c>
      <c r="R7" s="37">
        <v>9.5999999999999992E-3</v>
      </c>
      <c r="S7" s="37">
        <v>3.6799999999999999E-2</v>
      </c>
      <c r="T7" s="17">
        <v>98932</v>
      </c>
      <c r="U7" s="17">
        <v>345688</v>
      </c>
      <c r="V7" s="37">
        <v>1.06E-2</v>
      </c>
      <c r="W7" s="37">
        <v>3.7199999999999997E-2</v>
      </c>
    </row>
    <row r="8" spans="1:32" x14ac:dyDescent="0.35">
      <c r="A8" s="16" t="s">
        <v>190</v>
      </c>
      <c r="B8" s="16" t="s">
        <v>34</v>
      </c>
      <c r="C8" s="16" t="s">
        <v>39</v>
      </c>
      <c r="D8" s="16">
        <v>5</v>
      </c>
      <c r="E8" s="17">
        <v>12000.15</v>
      </c>
      <c r="F8" s="17">
        <f t="shared" si="0"/>
        <v>60000.75</v>
      </c>
      <c r="G8" s="36">
        <v>5</v>
      </c>
      <c r="H8" s="17">
        <v>67637</v>
      </c>
      <c r="I8" s="17">
        <v>107956</v>
      </c>
      <c r="J8" s="40">
        <v>6.7000000000000002E-3</v>
      </c>
      <c r="K8" s="40">
        <v>3.3099999999999997E-2</v>
      </c>
      <c r="L8" s="17">
        <v>82090</v>
      </c>
      <c r="M8" s="17">
        <v>161500</v>
      </c>
      <c r="N8" s="40">
        <v>1.1299999999999999E-2</v>
      </c>
      <c r="O8" s="40">
        <v>3.5900000000000001E-2</v>
      </c>
      <c r="P8" s="17">
        <v>99125</v>
      </c>
      <c r="Q8" s="17">
        <v>234903</v>
      </c>
      <c r="R8" s="40">
        <v>1.3299999999999999E-2</v>
      </c>
      <c r="S8" s="40">
        <v>3.6499999999999998E-2</v>
      </c>
      <c r="T8" s="17">
        <v>119681</v>
      </c>
      <c r="U8" s="17">
        <v>349614</v>
      </c>
      <c r="V8" s="40">
        <v>1.4500000000000001E-2</v>
      </c>
      <c r="W8" s="40">
        <v>3.7400000000000003E-2</v>
      </c>
    </row>
    <row r="9" spans="1:32" x14ac:dyDescent="0.35">
      <c r="A9" s="16" t="s">
        <v>190</v>
      </c>
      <c r="B9" s="16" t="s">
        <v>36</v>
      </c>
      <c r="C9" s="16" t="s">
        <v>10</v>
      </c>
      <c r="D9" s="16">
        <v>5</v>
      </c>
      <c r="E9" s="17">
        <v>12000</v>
      </c>
      <c r="F9" s="17">
        <f t="shared" si="0"/>
        <v>60000</v>
      </c>
      <c r="G9" s="36">
        <v>15</v>
      </c>
      <c r="H9" s="17">
        <v>63875</v>
      </c>
      <c r="I9" s="17">
        <v>106851</v>
      </c>
      <c r="J9" s="37">
        <v>3.5000000000000001E-3</v>
      </c>
      <c r="K9" s="37">
        <v>3.2500000000000001E-2</v>
      </c>
      <c r="L9" s="17">
        <v>71719</v>
      </c>
      <c r="M9" s="17">
        <v>156684</v>
      </c>
      <c r="N9" s="37">
        <v>6.4000000000000003E-3</v>
      </c>
      <c r="O9" s="37">
        <v>3.4799999999999998E-2</v>
      </c>
      <c r="P9" s="17">
        <v>79623</v>
      </c>
      <c r="Q9" s="17">
        <v>232786</v>
      </c>
      <c r="R9" s="37">
        <v>7.4999999999999997E-3</v>
      </c>
      <c r="S9" s="37">
        <v>3.6299999999999999E-2</v>
      </c>
      <c r="T9" s="17">
        <v>92539</v>
      </c>
      <c r="U9" s="17">
        <v>354301</v>
      </c>
      <c r="V9" s="37">
        <v>9.1000000000000004E-3</v>
      </c>
      <c r="W9" s="37">
        <v>3.7699999999999997E-2</v>
      </c>
    </row>
    <row r="10" spans="1:32" x14ac:dyDescent="0.35">
      <c r="A10" s="16" t="s">
        <v>190</v>
      </c>
      <c r="B10" s="16" t="s">
        <v>35</v>
      </c>
      <c r="C10" s="16" t="s">
        <v>9</v>
      </c>
      <c r="D10" s="16">
        <v>5</v>
      </c>
      <c r="E10" s="17">
        <v>11997.09</v>
      </c>
      <c r="F10" s="17">
        <f t="shared" si="0"/>
        <v>59985.45</v>
      </c>
      <c r="G10" s="38">
        <v>15</v>
      </c>
      <c r="H10" s="17">
        <v>63328</v>
      </c>
      <c r="I10" s="17">
        <v>111671</v>
      </c>
      <c r="J10" s="40">
        <v>3.0000000000000001E-3</v>
      </c>
      <c r="K10" s="40">
        <v>3.5000000000000003E-2</v>
      </c>
      <c r="L10" s="17">
        <v>77106</v>
      </c>
      <c r="M10" s="17">
        <v>159950</v>
      </c>
      <c r="N10" s="40">
        <v>8.9999999999999993E-3</v>
      </c>
      <c r="O10" s="40">
        <v>3.56E-2</v>
      </c>
      <c r="P10" s="17">
        <v>92399</v>
      </c>
      <c r="Q10" s="17">
        <v>231346</v>
      </c>
      <c r="R10" s="40">
        <v>1.14E-2</v>
      </c>
      <c r="S10" s="40">
        <v>3.61E-2</v>
      </c>
      <c r="T10" s="17">
        <v>112623</v>
      </c>
      <c r="U10" s="17">
        <v>332856</v>
      </c>
      <c r="V10" s="40">
        <v>1.32E-2</v>
      </c>
      <c r="W10" s="40">
        <v>3.6299999999999999E-2</v>
      </c>
    </row>
    <row r="11" spans="1:32" x14ac:dyDescent="0.35">
      <c r="A11" s="16" t="s">
        <v>190</v>
      </c>
      <c r="B11" s="16" t="s">
        <v>32</v>
      </c>
      <c r="C11" s="16" t="s">
        <v>191</v>
      </c>
      <c r="D11" s="16">
        <v>5</v>
      </c>
      <c r="E11" s="17">
        <v>11917.3</v>
      </c>
      <c r="F11" s="17">
        <f t="shared" si="0"/>
        <v>59586.5</v>
      </c>
      <c r="G11" s="36">
        <v>25</v>
      </c>
      <c r="H11" s="17">
        <v>42039</v>
      </c>
      <c r="I11" s="17">
        <v>64285</v>
      </c>
      <c r="J11" s="37">
        <v>-1.9199999999999998E-2</v>
      </c>
      <c r="K11" s="37">
        <v>4.1999999999999997E-3</v>
      </c>
      <c r="L11" s="17">
        <v>71820</v>
      </c>
      <c r="M11" s="17">
        <v>123656</v>
      </c>
      <c r="N11" s="37">
        <v>6.6E-3</v>
      </c>
      <c r="O11" s="37">
        <v>2.63E-2</v>
      </c>
      <c r="P11" s="17">
        <v>81675</v>
      </c>
      <c r="Q11" s="17">
        <v>189845</v>
      </c>
      <c r="R11" s="37">
        <v>8.3000000000000001E-3</v>
      </c>
      <c r="S11" s="37">
        <v>3.09E-2</v>
      </c>
      <c r="T11" s="17">
        <v>95175</v>
      </c>
      <c r="U11" s="17">
        <v>303443</v>
      </c>
      <c r="V11" s="37">
        <v>9.7999999999999997E-3</v>
      </c>
      <c r="W11" s="37">
        <v>3.44E-2</v>
      </c>
    </row>
    <row r="12" spans="1:32" x14ac:dyDescent="0.35">
      <c r="A12" s="16" t="s">
        <v>190</v>
      </c>
      <c r="B12" s="16" t="s">
        <v>32</v>
      </c>
      <c r="C12" s="16" t="s">
        <v>37</v>
      </c>
      <c r="D12" s="16">
        <v>5</v>
      </c>
      <c r="E12" s="17">
        <v>11993.05</v>
      </c>
      <c r="F12" s="17">
        <f t="shared" si="0"/>
        <v>59965.25</v>
      </c>
      <c r="G12" s="36">
        <v>25</v>
      </c>
      <c r="H12" s="17">
        <v>48760</v>
      </c>
      <c r="I12" s="17">
        <v>76646</v>
      </c>
      <c r="J12" s="40">
        <v>-1.14E-2</v>
      </c>
      <c r="K12" s="40">
        <v>1.37E-2</v>
      </c>
      <c r="L12" s="17">
        <v>72504</v>
      </c>
      <c r="M12" s="17">
        <v>127695</v>
      </c>
      <c r="N12" s="40">
        <v>6.7999999999999996E-3</v>
      </c>
      <c r="O12" s="40">
        <v>2.7300000000000001E-2</v>
      </c>
      <c r="P12" s="17">
        <v>100912</v>
      </c>
      <c r="Q12" s="17">
        <v>202392</v>
      </c>
      <c r="R12" s="40">
        <v>1.37E-2</v>
      </c>
      <c r="S12" s="40">
        <v>3.2500000000000001E-2</v>
      </c>
      <c r="T12" s="17">
        <v>133984</v>
      </c>
      <c r="U12" s="17">
        <v>312674</v>
      </c>
      <c r="V12" s="40">
        <v>1.6799999999999999E-2</v>
      </c>
      <c r="W12" s="40">
        <v>3.49E-2</v>
      </c>
    </row>
    <row r="13" spans="1:32" x14ac:dyDescent="0.35">
      <c r="A13" s="16" t="s">
        <v>190</v>
      </c>
      <c r="B13" s="16" t="s">
        <v>33</v>
      </c>
      <c r="C13" s="16" t="s">
        <v>38</v>
      </c>
      <c r="D13" s="16">
        <v>10</v>
      </c>
      <c r="E13" s="17">
        <v>11934</v>
      </c>
      <c r="F13" s="17">
        <f t="shared" si="0"/>
        <v>119340</v>
      </c>
      <c r="G13" s="36">
        <v>15</v>
      </c>
      <c r="H13" s="17">
        <v>121130</v>
      </c>
      <c r="I13" s="17">
        <v>184779</v>
      </c>
      <c r="J13" s="37">
        <v>1E-3</v>
      </c>
      <c r="K13" s="37">
        <v>2.8400000000000002E-2</v>
      </c>
      <c r="L13" s="17">
        <v>144437</v>
      </c>
      <c r="M13" s="17">
        <v>294295</v>
      </c>
      <c r="N13" s="37">
        <v>7.4999999999999997E-3</v>
      </c>
      <c r="O13" s="37">
        <v>3.5799999999999998E-2</v>
      </c>
      <c r="P13" s="17">
        <v>164653</v>
      </c>
      <c r="Q13" s="17">
        <v>427166</v>
      </c>
      <c r="R13" s="37">
        <v>9.1000000000000004E-3</v>
      </c>
      <c r="S13" s="37">
        <v>3.6400000000000002E-2</v>
      </c>
      <c r="T13" s="17">
        <v>187709</v>
      </c>
      <c r="U13" s="17">
        <v>619259</v>
      </c>
      <c r="V13" s="37">
        <v>0.01</v>
      </c>
      <c r="W13" s="37">
        <v>3.6700000000000003E-2</v>
      </c>
    </row>
    <row r="14" spans="1:32" x14ac:dyDescent="0.35">
      <c r="A14" s="16" t="s">
        <v>190</v>
      </c>
      <c r="B14" s="16" t="s">
        <v>34</v>
      </c>
      <c r="C14" s="16" t="s">
        <v>39</v>
      </c>
      <c r="D14" s="16">
        <v>10</v>
      </c>
      <c r="E14" s="17">
        <v>12000.09</v>
      </c>
      <c r="F14" s="17">
        <f t="shared" si="0"/>
        <v>120000.9</v>
      </c>
      <c r="G14" s="36">
        <v>10</v>
      </c>
      <c r="H14" s="17">
        <v>132037</v>
      </c>
      <c r="I14" s="17">
        <v>196942</v>
      </c>
      <c r="J14" s="37">
        <v>6.1999999999999998E-3</v>
      </c>
      <c r="K14" s="37">
        <v>3.2199999999999999E-2</v>
      </c>
      <c r="L14" s="17">
        <v>159441</v>
      </c>
      <c r="M14" s="17">
        <v>291479</v>
      </c>
      <c r="N14" s="37">
        <v>1.12E-2</v>
      </c>
      <c r="O14" s="37">
        <v>3.5200000000000002E-2</v>
      </c>
      <c r="P14" s="17">
        <v>185112</v>
      </c>
      <c r="Q14" s="17">
        <v>416571</v>
      </c>
      <c r="R14" s="37">
        <v>1.23E-2</v>
      </c>
      <c r="S14" s="37">
        <v>3.5499999999999997E-2</v>
      </c>
      <c r="T14" s="17">
        <v>221327</v>
      </c>
      <c r="U14" s="17">
        <v>599090</v>
      </c>
      <c r="V14" s="37">
        <v>1.35E-2</v>
      </c>
      <c r="W14" s="37">
        <v>3.5900000000000001E-2</v>
      </c>
    </row>
    <row r="15" spans="1:32" x14ac:dyDescent="0.35">
      <c r="A15" s="16" t="s">
        <v>190</v>
      </c>
      <c r="B15" s="16" t="s">
        <v>36</v>
      </c>
      <c r="C15" s="16" t="s">
        <v>10</v>
      </c>
      <c r="D15" s="16">
        <v>10</v>
      </c>
      <c r="E15" s="17">
        <v>12000</v>
      </c>
      <c r="F15" s="17">
        <f t="shared" si="0"/>
        <v>120000</v>
      </c>
      <c r="G15" s="38">
        <v>21</v>
      </c>
      <c r="H15" s="17">
        <v>119705</v>
      </c>
      <c r="I15" s="17">
        <v>189254</v>
      </c>
      <c r="J15" s="40">
        <v>-2.0000000000000001E-4</v>
      </c>
      <c r="K15" s="40">
        <v>2.9600000000000001E-2</v>
      </c>
      <c r="L15" s="17">
        <v>135258</v>
      </c>
      <c r="M15" s="17">
        <v>268206</v>
      </c>
      <c r="N15" s="40">
        <v>4.7000000000000002E-3</v>
      </c>
      <c r="O15" s="40">
        <v>3.1899999999999998E-2</v>
      </c>
      <c r="P15" s="17">
        <v>148925</v>
      </c>
      <c r="Q15" s="17">
        <v>399858</v>
      </c>
      <c r="R15" s="40">
        <v>6.1000000000000004E-3</v>
      </c>
      <c r="S15" s="40">
        <v>3.4299999999999997E-2</v>
      </c>
      <c r="T15" s="17">
        <v>171782</v>
      </c>
      <c r="U15" s="17">
        <v>609443</v>
      </c>
      <c r="V15" s="40">
        <v>7.9000000000000008E-3</v>
      </c>
      <c r="W15" s="40">
        <v>3.6200000000000003E-2</v>
      </c>
    </row>
    <row r="16" spans="1:32" x14ac:dyDescent="0.35">
      <c r="A16" s="16" t="s">
        <v>190</v>
      </c>
      <c r="B16" s="16" t="s">
        <v>35</v>
      </c>
      <c r="C16" s="16" t="s">
        <v>9</v>
      </c>
      <c r="D16" s="16">
        <v>10</v>
      </c>
      <c r="E16" s="17">
        <v>11997.78</v>
      </c>
      <c r="F16" s="17">
        <f t="shared" si="0"/>
        <v>119977.8</v>
      </c>
      <c r="G16" s="36">
        <v>15</v>
      </c>
      <c r="H16" s="17">
        <v>128593</v>
      </c>
      <c r="I16" s="17">
        <v>200104</v>
      </c>
      <c r="J16" s="40">
        <v>4.4000000000000003E-3</v>
      </c>
      <c r="K16" s="40">
        <v>3.32E-2</v>
      </c>
      <c r="L16" s="17">
        <v>148966</v>
      </c>
      <c r="M16" s="17">
        <v>288873</v>
      </c>
      <c r="N16" s="40">
        <v>8.5000000000000006E-3</v>
      </c>
      <c r="O16" s="40">
        <v>3.4799999999999998E-2</v>
      </c>
      <c r="P16" s="17">
        <v>178336</v>
      </c>
      <c r="Q16" s="17">
        <v>420200</v>
      </c>
      <c r="R16" s="40">
        <v>1.12E-2</v>
      </c>
      <c r="S16" s="40">
        <v>3.5700000000000003E-2</v>
      </c>
      <c r="T16" s="17">
        <v>205691</v>
      </c>
      <c r="U16" s="17">
        <v>598221</v>
      </c>
      <c r="V16" s="40">
        <v>1.1900000000000001E-2</v>
      </c>
      <c r="W16" s="40">
        <v>3.5799999999999998E-2</v>
      </c>
    </row>
    <row r="17" spans="1:23" x14ac:dyDescent="0.35">
      <c r="A17" s="16" t="s">
        <v>190</v>
      </c>
      <c r="B17" s="16" t="s">
        <v>32</v>
      </c>
      <c r="C17" s="16" t="s">
        <v>191</v>
      </c>
      <c r="D17" s="16">
        <v>10</v>
      </c>
      <c r="E17" s="17">
        <v>11965.75</v>
      </c>
      <c r="F17" s="17">
        <f t="shared" si="0"/>
        <v>119657.5</v>
      </c>
      <c r="G17" s="36">
        <v>30</v>
      </c>
      <c r="H17" s="17">
        <v>73166</v>
      </c>
      <c r="I17" s="17">
        <v>115264</v>
      </c>
      <c r="J17" s="40">
        <v>-3.15E-2</v>
      </c>
      <c r="K17" s="40">
        <v>-2.3999999999999998E-3</v>
      </c>
      <c r="L17" s="17">
        <v>143072</v>
      </c>
      <c r="M17" s="17">
        <v>239471</v>
      </c>
      <c r="N17" s="40">
        <v>7.0000000000000001E-3</v>
      </c>
      <c r="O17" s="40">
        <v>2.7400000000000001E-2</v>
      </c>
      <c r="P17" s="17">
        <v>161745</v>
      </c>
      <c r="Q17" s="17">
        <v>360514</v>
      </c>
      <c r="R17" s="40">
        <v>8.5000000000000006E-3</v>
      </c>
      <c r="S17" s="40">
        <v>3.1399999999999997E-2</v>
      </c>
      <c r="T17" s="17">
        <v>187519</v>
      </c>
      <c r="U17" s="17">
        <v>567335</v>
      </c>
      <c r="V17" s="40">
        <v>9.9000000000000008E-3</v>
      </c>
      <c r="W17" s="40">
        <v>3.4599999999999999E-2</v>
      </c>
    </row>
    <row r="18" spans="1:23" x14ac:dyDescent="0.35">
      <c r="A18" s="16" t="s">
        <v>190</v>
      </c>
      <c r="B18" s="16" t="s">
        <v>32</v>
      </c>
      <c r="C18" s="16" t="s">
        <v>37</v>
      </c>
      <c r="D18" s="16">
        <v>10</v>
      </c>
      <c r="E18" s="17">
        <v>11984.55</v>
      </c>
      <c r="F18" s="17">
        <f t="shared" si="0"/>
        <v>119845.5</v>
      </c>
      <c r="G18" s="36">
        <v>30</v>
      </c>
      <c r="H18" s="17">
        <v>77028</v>
      </c>
      <c r="I18" s="17">
        <v>127898</v>
      </c>
      <c r="J18" s="40">
        <v>-2.8299999999999999E-2</v>
      </c>
      <c r="K18" s="40">
        <v>4.1999999999999997E-3</v>
      </c>
      <c r="L18" s="17">
        <v>123009</v>
      </c>
      <c r="M18" s="17">
        <v>222340</v>
      </c>
      <c r="N18" s="40">
        <v>1E-3</v>
      </c>
      <c r="O18" s="40">
        <v>2.4400000000000002E-2</v>
      </c>
      <c r="P18" s="17">
        <v>177636</v>
      </c>
      <c r="Q18" s="17">
        <v>358035</v>
      </c>
      <c r="R18" s="40">
        <v>1.11E-2</v>
      </c>
      <c r="S18" s="40">
        <v>3.1099999999999999E-2</v>
      </c>
      <c r="T18" s="17">
        <v>241302</v>
      </c>
      <c r="U18" s="17">
        <v>555857</v>
      </c>
      <c r="V18" s="40">
        <v>1.54E-2</v>
      </c>
      <c r="W18" s="40">
        <v>3.4099999999999998E-2</v>
      </c>
    </row>
    <row r="19" spans="1:23" x14ac:dyDescent="0.35">
      <c r="A19" s="16" t="s">
        <v>190</v>
      </c>
      <c r="B19" s="16" t="s">
        <v>33</v>
      </c>
      <c r="C19" s="16" t="s">
        <v>38</v>
      </c>
      <c r="D19" s="16">
        <v>15</v>
      </c>
      <c r="E19" s="17">
        <v>12000</v>
      </c>
      <c r="F19" s="17">
        <f t="shared" si="0"/>
        <v>180000</v>
      </c>
      <c r="G19" s="36">
        <v>20</v>
      </c>
      <c r="H19" s="17">
        <v>180000</v>
      </c>
      <c r="I19" s="17">
        <v>255290</v>
      </c>
      <c r="J19" s="37">
        <v>0</v>
      </c>
      <c r="K19" s="37">
        <v>2.6700000000000002E-2</v>
      </c>
      <c r="L19" s="17">
        <v>208548</v>
      </c>
      <c r="M19" s="17">
        <v>406801</v>
      </c>
      <c r="N19" s="37">
        <v>6.4000000000000003E-3</v>
      </c>
      <c r="O19" s="37">
        <v>3.56E-2</v>
      </c>
      <c r="P19" s="17">
        <v>235656</v>
      </c>
      <c r="Q19" s="17">
        <v>583099</v>
      </c>
      <c r="R19" s="37">
        <v>8.2000000000000007E-3</v>
      </c>
      <c r="S19" s="37">
        <v>3.5900000000000001E-2</v>
      </c>
      <c r="T19" s="17">
        <v>266292</v>
      </c>
      <c r="U19" s="17">
        <v>837688</v>
      </c>
      <c r="V19" s="37">
        <v>9.1000000000000004E-3</v>
      </c>
      <c r="W19" s="37">
        <v>3.61E-2</v>
      </c>
    </row>
    <row r="20" spans="1:23" x14ac:dyDescent="0.35">
      <c r="A20" s="16" t="s">
        <v>190</v>
      </c>
      <c r="B20" s="16" t="s">
        <v>34</v>
      </c>
      <c r="C20" s="16" t="s">
        <v>39</v>
      </c>
      <c r="D20" s="16">
        <v>15</v>
      </c>
      <c r="E20" s="17">
        <v>12000.02</v>
      </c>
      <c r="F20" s="17">
        <f t="shared" si="0"/>
        <v>180000.30000000002</v>
      </c>
      <c r="G20" s="36">
        <v>15</v>
      </c>
      <c r="H20" s="17">
        <v>193019</v>
      </c>
      <c r="I20" s="17">
        <v>273264</v>
      </c>
      <c r="J20" s="37">
        <v>5.4000000000000003E-3</v>
      </c>
      <c r="K20" s="37">
        <v>3.1899999999999998E-2</v>
      </c>
      <c r="L20" s="17">
        <v>230816</v>
      </c>
      <c r="M20" s="17">
        <v>393371</v>
      </c>
      <c r="N20" s="37">
        <v>1.0800000000000001E-2</v>
      </c>
      <c r="O20" s="37">
        <v>3.4099999999999998E-2</v>
      </c>
      <c r="P20" s="17">
        <v>265322</v>
      </c>
      <c r="Q20" s="17">
        <v>559591</v>
      </c>
      <c r="R20" s="37">
        <v>1.18E-2</v>
      </c>
      <c r="S20" s="37">
        <v>3.4599999999999999E-2</v>
      </c>
      <c r="T20" s="17">
        <v>311045</v>
      </c>
      <c r="U20" s="17">
        <v>808973</v>
      </c>
      <c r="V20" s="37">
        <v>1.2800000000000001E-2</v>
      </c>
      <c r="W20" s="37">
        <v>3.5299999999999998E-2</v>
      </c>
    </row>
    <row r="21" spans="1:23" x14ac:dyDescent="0.35">
      <c r="A21" s="16" t="s">
        <v>190</v>
      </c>
      <c r="B21" s="16" t="s">
        <v>36</v>
      </c>
      <c r="C21" s="16" t="s">
        <v>10</v>
      </c>
      <c r="D21" s="16">
        <v>15</v>
      </c>
      <c r="E21" s="17">
        <v>12000</v>
      </c>
      <c r="F21" s="17">
        <f t="shared" si="0"/>
        <v>180000</v>
      </c>
      <c r="G21" s="38">
        <v>21</v>
      </c>
      <c r="H21" s="17">
        <v>179753</v>
      </c>
      <c r="I21" s="17">
        <v>253886</v>
      </c>
      <c r="J21" s="40">
        <v>-1E-4</v>
      </c>
      <c r="K21" s="40">
        <v>2.63E-2</v>
      </c>
      <c r="L21" s="17">
        <v>197763</v>
      </c>
      <c r="M21" s="17">
        <v>358812</v>
      </c>
      <c r="N21" s="40">
        <v>4.1000000000000003E-3</v>
      </c>
      <c r="O21" s="40">
        <v>3.0099999999999998E-2</v>
      </c>
      <c r="P21" s="17">
        <v>215774</v>
      </c>
      <c r="Q21" s="17">
        <v>547999</v>
      </c>
      <c r="R21" s="40">
        <v>5.4999999999999997E-3</v>
      </c>
      <c r="S21" s="40">
        <v>3.4000000000000002E-2</v>
      </c>
      <c r="T21" s="17">
        <v>247204</v>
      </c>
      <c r="U21" s="17">
        <v>811547</v>
      </c>
      <c r="V21" s="40">
        <v>7.4000000000000003E-3</v>
      </c>
      <c r="W21" s="40">
        <v>3.5400000000000001E-2</v>
      </c>
    </row>
    <row r="22" spans="1:23" x14ac:dyDescent="0.35">
      <c r="A22" s="16" t="s">
        <v>190</v>
      </c>
      <c r="B22" s="16" t="s">
        <v>35</v>
      </c>
      <c r="C22" s="16" t="s">
        <v>9</v>
      </c>
      <c r="D22" s="16">
        <v>15</v>
      </c>
      <c r="E22" s="17">
        <v>11995.3</v>
      </c>
      <c r="F22" s="17">
        <f t="shared" si="0"/>
        <v>179929.5</v>
      </c>
      <c r="G22" s="36">
        <v>15</v>
      </c>
      <c r="H22" s="17">
        <v>189217</v>
      </c>
      <c r="I22" s="17">
        <v>272673</v>
      </c>
      <c r="J22" s="40">
        <v>3.8E-3</v>
      </c>
      <c r="K22" s="40">
        <v>3.1699999999999999E-2</v>
      </c>
      <c r="L22" s="17">
        <v>232759</v>
      </c>
      <c r="M22" s="17">
        <v>397366</v>
      </c>
      <c r="N22" s="40">
        <v>1.12E-2</v>
      </c>
      <c r="O22" s="40">
        <v>3.4500000000000003E-2</v>
      </c>
      <c r="P22" s="17">
        <v>260392</v>
      </c>
      <c r="Q22" s="17">
        <v>565171</v>
      </c>
      <c r="R22" s="40">
        <v>1.12E-2</v>
      </c>
      <c r="S22" s="40">
        <v>3.49E-2</v>
      </c>
      <c r="T22" s="17">
        <v>299752</v>
      </c>
      <c r="U22" s="17">
        <v>819456</v>
      </c>
      <c r="V22" s="40">
        <v>1.1900000000000001E-2</v>
      </c>
      <c r="W22" s="40">
        <v>3.56E-2</v>
      </c>
    </row>
    <row r="23" spans="1:23" x14ac:dyDescent="0.35">
      <c r="A23" s="16" t="s">
        <v>190</v>
      </c>
      <c r="B23" s="16" t="s">
        <v>32</v>
      </c>
      <c r="C23" s="16" t="s">
        <v>191</v>
      </c>
      <c r="D23" s="16">
        <v>15</v>
      </c>
      <c r="E23" s="17">
        <v>11975.9</v>
      </c>
      <c r="F23" s="17">
        <f t="shared" si="0"/>
        <v>179638.5</v>
      </c>
      <c r="G23" s="36">
        <v>30</v>
      </c>
      <c r="H23" s="17">
        <v>97228</v>
      </c>
      <c r="I23" s="17">
        <v>158486</v>
      </c>
      <c r="J23" s="40">
        <v>-4.7800000000000002E-2</v>
      </c>
      <c r="K23" s="40">
        <v>-9.7000000000000003E-3</v>
      </c>
      <c r="L23" s="17">
        <v>218508</v>
      </c>
      <c r="M23" s="17">
        <v>356405</v>
      </c>
      <c r="N23" s="40">
        <v>8.5000000000000006E-3</v>
      </c>
      <c r="O23" s="40">
        <v>2.98E-2</v>
      </c>
      <c r="P23" s="17">
        <v>245625</v>
      </c>
      <c r="Q23" s="17">
        <v>526506</v>
      </c>
      <c r="R23" s="40">
        <v>9.4999999999999998E-3</v>
      </c>
      <c r="S23" s="40">
        <v>3.2800000000000003E-2</v>
      </c>
      <c r="T23" s="17">
        <v>283353</v>
      </c>
      <c r="U23" s="17">
        <v>815849</v>
      </c>
      <c r="V23" s="40">
        <v>1.06E-2</v>
      </c>
      <c r="W23" s="40">
        <v>3.5499999999999997E-2</v>
      </c>
    </row>
    <row r="24" spans="1:23" x14ac:dyDescent="0.35">
      <c r="A24" s="16" t="s">
        <v>190</v>
      </c>
      <c r="B24" s="16" t="s">
        <v>32</v>
      </c>
      <c r="C24" s="16" t="s">
        <v>37</v>
      </c>
      <c r="D24" s="16">
        <v>15</v>
      </c>
      <c r="E24" s="17">
        <v>11993.05</v>
      </c>
      <c r="F24" s="17">
        <f t="shared" si="0"/>
        <v>179895.75</v>
      </c>
      <c r="G24" s="36">
        <v>35</v>
      </c>
      <c r="H24" s="17">
        <v>106872</v>
      </c>
      <c r="I24" s="17">
        <v>181546</v>
      </c>
      <c r="J24" s="40">
        <v>-4.0399999999999998E-2</v>
      </c>
      <c r="K24" s="40">
        <v>6.9999999999999999E-4</v>
      </c>
      <c r="L24" s="17">
        <v>176368</v>
      </c>
      <c r="M24" s="17">
        <v>320582</v>
      </c>
      <c r="N24" s="40">
        <v>-8.0000000000000004E-4</v>
      </c>
      <c r="O24" s="40">
        <v>2.5100000000000001E-2</v>
      </c>
      <c r="P24" s="17">
        <v>258128</v>
      </c>
      <c r="Q24" s="17">
        <v>517305</v>
      </c>
      <c r="R24" s="40">
        <v>1.09E-2</v>
      </c>
      <c r="S24" s="40">
        <v>3.2199999999999999E-2</v>
      </c>
      <c r="T24" s="17">
        <v>355072</v>
      </c>
      <c r="U24" s="17">
        <v>803151</v>
      </c>
      <c r="V24" s="40">
        <v>1.5800000000000002E-2</v>
      </c>
      <c r="W24" s="40">
        <v>3.5099999999999999E-2</v>
      </c>
    </row>
    <row r="25" spans="1:23" x14ac:dyDescent="0.35">
      <c r="A25" s="16" t="s">
        <v>190</v>
      </c>
      <c r="B25" s="16" t="s">
        <v>33</v>
      </c>
      <c r="C25" s="16" t="s">
        <v>38</v>
      </c>
      <c r="D25" s="16">
        <v>20</v>
      </c>
      <c r="E25" s="17">
        <v>11988</v>
      </c>
      <c r="F25" s="17">
        <f t="shared" si="0"/>
        <v>239760</v>
      </c>
      <c r="G25" s="36">
        <v>25</v>
      </c>
      <c r="H25" s="17">
        <v>167832</v>
      </c>
      <c r="I25" s="17">
        <v>267755</v>
      </c>
      <c r="J25" s="37">
        <v>-3.5400000000000001E-2</v>
      </c>
      <c r="K25" s="37">
        <v>1.04E-2</v>
      </c>
      <c r="L25" s="17">
        <v>268531</v>
      </c>
      <c r="M25" s="17">
        <v>493308</v>
      </c>
      <c r="N25" s="37">
        <v>5.4999999999999997E-3</v>
      </c>
      <c r="O25" s="37">
        <v>3.4799999999999998E-2</v>
      </c>
      <c r="P25" s="17">
        <v>300754</v>
      </c>
      <c r="Q25" s="17">
        <v>689987</v>
      </c>
      <c r="R25" s="37">
        <v>7.4000000000000003E-3</v>
      </c>
      <c r="S25" s="37">
        <v>3.4599999999999999E-2</v>
      </c>
      <c r="T25" s="17">
        <v>336838</v>
      </c>
      <c r="U25" s="17">
        <v>973108</v>
      </c>
      <c r="V25" s="37">
        <v>8.3999999999999995E-3</v>
      </c>
      <c r="W25" s="37">
        <v>3.4700000000000002E-2</v>
      </c>
    </row>
    <row r="26" spans="1:23" x14ac:dyDescent="0.35">
      <c r="A26" s="16" t="s">
        <v>190</v>
      </c>
      <c r="B26" s="16" t="s">
        <v>34</v>
      </c>
      <c r="C26" s="16" t="s">
        <v>39</v>
      </c>
      <c r="D26" s="16">
        <v>20</v>
      </c>
      <c r="E26" s="17">
        <v>12000.02</v>
      </c>
      <c r="F26" s="17">
        <f t="shared" si="0"/>
        <v>240000.40000000002</v>
      </c>
      <c r="G26" s="36">
        <v>15</v>
      </c>
      <c r="H26" s="17">
        <v>252028</v>
      </c>
      <c r="I26" s="17">
        <v>314966</v>
      </c>
      <c r="J26" s="37">
        <v>4.5999999999999999E-3</v>
      </c>
      <c r="K26" s="37">
        <v>2.52E-2</v>
      </c>
      <c r="L26" s="17">
        <v>296898</v>
      </c>
      <c r="M26" s="17">
        <v>471288</v>
      </c>
      <c r="N26" s="37">
        <v>1.03E-2</v>
      </c>
      <c r="O26" s="37">
        <v>3.2599999999999997E-2</v>
      </c>
      <c r="P26" s="17">
        <v>337961</v>
      </c>
      <c r="Q26" s="17">
        <v>664930</v>
      </c>
      <c r="R26" s="37">
        <v>1.12E-2</v>
      </c>
      <c r="S26" s="37">
        <v>3.3399999999999999E-2</v>
      </c>
      <c r="T26" s="17">
        <v>388527</v>
      </c>
      <c r="U26" s="17">
        <v>931605</v>
      </c>
      <c r="V26" s="37">
        <v>1.1900000000000001E-2</v>
      </c>
      <c r="W26" s="37">
        <v>3.3599999999999998E-2</v>
      </c>
    </row>
    <row r="27" spans="1:23" x14ac:dyDescent="0.35">
      <c r="A27" s="16" t="s">
        <v>190</v>
      </c>
      <c r="B27" s="16" t="s">
        <v>36</v>
      </c>
      <c r="C27" s="16" t="s">
        <v>10</v>
      </c>
      <c r="D27" s="16">
        <v>20</v>
      </c>
      <c r="E27" s="17">
        <v>12000</v>
      </c>
      <c r="F27" s="17">
        <f t="shared" si="0"/>
        <v>240000</v>
      </c>
      <c r="G27" s="38">
        <v>26</v>
      </c>
      <c r="H27" s="17">
        <v>151896</v>
      </c>
      <c r="I27" s="17">
        <v>228261</v>
      </c>
      <c r="J27" s="40">
        <v>-4.5999999999999999E-2</v>
      </c>
      <c r="K27" s="40">
        <v>-4.7999999999999996E-3</v>
      </c>
      <c r="L27" s="17">
        <v>253943</v>
      </c>
      <c r="M27" s="17">
        <v>438554</v>
      </c>
      <c r="N27" s="40">
        <v>2.8E-3</v>
      </c>
      <c r="O27" s="40">
        <v>2.92E-2</v>
      </c>
      <c r="P27" s="17">
        <v>274635</v>
      </c>
      <c r="Q27" s="17">
        <v>677207</v>
      </c>
      <c r="R27" s="40">
        <v>4.4000000000000003E-3</v>
      </c>
      <c r="S27" s="40">
        <v>3.4000000000000002E-2</v>
      </c>
      <c r="T27" s="17">
        <v>312021</v>
      </c>
      <c r="U27" s="17">
        <v>992440</v>
      </c>
      <c r="V27" s="40">
        <v>6.4999999999999997E-3</v>
      </c>
      <c r="W27" s="40">
        <v>3.5200000000000002E-2</v>
      </c>
    </row>
    <row r="28" spans="1:23" x14ac:dyDescent="0.35">
      <c r="A28" s="16" t="s">
        <v>190</v>
      </c>
      <c r="B28" s="16" t="s">
        <v>35</v>
      </c>
      <c r="C28" s="16" t="s">
        <v>9</v>
      </c>
      <c r="D28" s="16">
        <v>20</v>
      </c>
      <c r="E28" s="17">
        <v>11996.94</v>
      </c>
      <c r="F28" s="17">
        <f t="shared" si="0"/>
        <v>239938.80000000002</v>
      </c>
      <c r="G28" s="36">
        <v>15</v>
      </c>
      <c r="H28" s="17">
        <v>250078</v>
      </c>
      <c r="I28" s="17">
        <v>323138</v>
      </c>
      <c r="J28" s="40">
        <v>3.8999999999999998E-3</v>
      </c>
      <c r="K28" s="40">
        <v>2.75E-2</v>
      </c>
      <c r="L28" s="17">
        <v>295664</v>
      </c>
      <c r="M28" s="17">
        <v>469989</v>
      </c>
      <c r="N28" s="40">
        <v>1.01E-2</v>
      </c>
      <c r="O28" s="40">
        <v>3.2399999999999998E-2</v>
      </c>
      <c r="P28" s="17">
        <v>335958</v>
      </c>
      <c r="Q28" s="17">
        <v>659820</v>
      </c>
      <c r="R28" s="40">
        <v>1.0999999999999999E-2</v>
      </c>
      <c r="S28" s="40">
        <v>3.3099999999999997E-2</v>
      </c>
      <c r="T28" s="17">
        <v>383216</v>
      </c>
      <c r="U28" s="17">
        <v>940649</v>
      </c>
      <c r="V28" s="40">
        <v>1.15E-2</v>
      </c>
      <c r="W28" s="40">
        <v>3.3799999999999997E-2</v>
      </c>
    </row>
    <row r="29" spans="1:23" x14ac:dyDescent="0.35">
      <c r="A29" s="16" t="s">
        <v>190</v>
      </c>
      <c r="B29" s="16" t="s">
        <v>32</v>
      </c>
      <c r="C29" s="16" t="s">
        <v>191</v>
      </c>
      <c r="D29" s="16">
        <v>20</v>
      </c>
      <c r="E29" s="17">
        <v>11991.9</v>
      </c>
      <c r="F29" s="17">
        <f t="shared" si="0"/>
        <v>239838</v>
      </c>
      <c r="G29" s="36">
        <v>35</v>
      </c>
      <c r="H29" s="17">
        <v>98239</v>
      </c>
      <c r="I29" s="17">
        <v>176642</v>
      </c>
      <c r="J29" s="40">
        <v>-9.5600000000000004E-2</v>
      </c>
      <c r="K29" s="40">
        <v>-3.0099999999999998E-2</v>
      </c>
      <c r="L29" s="17">
        <v>210381</v>
      </c>
      <c r="M29" s="17">
        <v>384671</v>
      </c>
      <c r="N29" s="40">
        <v>-6.4000000000000003E-3</v>
      </c>
      <c r="O29" s="40">
        <v>2.29E-2</v>
      </c>
      <c r="P29" s="17">
        <v>327294</v>
      </c>
      <c r="Q29" s="17">
        <v>678989</v>
      </c>
      <c r="R29" s="40">
        <v>1.01E-2</v>
      </c>
      <c r="S29" s="40">
        <v>3.4000000000000002E-2</v>
      </c>
      <c r="T29" s="17">
        <v>375003</v>
      </c>
      <c r="U29" s="17">
        <v>1037692</v>
      </c>
      <c r="V29" s="40">
        <v>1.0999999999999999E-2</v>
      </c>
      <c r="W29" s="40">
        <v>3.6200000000000003E-2</v>
      </c>
    </row>
    <row r="30" spans="1:23" x14ac:dyDescent="0.35">
      <c r="A30" s="16" t="s">
        <v>190</v>
      </c>
      <c r="B30" s="16" t="s">
        <v>32</v>
      </c>
      <c r="C30" s="16" t="s">
        <v>37</v>
      </c>
      <c r="D30" s="16">
        <v>20</v>
      </c>
      <c r="E30" s="17">
        <v>11999.05</v>
      </c>
      <c r="F30" s="17">
        <f t="shared" si="0"/>
        <v>239981</v>
      </c>
      <c r="G30" s="36">
        <v>35</v>
      </c>
      <c r="H30" s="17">
        <v>129210</v>
      </c>
      <c r="I30" s="17">
        <v>221251</v>
      </c>
      <c r="J30" s="40">
        <v>-6.3600000000000004E-2</v>
      </c>
      <c r="K30" s="40">
        <v>-7.7999999999999996E-3</v>
      </c>
      <c r="L30" s="17">
        <v>216080</v>
      </c>
      <c r="M30" s="17">
        <v>391516</v>
      </c>
      <c r="N30" s="40">
        <v>-5.1000000000000004E-3</v>
      </c>
      <c r="O30" s="40">
        <v>2.3699999999999999E-2</v>
      </c>
      <c r="P30" s="17">
        <v>319740</v>
      </c>
      <c r="Q30" s="17">
        <v>630978</v>
      </c>
      <c r="R30" s="40">
        <v>9.4000000000000004E-3</v>
      </c>
      <c r="S30" s="40">
        <v>3.1600000000000003E-2</v>
      </c>
      <c r="T30" s="17">
        <v>440920</v>
      </c>
      <c r="U30" s="17">
        <v>973313</v>
      </c>
      <c r="V30" s="40">
        <v>1.4999999999999999E-2</v>
      </c>
      <c r="W30" s="40">
        <v>3.4599999999999999E-2</v>
      </c>
    </row>
    <row r="31" spans="1:23" x14ac:dyDescent="0.35">
      <c r="A31" s="16" t="s">
        <v>190</v>
      </c>
      <c r="B31" s="16" t="s">
        <v>33</v>
      </c>
      <c r="C31" s="16" t="s">
        <v>38</v>
      </c>
      <c r="D31" s="16">
        <v>25</v>
      </c>
      <c r="E31" s="17">
        <v>11984</v>
      </c>
      <c r="F31" s="17">
        <f t="shared" si="0"/>
        <v>299600</v>
      </c>
      <c r="G31" s="36">
        <v>30</v>
      </c>
      <c r="H31" s="17">
        <v>179760</v>
      </c>
      <c r="I31" s="17">
        <v>263823</v>
      </c>
      <c r="J31" s="37">
        <v>-8.4400000000000003E-2</v>
      </c>
      <c r="K31" s="37">
        <v>-1.67E-2</v>
      </c>
      <c r="L31" s="17">
        <v>299600</v>
      </c>
      <c r="M31" s="17">
        <v>532944</v>
      </c>
      <c r="N31" s="37">
        <v>0</v>
      </c>
      <c r="O31" s="37">
        <v>3.1099999999999999E-2</v>
      </c>
      <c r="P31" s="17">
        <v>322556</v>
      </c>
      <c r="Q31" s="17">
        <v>731858</v>
      </c>
      <c r="R31" s="37">
        <v>2.5999999999999999E-3</v>
      </c>
      <c r="S31" s="37">
        <v>3.15E-2</v>
      </c>
      <c r="T31" s="17">
        <v>369137</v>
      </c>
      <c r="U31" s="17">
        <v>1016012</v>
      </c>
      <c r="V31" s="37">
        <v>5.4999999999999997E-3</v>
      </c>
      <c r="W31" s="37">
        <v>3.2000000000000001E-2</v>
      </c>
    </row>
    <row r="32" spans="1:23" x14ac:dyDescent="0.35">
      <c r="A32" s="16" t="s">
        <v>190</v>
      </c>
      <c r="B32" s="16" t="s">
        <v>36</v>
      </c>
      <c r="C32" s="16" t="s">
        <v>10</v>
      </c>
      <c r="D32" s="16">
        <v>25</v>
      </c>
      <c r="E32" s="17">
        <v>12000</v>
      </c>
      <c r="F32" s="17">
        <f t="shared" si="0"/>
        <v>300000</v>
      </c>
      <c r="G32" s="38">
        <v>31</v>
      </c>
      <c r="H32" s="17">
        <v>126270</v>
      </c>
      <c r="I32" s="17">
        <v>202276</v>
      </c>
      <c r="J32" s="40" t="s">
        <v>192</v>
      </c>
      <c r="K32" s="40" t="s">
        <v>192</v>
      </c>
      <c r="L32" s="17">
        <v>299121</v>
      </c>
      <c r="M32" s="17">
        <v>497474</v>
      </c>
      <c r="N32" s="40">
        <v>-2.0000000000000001E-4</v>
      </c>
      <c r="O32" s="40">
        <v>2.7400000000000001E-2</v>
      </c>
      <c r="P32" s="17">
        <v>320508</v>
      </c>
      <c r="Q32" s="17">
        <v>762454</v>
      </c>
      <c r="R32" s="40">
        <v>2.3999999999999998E-3</v>
      </c>
      <c r="S32" s="40">
        <v>3.2899999999999999E-2</v>
      </c>
      <c r="T32" s="17">
        <v>360938</v>
      </c>
      <c r="U32" s="17">
        <v>1114117</v>
      </c>
      <c r="V32" s="40">
        <v>4.8999999999999998E-3</v>
      </c>
      <c r="W32" s="40">
        <v>3.4299999999999997E-2</v>
      </c>
    </row>
    <row r="33" spans="1:23" x14ac:dyDescent="0.35">
      <c r="A33" s="16" t="s">
        <v>190</v>
      </c>
      <c r="B33" s="16" t="s">
        <v>32</v>
      </c>
      <c r="C33" s="16" t="s">
        <v>191</v>
      </c>
      <c r="D33" s="16">
        <v>25</v>
      </c>
      <c r="E33" s="17">
        <v>11990.3</v>
      </c>
      <c r="F33" s="17">
        <f t="shared" si="0"/>
        <v>299757.5</v>
      </c>
      <c r="G33" s="36">
        <v>35</v>
      </c>
      <c r="H33" s="17">
        <v>55998</v>
      </c>
      <c r="I33" s="17">
        <v>130092</v>
      </c>
      <c r="J33" s="40" t="s">
        <v>192</v>
      </c>
      <c r="K33" s="40" t="s">
        <v>192</v>
      </c>
      <c r="L33" s="17">
        <v>188251</v>
      </c>
      <c r="M33" s="17">
        <v>396966</v>
      </c>
      <c r="N33" s="40">
        <v>-2.6499999999999999E-2</v>
      </c>
      <c r="O33" s="40">
        <v>1.54E-2</v>
      </c>
      <c r="P33" s="17">
        <v>403308</v>
      </c>
      <c r="Q33" s="17">
        <v>825036</v>
      </c>
      <c r="R33" s="40">
        <v>1.0500000000000001E-2</v>
      </c>
      <c r="S33" s="40">
        <v>3.56E-2</v>
      </c>
      <c r="T33" s="17">
        <v>457164</v>
      </c>
      <c r="U33" s="17">
        <v>1252594</v>
      </c>
      <c r="V33" s="40">
        <v>1.0999999999999999E-2</v>
      </c>
      <c r="W33" s="40">
        <v>3.73E-2</v>
      </c>
    </row>
    <row r="34" spans="1:23" x14ac:dyDescent="0.35">
      <c r="A34" s="16" t="s">
        <v>190</v>
      </c>
      <c r="B34" s="16" t="s">
        <v>32</v>
      </c>
      <c r="C34" s="16" t="s">
        <v>37</v>
      </c>
      <c r="D34" s="16">
        <v>25</v>
      </c>
      <c r="E34" s="17">
        <v>11999.1</v>
      </c>
      <c r="F34" s="17">
        <f t="shared" si="0"/>
        <v>299977.5</v>
      </c>
      <c r="G34" s="36">
        <v>35</v>
      </c>
      <c r="H34" s="17">
        <v>152759</v>
      </c>
      <c r="I34" s="17">
        <v>238955</v>
      </c>
      <c r="J34" s="40">
        <v>-0.14119999999999999</v>
      </c>
      <c r="K34" s="40">
        <v>-3.1199999999999999E-2</v>
      </c>
      <c r="L34" s="17">
        <v>258719</v>
      </c>
      <c r="M34" s="17">
        <v>462374</v>
      </c>
      <c r="N34" s="40">
        <v>-8.3000000000000001E-3</v>
      </c>
      <c r="O34" s="40">
        <v>2.35E-2</v>
      </c>
      <c r="P34" s="17">
        <v>384105</v>
      </c>
      <c r="Q34" s="17">
        <v>738544</v>
      </c>
      <c r="R34" s="40">
        <v>8.6999999999999994E-3</v>
      </c>
      <c r="S34" s="40">
        <v>3.1699999999999999E-2</v>
      </c>
      <c r="T34" s="17">
        <v>531566</v>
      </c>
      <c r="U34" s="17">
        <v>1127776</v>
      </c>
      <c r="V34" s="40">
        <v>1.4999999999999999E-2</v>
      </c>
      <c r="W34" s="40">
        <v>3.4599999999999999E-2</v>
      </c>
    </row>
    <row r="35" spans="1:23" x14ac:dyDescent="0.35">
      <c r="A35" s="16" t="s">
        <v>193</v>
      </c>
      <c r="B35" s="16" t="s">
        <v>32</v>
      </c>
      <c r="C35" s="16" t="s">
        <v>37</v>
      </c>
      <c r="D35" s="16">
        <v>1</v>
      </c>
      <c r="E35" s="17">
        <v>49826.7</v>
      </c>
      <c r="F35" s="17">
        <f t="shared" ref="F35:F66" si="1">D35*E35</f>
        <v>49826.7</v>
      </c>
      <c r="G35" s="36">
        <v>14</v>
      </c>
      <c r="H35" s="17">
        <v>63195</v>
      </c>
      <c r="I35" s="17">
        <v>85487</v>
      </c>
      <c r="J35" s="40">
        <f>RATE(20,0,-$E35,H35)</f>
        <v>1.1954601780399287E-2</v>
      </c>
      <c r="K35" s="40">
        <f>RATE(20,0,-$F35,I35)</f>
        <v>2.7358214007697328E-2</v>
      </c>
      <c r="L35" s="17">
        <v>83820</v>
      </c>
      <c r="M35" s="17">
        <v>129066</v>
      </c>
      <c r="N35" s="40">
        <v>1.7399999999999999E-2</v>
      </c>
      <c r="O35" s="40">
        <v>3.2199999999999999E-2</v>
      </c>
      <c r="P35" s="17">
        <v>105765</v>
      </c>
      <c r="Q35" s="17">
        <v>191159</v>
      </c>
      <c r="R35" s="40">
        <v>1.89E-2</v>
      </c>
      <c r="S35" s="40">
        <v>3.4099999999999998E-2</v>
      </c>
      <c r="T35" s="17">
        <v>129195</v>
      </c>
      <c r="U35" s="17">
        <v>283504</v>
      </c>
      <c r="V35" s="40">
        <v>1.9199999999999998E-2</v>
      </c>
      <c r="W35" s="40">
        <v>3.5299999999999998E-2</v>
      </c>
    </row>
    <row r="36" spans="1:23" x14ac:dyDescent="0.35">
      <c r="A36" s="16" t="s">
        <v>193</v>
      </c>
      <c r="B36" s="16" t="s">
        <v>35</v>
      </c>
      <c r="C36" s="16" t="s">
        <v>9</v>
      </c>
      <c r="D36" s="16">
        <v>1</v>
      </c>
      <c r="E36" s="17">
        <v>49950.05</v>
      </c>
      <c r="F36" s="17">
        <f t="shared" si="1"/>
        <v>49950.05</v>
      </c>
      <c r="G36" s="36">
        <v>10</v>
      </c>
      <c r="H36" s="17">
        <v>60969</v>
      </c>
      <c r="I36" s="17">
        <v>99193</v>
      </c>
      <c r="J36" s="40">
        <v>0.01</v>
      </c>
      <c r="K36" s="40">
        <v>3.4799999999999998E-2</v>
      </c>
      <c r="L36" s="17">
        <v>70422</v>
      </c>
      <c r="M36" s="17">
        <v>143012</v>
      </c>
      <c r="N36" s="40">
        <v>1.15E-2</v>
      </c>
      <c r="O36" s="40">
        <v>3.56E-2</v>
      </c>
      <c r="P36" s="17">
        <v>78940</v>
      </c>
      <c r="Q36" s="17">
        <v>205027</v>
      </c>
      <c r="R36" s="40">
        <v>1.15E-2</v>
      </c>
      <c r="S36" s="40">
        <v>3.5900000000000001E-2</v>
      </c>
      <c r="T36" s="17">
        <v>96282</v>
      </c>
      <c r="U36" s="17">
        <v>293331</v>
      </c>
      <c r="V36" s="40">
        <v>1.32E-2</v>
      </c>
      <c r="W36" s="40">
        <v>3.5999999999999997E-2</v>
      </c>
    </row>
    <row r="37" spans="1:23" x14ac:dyDescent="0.35">
      <c r="A37" s="16" t="s">
        <v>193</v>
      </c>
      <c r="B37" s="16" t="s">
        <v>33</v>
      </c>
      <c r="C37" s="16" t="s">
        <v>38</v>
      </c>
      <c r="D37" s="16">
        <v>1</v>
      </c>
      <c r="E37" s="17">
        <v>49500</v>
      </c>
      <c r="F37" s="17">
        <f t="shared" si="1"/>
        <v>49500</v>
      </c>
      <c r="G37" s="36">
        <v>8</v>
      </c>
      <c r="H37" s="17">
        <v>54083</v>
      </c>
      <c r="I37" s="17">
        <v>93017</v>
      </c>
      <c r="J37" s="40">
        <f>RATE(20,0,-$E37,H37)</f>
        <v>4.4371769453912429E-3</v>
      </c>
      <c r="K37" s="40">
        <f>RATE(20,0,-$F37,I37)</f>
        <v>3.2043151989619281E-2</v>
      </c>
      <c r="L37" s="17">
        <v>62790</v>
      </c>
      <c r="M37" s="17">
        <v>143012</v>
      </c>
      <c r="N37" s="40">
        <f>RATE(30,0,-$E37,L37)</f>
        <v>7.9589438562931627E-3</v>
      </c>
      <c r="O37" s="40">
        <f>RATE(30,0,-$F37,M37)</f>
        <v>3.599798180937757E-2</v>
      </c>
      <c r="P37" s="17">
        <v>69696</v>
      </c>
      <c r="Q37" s="17">
        <v>211050</v>
      </c>
      <c r="R37" s="40">
        <f>RATE(40,0,-$E37,P37)</f>
        <v>8.5909486452565124E-3</v>
      </c>
      <c r="S37" s="40">
        <v>3.6900000000000002E-2</v>
      </c>
      <c r="T37" s="17">
        <v>77363</v>
      </c>
      <c r="U37" s="17">
        <v>310895</v>
      </c>
      <c r="V37" s="40">
        <f>RATE(50,0,-$E37,T37)</f>
        <v>8.9707170650245825E-3</v>
      </c>
      <c r="W37" s="40">
        <f>RATE(50,0,-$F37,U37)</f>
        <v>3.7433268255506025E-2</v>
      </c>
    </row>
    <row r="38" spans="1:23" x14ac:dyDescent="0.35">
      <c r="A38" s="16" t="s">
        <v>193</v>
      </c>
      <c r="B38" s="16" t="s">
        <v>36</v>
      </c>
      <c r="C38" s="16" t="s">
        <v>10</v>
      </c>
      <c r="D38" s="16">
        <v>1</v>
      </c>
      <c r="E38" s="17">
        <v>50000</v>
      </c>
      <c r="F38" s="17">
        <f t="shared" si="1"/>
        <v>50000</v>
      </c>
      <c r="G38" s="38">
        <v>15</v>
      </c>
      <c r="H38" s="17">
        <v>54100</v>
      </c>
      <c r="I38" s="17">
        <v>95144</v>
      </c>
      <c r="J38" s="40">
        <f>RATE(20,0,-$E38,H38)</f>
        <v>3.9483332321390979E-3</v>
      </c>
      <c r="K38" s="40" t="s">
        <v>192</v>
      </c>
      <c r="L38" s="17">
        <v>61400</v>
      </c>
      <c r="M38" s="17">
        <v>141787</v>
      </c>
      <c r="N38" s="40">
        <f>RATE(30,0,-$E38,L38)</f>
        <v>6.8697166471284677E-3</v>
      </c>
      <c r="O38" s="40">
        <f>RATE(30,0,-$F38,M38)</f>
        <v>3.5354034833417654E-2</v>
      </c>
      <c r="P38" s="17">
        <v>69000</v>
      </c>
      <c r="Q38" s="17">
        <v>221402</v>
      </c>
      <c r="R38" s="40">
        <f>RATE(40,0,-$E38,P38)</f>
        <v>8.0845927220614833E-3</v>
      </c>
      <c r="S38" s="40">
        <f>RATE(40,0,-$F38,Q38)</f>
        <v>3.7899465706472735E-2</v>
      </c>
      <c r="T38" s="17">
        <v>79950</v>
      </c>
      <c r="U38" s="17">
        <v>341209</v>
      </c>
      <c r="V38" s="40">
        <f>RATE(50,0,-$E38,T38)</f>
        <v>9.4317701062617242E-3</v>
      </c>
      <c r="W38" s="40">
        <f>RATE(50,0,-$F38,U38)</f>
        <v>3.9156621966765025E-2</v>
      </c>
    </row>
    <row r="39" spans="1:23" x14ac:dyDescent="0.35">
      <c r="A39" s="16" t="s">
        <v>193</v>
      </c>
      <c r="B39" s="16" t="s">
        <v>33</v>
      </c>
      <c r="C39" s="16" t="s">
        <v>38</v>
      </c>
      <c r="D39" s="16">
        <v>5</v>
      </c>
      <c r="E39" s="17">
        <v>11952</v>
      </c>
      <c r="F39" s="17">
        <f t="shared" si="1"/>
        <v>59760</v>
      </c>
      <c r="G39" s="36">
        <v>10</v>
      </c>
      <c r="H39" s="17">
        <v>62192</v>
      </c>
      <c r="I39" s="17">
        <v>99510</v>
      </c>
      <c r="J39" s="40">
        <v>2.2000000000000001E-3</v>
      </c>
      <c r="K39" s="40">
        <v>2.87E-2</v>
      </c>
      <c r="L39" s="17">
        <v>74807</v>
      </c>
      <c r="M39" s="17">
        <v>160452</v>
      </c>
      <c r="N39" s="40">
        <v>8.0999999999999996E-3</v>
      </c>
      <c r="O39" s="40">
        <v>3.5900000000000001E-2</v>
      </c>
      <c r="P39" s="17">
        <v>86030</v>
      </c>
      <c r="Q39" s="17">
        <v>236074</v>
      </c>
      <c r="R39" s="40">
        <v>9.5999999999999992E-3</v>
      </c>
      <c r="S39" s="40">
        <v>3.6799999999999999E-2</v>
      </c>
      <c r="T39" s="17">
        <v>98932</v>
      </c>
      <c r="U39" s="17">
        <v>345688</v>
      </c>
      <c r="V39" s="40">
        <v>1.06E-2</v>
      </c>
      <c r="W39" s="40">
        <v>3.7199999999999997E-2</v>
      </c>
    </row>
    <row r="40" spans="1:23" x14ac:dyDescent="0.35">
      <c r="A40" s="16" t="s">
        <v>193</v>
      </c>
      <c r="B40" s="16" t="s">
        <v>34</v>
      </c>
      <c r="C40" s="16" t="s">
        <v>39</v>
      </c>
      <c r="D40" s="16">
        <v>5</v>
      </c>
      <c r="E40" s="17">
        <v>12000.15</v>
      </c>
      <c r="F40" s="17">
        <f t="shared" si="1"/>
        <v>60000.75</v>
      </c>
      <c r="G40" s="36">
        <v>5</v>
      </c>
      <c r="H40" s="17">
        <v>67637</v>
      </c>
      <c r="I40" s="17">
        <v>107956</v>
      </c>
      <c r="J40" s="37">
        <v>6.7000000000000002E-3</v>
      </c>
      <c r="K40" s="37">
        <v>3.3099999999999997E-2</v>
      </c>
      <c r="L40" s="17">
        <v>82090</v>
      </c>
      <c r="M40" s="17">
        <v>161500</v>
      </c>
      <c r="N40" s="37">
        <v>1.1299999999999999E-2</v>
      </c>
      <c r="O40" s="37">
        <v>3.5900000000000001E-2</v>
      </c>
      <c r="P40" s="17">
        <v>99125</v>
      </c>
      <c r="Q40" s="17">
        <v>234903</v>
      </c>
      <c r="R40" s="37">
        <v>1.3299999999999999E-2</v>
      </c>
      <c r="S40" s="37">
        <v>3.6499999999999998E-2</v>
      </c>
      <c r="T40" s="17">
        <v>119681</v>
      </c>
      <c r="U40" s="17">
        <v>349614</v>
      </c>
      <c r="V40" s="37">
        <v>1.4500000000000001E-2</v>
      </c>
      <c r="W40" s="37">
        <v>3.7400000000000003E-2</v>
      </c>
    </row>
    <row r="41" spans="1:23" x14ac:dyDescent="0.35">
      <c r="A41" s="16" t="s">
        <v>193</v>
      </c>
      <c r="B41" s="16" t="s">
        <v>36</v>
      </c>
      <c r="C41" s="16" t="s">
        <v>10</v>
      </c>
      <c r="D41" s="16">
        <v>5</v>
      </c>
      <c r="E41" s="17">
        <v>12000</v>
      </c>
      <c r="F41" s="17">
        <f t="shared" si="1"/>
        <v>60000</v>
      </c>
      <c r="G41" s="38">
        <v>15</v>
      </c>
      <c r="H41" s="17">
        <v>63875</v>
      </c>
      <c r="I41" s="17">
        <v>106851</v>
      </c>
      <c r="J41" s="40">
        <v>3.5000000000000001E-3</v>
      </c>
      <c r="K41" s="40" t="s">
        <v>192</v>
      </c>
      <c r="L41" s="17">
        <v>71719</v>
      </c>
      <c r="M41" s="17">
        <v>156684</v>
      </c>
      <c r="N41" s="40">
        <v>6.4000000000000003E-3</v>
      </c>
      <c r="O41" s="40">
        <v>3.4799999999999998E-2</v>
      </c>
      <c r="P41" s="17">
        <v>79623</v>
      </c>
      <c r="Q41" s="17">
        <v>232786</v>
      </c>
      <c r="R41" s="40">
        <v>7.4999999999999997E-3</v>
      </c>
      <c r="S41" s="40">
        <v>3.6299999999999999E-2</v>
      </c>
      <c r="T41" s="17">
        <v>92539</v>
      </c>
      <c r="U41" s="17">
        <v>354301</v>
      </c>
      <c r="V41" s="40">
        <v>9.1000000000000004E-3</v>
      </c>
      <c r="W41" s="40">
        <v>3.7699999999999997E-2</v>
      </c>
    </row>
    <row r="42" spans="1:23" x14ac:dyDescent="0.35">
      <c r="A42" s="16" t="s">
        <v>193</v>
      </c>
      <c r="B42" s="16" t="s">
        <v>35</v>
      </c>
      <c r="C42" s="16" t="s">
        <v>9</v>
      </c>
      <c r="D42" s="16">
        <v>5</v>
      </c>
      <c r="E42" s="17">
        <v>11997.09</v>
      </c>
      <c r="F42" s="17">
        <f t="shared" si="1"/>
        <v>59985.45</v>
      </c>
      <c r="G42" s="36">
        <v>15</v>
      </c>
      <c r="H42" s="17">
        <v>63328</v>
      </c>
      <c r="I42" s="17">
        <v>111671</v>
      </c>
      <c r="J42" s="40">
        <v>3.0000000000000001E-3</v>
      </c>
      <c r="K42" s="40">
        <v>3.5000000000000003E-2</v>
      </c>
      <c r="L42" s="17">
        <v>77106</v>
      </c>
      <c r="M42" s="17">
        <v>159950</v>
      </c>
      <c r="N42" s="40">
        <v>8.9999999999999993E-3</v>
      </c>
      <c r="O42" s="40">
        <v>3.56E-2</v>
      </c>
      <c r="P42" s="17">
        <v>92399</v>
      </c>
      <c r="Q42" s="17">
        <v>231346</v>
      </c>
      <c r="R42" s="40">
        <v>1.14E-2</v>
      </c>
      <c r="S42" s="40">
        <v>3.61E-2</v>
      </c>
      <c r="T42" s="17">
        <v>112623</v>
      </c>
      <c r="U42" s="17">
        <v>332856</v>
      </c>
      <c r="V42" s="40">
        <v>1.32E-2</v>
      </c>
      <c r="W42" s="40">
        <v>3.6299999999999999E-2</v>
      </c>
    </row>
    <row r="43" spans="1:23" x14ac:dyDescent="0.35">
      <c r="A43" s="16" t="s">
        <v>193</v>
      </c>
      <c r="B43" s="16" t="s">
        <v>32</v>
      </c>
      <c r="C43" s="16" t="s">
        <v>191</v>
      </c>
      <c r="D43" s="16">
        <v>5</v>
      </c>
      <c r="E43" s="17">
        <v>11918.85</v>
      </c>
      <c r="F43" s="17">
        <f t="shared" si="1"/>
        <v>59594.25</v>
      </c>
      <c r="G43" s="36">
        <v>25</v>
      </c>
      <c r="H43" s="17">
        <v>41998</v>
      </c>
      <c r="I43" s="17">
        <v>63672</v>
      </c>
      <c r="J43" s="40">
        <v>-1.9300000000000001E-2</v>
      </c>
      <c r="K43" s="40">
        <v>3.7000000000000002E-3</v>
      </c>
      <c r="L43" s="17">
        <v>72390</v>
      </c>
      <c r="M43" s="17">
        <v>124147</v>
      </c>
      <c r="N43" s="40">
        <v>6.8999999999999999E-3</v>
      </c>
      <c r="O43" s="40">
        <v>2.6499999999999999E-2</v>
      </c>
      <c r="P43" s="17">
        <v>82804</v>
      </c>
      <c r="Q43" s="17">
        <v>193088</v>
      </c>
      <c r="R43" s="40">
        <v>8.6E-3</v>
      </c>
      <c r="S43" s="40">
        <v>3.1300000000000001E-2</v>
      </c>
      <c r="T43" s="17">
        <v>97409</v>
      </c>
      <c r="U43" s="17">
        <v>314018</v>
      </c>
      <c r="V43" s="40">
        <v>1.0200000000000001E-2</v>
      </c>
      <c r="W43" s="40">
        <v>3.5200000000000002E-2</v>
      </c>
    </row>
    <row r="44" spans="1:23" x14ac:dyDescent="0.35">
      <c r="A44" s="16" t="s">
        <v>193</v>
      </c>
      <c r="B44" s="16" t="s">
        <v>32</v>
      </c>
      <c r="C44" s="16" t="s">
        <v>37</v>
      </c>
      <c r="D44" s="16">
        <v>5</v>
      </c>
      <c r="E44" s="17">
        <v>11973.05</v>
      </c>
      <c r="F44" s="17">
        <f t="shared" si="1"/>
        <v>59865.25</v>
      </c>
      <c r="G44" s="36">
        <v>30</v>
      </c>
      <c r="H44" s="17">
        <v>47559</v>
      </c>
      <c r="I44" s="17">
        <v>73444</v>
      </c>
      <c r="J44" s="37">
        <v>-1.2699999999999999E-2</v>
      </c>
      <c r="K44" s="37">
        <v>1.14E-2</v>
      </c>
      <c r="L44" s="17">
        <v>71625</v>
      </c>
      <c r="M44" s="17">
        <v>124339</v>
      </c>
      <c r="N44" s="37">
        <v>6.4000000000000003E-3</v>
      </c>
      <c r="O44" s="37">
        <v>2.64E-2</v>
      </c>
      <c r="P44" s="17">
        <v>100084</v>
      </c>
      <c r="Q44" s="17">
        <v>199820</v>
      </c>
      <c r="R44" s="37">
        <v>1.3599999999999999E-2</v>
      </c>
      <c r="S44" s="37">
        <v>3.2199999999999999E-2</v>
      </c>
      <c r="T44" s="17">
        <v>133891</v>
      </c>
      <c r="U44" s="17">
        <v>314409</v>
      </c>
      <c r="V44" s="37">
        <v>1.6899999999999998E-2</v>
      </c>
      <c r="W44" s="37">
        <v>3.5099999999999999E-2</v>
      </c>
    </row>
    <row r="45" spans="1:23" x14ac:dyDescent="0.35">
      <c r="A45" s="16" t="s">
        <v>193</v>
      </c>
      <c r="B45" s="16" t="s">
        <v>33</v>
      </c>
      <c r="C45" s="16" t="s">
        <v>38</v>
      </c>
      <c r="D45" s="16">
        <v>10</v>
      </c>
      <c r="E45" s="17">
        <v>11934</v>
      </c>
      <c r="F45" s="17">
        <f t="shared" si="1"/>
        <v>119340</v>
      </c>
      <c r="G45" s="36">
        <v>15</v>
      </c>
      <c r="H45" s="17">
        <v>121130</v>
      </c>
      <c r="I45" s="17">
        <v>184779</v>
      </c>
      <c r="J45" s="40">
        <v>1E-3</v>
      </c>
      <c r="K45" s="40">
        <v>2.8400000000000002E-2</v>
      </c>
      <c r="L45" s="17">
        <v>144437</v>
      </c>
      <c r="M45" s="17">
        <v>294295</v>
      </c>
      <c r="N45" s="40">
        <v>7.4999999999999997E-3</v>
      </c>
      <c r="O45" s="40">
        <v>3.5799999999999998E-2</v>
      </c>
      <c r="P45" s="17">
        <v>164653</v>
      </c>
      <c r="Q45" s="17">
        <v>427166</v>
      </c>
      <c r="R45" s="40">
        <v>9.1000000000000004E-3</v>
      </c>
      <c r="S45" s="40">
        <v>3.6400000000000002E-2</v>
      </c>
      <c r="T45" s="17">
        <v>187709</v>
      </c>
      <c r="U45" s="17">
        <v>619259</v>
      </c>
      <c r="V45" s="40">
        <v>0.01</v>
      </c>
      <c r="W45" s="40">
        <v>3.6700000000000003E-2</v>
      </c>
    </row>
    <row r="46" spans="1:23" x14ac:dyDescent="0.35">
      <c r="A46" s="16" t="s">
        <v>193</v>
      </c>
      <c r="B46" s="16" t="s">
        <v>34</v>
      </c>
      <c r="C46" s="16" t="s">
        <v>39</v>
      </c>
      <c r="D46" s="16">
        <v>10</v>
      </c>
      <c r="E46" s="17">
        <v>12000.09</v>
      </c>
      <c r="F46" s="17">
        <f t="shared" si="1"/>
        <v>120000.9</v>
      </c>
      <c r="G46" s="36">
        <v>10</v>
      </c>
      <c r="H46" s="17">
        <v>132037</v>
      </c>
      <c r="I46" s="17">
        <v>196942</v>
      </c>
      <c r="J46" s="37">
        <v>6.1999999999999998E-3</v>
      </c>
      <c r="K46" s="37">
        <v>3.2199999999999999E-2</v>
      </c>
      <c r="L46" s="17">
        <v>159441</v>
      </c>
      <c r="M46" s="17">
        <v>291479</v>
      </c>
      <c r="N46" s="37">
        <v>1.12E-2</v>
      </c>
      <c r="O46" s="37">
        <v>3.5200000000000002E-2</v>
      </c>
      <c r="P46" s="17">
        <v>185112</v>
      </c>
      <c r="Q46" s="17">
        <v>416571</v>
      </c>
      <c r="R46" s="37">
        <v>1.23E-2</v>
      </c>
      <c r="S46" s="37">
        <v>3.5499999999999997E-2</v>
      </c>
      <c r="T46" s="17">
        <v>221327</v>
      </c>
      <c r="U46" s="17">
        <v>599090</v>
      </c>
      <c r="V46" s="37">
        <v>1.35E-2</v>
      </c>
      <c r="W46" s="37">
        <v>3.5900000000000001E-2</v>
      </c>
    </row>
    <row r="47" spans="1:23" x14ac:dyDescent="0.35">
      <c r="A47" s="16" t="s">
        <v>193</v>
      </c>
      <c r="B47" s="16" t="s">
        <v>36</v>
      </c>
      <c r="C47" s="16" t="s">
        <v>10</v>
      </c>
      <c r="D47" s="16">
        <v>10</v>
      </c>
      <c r="E47" s="17">
        <v>12000</v>
      </c>
      <c r="F47" s="17">
        <f t="shared" si="1"/>
        <v>120000</v>
      </c>
      <c r="G47" s="38">
        <v>21</v>
      </c>
      <c r="H47" s="17">
        <v>119705</v>
      </c>
      <c r="I47" s="17">
        <v>189254</v>
      </c>
      <c r="J47" s="40">
        <v>-2.0000000000000001E-4</v>
      </c>
      <c r="K47" s="40">
        <v>2.9600000000000001E-2</v>
      </c>
      <c r="L47" s="17">
        <v>135258</v>
      </c>
      <c r="M47" s="17">
        <v>268206</v>
      </c>
      <c r="N47" s="40">
        <v>4.7000000000000002E-3</v>
      </c>
      <c r="O47" s="40">
        <v>3.1899999999999998E-2</v>
      </c>
      <c r="P47" s="17">
        <v>148925</v>
      </c>
      <c r="Q47" s="17">
        <v>399858</v>
      </c>
      <c r="R47" s="40">
        <v>6.1000000000000004E-3</v>
      </c>
      <c r="S47" s="40">
        <v>3.4299999999999997E-2</v>
      </c>
      <c r="T47" s="17">
        <v>171782</v>
      </c>
      <c r="U47" s="17">
        <v>609443</v>
      </c>
      <c r="V47" s="40">
        <v>7.9000000000000008E-3</v>
      </c>
      <c r="W47" s="40">
        <v>3.6200000000000003E-2</v>
      </c>
    </row>
    <row r="48" spans="1:23" x14ac:dyDescent="0.35">
      <c r="A48" s="16" t="s">
        <v>193</v>
      </c>
      <c r="B48" s="16" t="s">
        <v>35</v>
      </c>
      <c r="C48" s="16" t="s">
        <v>9</v>
      </c>
      <c r="D48" s="16">
        <v>10</v>
      </c>
      <c r="E48" s="17">
        <v>11997.78</v>
      </c>
      <c r="F48" s="17">
        <f t="shared" si="1"/>
        <v>119977.8</v>
      </c>
      <c r="G48" s="36">
        <v>15</v>
      </c>
      <c r="H48" s="17">
        <v>128593</v>
      </c>
      <c r="I48" s="17">
        <v>200104</v>
      </c>
      <c r="J48" s="40">
        <v>4.4000000000000003E-3</v>
      </c>
      <c r="K48" s="40">
        <v>3.32E-2</v>
      </c>
      <c r="L48" s="17">
        <v>148966</v>
      </c>
      <c r="M48" s="17">
        <v>288873</v>
      </c>
      <c r="N48" s="40">
        <v>8.5000000000000006E-3</v>
      </c>
      <c r="O48" s="40">
        <v>3.4799999999999998E-2</v>
      </c>
      <c r="P48" s="17">
        <v>178336</v>
      </c>
      <c r="Q48" s="17">
        <v>420200</v>
      </c>
      <c r="R48" s="40">
        <v>1.12E-2</v>
      </c>
      <c r="S48" s="40">
        <v>3.5700000000000003E-2</v>
      </c>
      <c r="T48" s="17">
        <v>205691</v>
      </c>
      <c r="U48" s="17">
        <v>598221</v>
      </c>
      <c r="V48" s="40">
        <v>1.1900000000000001E-2</v>
      </c>
      <c r="W48" s="40">
        <v>3.5799999999999998E-2</v>
      </c>
    </row>
    <row r="49" spans="1:23" x14ac:dyDescent="0.35">
      <c r="A49" s="16" t="s">
        <v>193</v>
      </c>
      <c r="B49" s="16" t="s">
        <v>32</v>
      </c>
      <c r="C49" s="16" t="s">
        <v>191</v>
      </c>
      <c r="D49" s="16">
        <v>10</v>
      </c>
      <c r="E49" s="17">
        <v>11987.85</v>
      </c>
      <c r="F49" s="17">
        <f t="shared" si="1"/>
        <v>119878.5</v>
      </c>
      <c r="G49" s="36">
        <v>30</v>
      </c>
      <c r="H49" s="17">
        <v>73234</v>
      </c>
      <c r="I49" s="17">
        <v>114232</v>
      </c>
      <c r="J49" s="40">
        <v>-3.1600000000000003E-2</v>
      </c>
      <c r="K49" s="40">
        <v>-3.0999999999999999E-3</v>
      </c>
      <c r="L49" s="17">
        <v>144336</v>
      </c>
      <c r="M49" s="17">
        <v>240441</v>
      </c>
      <c r="N49" s="40">
        <v>7.1999999999999998E-3</v>
      </c>
      <c r="O49" s="40">
        <v>2.75E-2</v>
      </c>
      <c r="P49" s="17">
        <v>164176</v>
      </c>
      <c r="Q49" s="17">
        <v>366448</v>
      </c>
      <c r="R49" s="40">
        <v>8.8000000000000005E-3</v>
      </c>
      <c r="S49" s="40">
        <v>3.1800000000000002E-2</v>
      </c>
      <c r="T49" s="17">
        <v>191952</v>
      </c>
      <c r="U49" s="17">
        <v>586138</v>
      </c>
      <c r="V49" s="40">
        <v>1.03E-2</v>
      </c>
      <c r="W49" s="40">
        <v>3.5299999999999998E-2</v>
      </c>
    </row>
    <row r="50" spans="1:23" x14ac:dyDescent="0.35">
      <c r="A50" s="16" t="s">
        <v>193</v>
      </c>
      <c r="B50" s="16" t="s">
        <v>32</v>
      </c>
      <c r="C50" s="16" t="s">
        <v>37</v>
      </c>
      <c r="D50" s="16">
        <v>10</v>
      </c>
      <c r="E50" s="17">
        <v>11971.55</v>
      </c>
      <c r="F50" s="17">
        <f t="shared" si="1"/>
        <v>119715.5</v>
      </c>
      <c r="G50" s="36">
        <v>30</v>
      </c>
      <c r="H50" s="17">
        <v>76612</v>
      </c>
      <c r="I50" s="17">
        <v>124153</v>
      </c>
      <c r="J50" s="37">
        <v>-2.86E-2</v>
      </c>
      <c r="K50" s="37">
        <v>2.3E-3</v>
      </c>
      <c r="L50" s="17">
        <v>123510</v>
      </c>
      <c r="M50" s="17">
        <v>218617</v>
      </c>
      <c r="N50" s="37">
        <v>1.1999999999999999E-3</v>
      </c>
      <c r="O50" s="37">
        <v>2.3800000000000002E-2</v>
      </c>
      <c r="P50" s="17">
        <v>179358</v>
      </c>
      <c r="Q50" s="17">
        <v>356575</v>
      </c>
      <c r="R50" s="37">
        <v>1.14E-2</v>
      </c>
      <c r="S50" s="37">
        <v>3.1099999999999999E-2</v>
      </c>
      <c r="T50" s="17">
        <v>245588</v>
      </c>
      <c r="U50" s="17">
        <v>562649</v>
      </c>
      <c r="V50" s="37">
        <v>1.5800000000000002E-2</v>
      </c>
      <c r="W50" s="37">
        <v>3.44E-2</v>
      </c>
    </row>
    <row r="51" spans="1:23" x14ac:dyDescent="0.35">
      <c r="A51" s="16" t="s">
        <v>193</v>
      </c>
      <c r="B51" s="16" t="s">
        <v>33</v>
      </c>
      <c r="C51" s="16" t="s">
        <v>38</v>
      </c>
      <c r="D51" s="16">
        <v>15</v>
      </c>
      <c r="E51" s="17">
        <v>12000</v>
      </c>
      <c r="F51" s="17">
        <f t="shared" si="1"/>
        <v>180000</v>
      </c>
      <c r="G51" s="36">
        <v>20</v>
      </c>
      <c r="H51" s="17">
        <v>180000</v>
      </c>
      <c r="I51" s="17">
        <v>255290</v>
      </c>
      <c r="J51" s="40">
        <v>0</v>
      </c>
      <c r="K51" s="40">
        <v>2.6700000000000002E-2</v>
      </c>
      <c r="L51" s="17">
        <v>208548</v>
      </c>
      <c r="M51" s="17">
        <v>406801</v>
      </c>
      <c r="N51" s="40">
        <v>6.4000000000000003E-3</v>
      </c>
      <c r="O51" s="40">
        <v>3.56E-2</v>
      </c>
      <c r="P51" s="17">
        <v>235656</v>
      </c>
      <c r="Q51" s="17">
        <v>583099</v>
      </c>
      <c r="R51" s="40">
        <v>8.2000000000000007E-3</v>
      </c>
      <c r="S51" s="40">
        <v>3.5900000000000001E-2</v>
      </c>
      <c r="T51" s="17">
        <v>266292</v>
      </c>
      <c r="U51" s="17">
        <v>837688</v>
      </c>
      <c r="V51" s="40">
        <v>9.1000000000000004E-3</v>
      </c>
      <c r="W51" s="40">
        <v>3.61E-2</v>
      </c>
    </row>
    <row r="52" spans="1:23" x14ac:dyDescent="0.35">
      <c r="A52" s="16" t="s">
        <v>193</v>
      </c>
      <c r="B52" s="16" t="s">
        <v>34</v>
      </c>
      <c r="C52" s="16" t="s">
        <v>39</v>
      </c>
      <c r="D52" s="16">
        <v>15</v>
      </c>
      <c r="E52" s="17">
        <v>12000.02</v>
      </c>
      <c r="F52" s="17">
        <f t="shared" si="1"/>
        <v>180000.30000000002</v>
      </c>
      <c r="G52" s="36">
        <v>15</v>
      </c>
      <c r="H52" s="17">
        <v>193019</v>
      </c>
      <c r="I52" s="17">
        <v>273264</v>
      </c>
      <c r="J52" s="37">
        <v>5.4000000000000003E-3</v>
      </c>
      <c r="K52" s="37">
        <v>3.1899999999999998E-2</v>
      </c>
      <c r="L52" s="17">
        <v>230816</v>
      </c>
      <c r="M52" s="17">
        <v>393371</v>
      </c>
      <c r="N52" s="37">
        <v>1.0800000000000001E-2</v>
      </c>
      <c r="O52" s="37">
        <v>3.4099999999999998E-2</v>
      </c>
      <c r="P52" s="17">
        <v>265322</v>
      </c>
      <c r="Q52" s="17">
        <v>559591</v>
      </c>
      <c r="R52" s="37">
        <v>1.18E-2</v>
      </c>
      <c r="S52" s="37">
        <v>3.4599999999999999E-2</v>
      </c>
      <c r="T52" s="17">
        <v>311045</v>
      </c>
      <c r="U52" s="17">
        <v>808973</v>
      </c>
      <c r="V52" s="37">
        <v>1.2800000000000001E-2</v>
      </c>
      <c r="W52" s="37">
        <v>3.5299999999999998E-2</v>
      </c>
    </row>
    <row r="53" spans="1:23" x14ac:dyDescent="0.35">
      <c r="A53" s="16" t="s">
        <v>193</v>
      </c>
      <c r="B53" s="16" t="s">
        <v>36</v>
      </c>
      <c r="C53" s="16" t="s">
        <v>10</v>
      </c>
      <c r="D53" s="16">
        <v>15</v>
      </c>
      <c r="E53" s="17">
        <v>12000</v>
      </c>
      <c r="F53" s="17">
        <f t="shared" si="1"/>
        <v>180000</v>
      </c>
      <c r="G53" s="38">
        <v>21</v>
      </c>
      <c r="H53" s="17">
        <v>179753</v>
      </c>
      <c r="I53" s="17">
        <v>253886</v>
      </c>
      <c r="J53" s="40">
        <v>-1E-4</v>
      </c>
      <c r="K53" s="40">
        <v>2.63E-2</v>
      </c>
      <c r="L53" s="17">
        <v>197763</v>
      </c>
      <c r="M53" s="17">
        <v>358812</v>
      </c>
      <c r="N53" s="40">
        <v>4.1000000000000003E-3</v>
      </c>
      <c r="O53" s="40">
        <v>3.0099999999999998E-2</v>
      </c>
      <c r="P53" s="17">
        <v>215774</v>
      </c>
      <c r="Q53" s="17">
        <v>547999</v>
      </c>
      <c r="R53" s="40">
        <v>5.4999999999999997E-3</v>
      </c>
      <c r="S53" s="40">
        <v>3.4000000000000002E-2</v>
      </c>
      <c r="T53" s="17">
        <v>247204</v>
      </c>
      <c r="U53" s="17">
        <v>811547</v>
      </c>
      <c r="V53" s="40">
        <v>7.4000000000000003E-3</v>
      </c>
      <c r="W53" s="40">
        <v>3.5400000000000001E-2</v>
      </c>
    </row>
    <row r="54" spans="1:23" x14ac:dyDescent="0.35">
      <c r="A54" s="16" t="s">
        <v>193</v>
      </c>
      <c r="B54" s="16" t="s">
        <v>35</v>
      </c>
      <c r="C54" s="16" t="s">
        <v>9</v>
      </c>
      <c r="D54" s="16">
        <v>15</v>
      </c>
      <c r="E54" s="17">
        <v>11995.3</v>
      </c>
      <c r="F54" s="17">
        <f t="shared" si="1"/>
        <v>179929.5</v>
      </c>
      <c r="G54" s="36">
        <v>15</v>
      </c>
      <c r="H54" s="17">
        <v>189217</v>
      </c>
      <c r="I54" s="17">
        <v>272673</v>
      </c>
      <c r="J54" s="40">
        <v>3.8E-3</v>
      </c>
      <c r="K54" s="40">
        <v>3.1699999999999999E-2</v>
      </c>
      <c r="L54" s="17">
        <v>232759</v>
      </c>
      <c r="M54" s="17">
        <v>397366</v>
      </c>
      <c r="N54" s="40">
        <v>1.12E-2</v>
      </c>
      <c r="O54" s="40">
        <v>3.4500000000000003E-2</v>
      </c>
      <c r="P54" s="17">
        <v>260392</v>
      </c>
      <c r="Q54" s="17">
        <v>565171</v>
      </c>
      <c r="R54" s="40">
        <v>1.12E-2</v>
      </c>
      <c r="S54" s="40">
        <v>3.49E-2</v>
      </c>
      <c r="T54" s="17">
        <v>299752</v>
      </c>
      <c r="U54" s="17">
        <v>819456</v>
      </c>
      <c r="V54" s="40">
        <v>1.1900000000000001E-2</v>
      </c>
      <c r="W54" s="40">
        <v>3.56E-2</v>
      </c>
    </row>
    <row r="55" spans="1:23" x14ac:dyDescent="0.35">
      <c r="A55" s="16" t="s">
        <v>193</v>
      </c>
      <c r="B55" s="16" t="s">
        <v>32</v>
      </c>
      <c r="C55" s="16" t="s">
        <v>191</v>
      </c>
      <c r="D55" s="16">
        <v>15</v>
      </c>
      <c r="E55" s="17">
        <v>11995.05</v>
      </c>
      <c r="F55" s="17">
        <f t="shared" si="1"/>
        <v>179925.75</v>
      </c>
      <c r="G55" s="36">
        <v>30</v>
      </c>
      <c r="H55" s="17">
        <v>97125</v>
      </c>
      <c r="I55" s="17">
        <v>156506</v>
      </c>
      <c r="J55" s="40">
        <v>-4.8000000000000001E-2</v>
      </c>
      <c r="K55" s="40">
        <v>-1.0800000000000001E-2</v>
      </c>
      <c r="L55" s="17">
        <v>220150</v>
      </c>
      <c r="M55" s="17">
        <v>356844</v>
      </c>
      <c r="N55" s="40">
        <v>8.6999999999999994E-3</v>
      </c>
      <c r="O55" s="40">
        <v>2.98E-2</v>
      </c>
      <c r="P55" s="17">
        <v>248640</v>
      </c>
      <c r="Q55" s="17">
        <v>532934</v>
      </c>
      <c r="R55" s="40">
        <v>9.7999999999999997E-3</v>
      </c>
      <c r="S55" s="40">
        <v>3.3099999999999997E-2</v>
      </c>
      <c r="T55" s="17">
        <v>288970</v>
      </c>
      <c r="U55" s="17">
        <v>838612</v>
      </c>
      <c r="V55" s="40">
        <v>1.0999999999999999E-2</v>
      </c>
      <c r="W55" s="40">
        <v>3.61E-2</v>
      </c>
    </row>
    <row r="56" spans="1:23" x14ac:dyDescent="0.35">
      <c r="A56" s="16" t="s">
        <v>193</v>
      </c>
      <c r="B56" s="16" t="s">
        <v>32</v>
      </c>
      <c r="C56" s="16" t="s">
        <v>37</v>
      </c>
      <c r="D56" s="16">
        <v>15</v>
      </c>
      <c r="E56" s="17">
        <v>11520.9</v>
      </c>
      <c r="F56" s="17">
        <f t="shared" si="1"/>
        <v>172813.5</v>
      </c>
      <c r="G56" s="36">
        <v>35</v>
      </c>
      <c r="H56" s="17">
        <v>102000</v>
      </c>
      <c r="I56" s="17">
        <v>168710</v>
      </c>
      <c r="J56" s="37">
        <v>-4.0899999999999999E-2</v>
      </c>
      <c r="K56" s="37">
        <v>-1.8E-3</v>
      </c>
      <c r="L56" s="17">
        <v>169830</v>
      </c>
      <c r="M56" s="17">
        <v>301450</v>
      </c>
      <c r="N56" s="37">
        <v>-6.9999999999999999E-4</v>
      </c>
      <c r="O56" s="37">
        <v>2.4199999999999999E-2</v>
      </c>
      <c r="P56" s="17">
        <v>250410</v>
      </c>
      <c r="Q56" s="17">
        <v>492848</v>
      </c>
      <c r="R56" s="37">
        <v>1.12E-2</v>
      </c>
      <c r="S56" s="37">
        <v>3.1899999999999998E-2</v>
      </c>
      <c r="T56" s="17">
        <v>346290</v>
      </c>
      <c r="U56" s="17">
        <v>775869</v>
      </c>
      <c r="V56" s="37">
        <v>1.6199999999999999E-2</v>
      </c>
      <c r="W56" s="37">
        <v>3.5200000000000002E-2</v>
      </c>
    </row>
    <row r="57" spans="1:23" x14ac:dyDescent="0.35">
      <c r="A57" s="16" t="s">
        <v>193</v>
      </c>
      <c r="B57" s="16" t="s">
        <v>33</v>
      </c>
      <c r="C57" s="16" t="s">
        <v>38</v>
      </c>
      <c r="D57" s="16">
        <v>20</v>
      </c>
      <c r="E57" s="17">
        <v>11988</v>
      </c>
      <c r="F57" s="17">
        <f t="shared" si="1"/>
        <v>239760</v>
      </c>
      <c r="G57" s="36">
        <v>25</v>
      </c>
      <c r="H57" s="17">
        <v>167832</v>
      </c>
      <c r="I57" s="17">
        <v>267755</v>
      </c>
      <c r="J57" s="40">
        <v>-3.5400000000000001E-2</v>
      </c>
      <c r="K57" s="40">
        <v>1.04E-2</v>
      </c>
      <c r="L57" s="17">
        <v>268531</v>
      </c>
      <c r="M57" s="17">
        <v>493308</v>
      </c>
      <c r="N57" s="40">
        <v>5.4999999999999997E-3</v>
      </c>
      <c r="O57" s="40">
        <v>3.4799999999999998E-2</v>
      </c>
      <c r="P57" s="17">
        <v>300754</v>
      </c>
      <c r="Q57" s="17">
        <v>689987</v>
      </c>
      <c r="R57" s="40">
        <v>7.4000000000000003E-3</v>
      </c>
      <c r="S57" s="40">
        <v>3.4599999999999999E-2</v>
      </c>
      <c r="T57" s="17">
        <v>336838</v>
      </c>
      <c r="U57" s="17">
        <v>973108</v>
      </c>
      <c r="V57" s="40">
        <v>8.3999999999999995E-3</v>
      </c>
      <c r="W57" s="40">
        <v>3.4700000000000002E-2</v>
      </c>
    </row>
    <row r="58" spans="1:23" x14ac:dyDescent="0.35">
      <c r="A58" s="16" t="s">
        <v>193</v>
      </c>
      <c r="B58" s="16" t="s">
        <v>34</v>
      </c>
      <c r="C58" s="16" t="s">
        <v>39</v>
      </c>
      <c r="D58" s="16">
        <v>20</v>
      </c>
      <c r="E58" s="17">
        <v>12000.02</v>
      </c>
      <c r="F58" s="17">
        <f t="shared" si="1"/>
        <v>240000.40000000002</v>
      </c>
      <c r="G58" s="36">
        <v>15</v>
      </c>
      <c r="H58" s="17">
        <v>252028</v>
      </c>
      <c r="I58" s="17">
        <v>314966</v>
      </c>
      <c r="J58" s="37">
        <v>4.5999999999999999E-3</v>
      </c>
      <c r="K58" s="37">
        <v>2.52E-2</v>
      </c>
      <c r="L58" s="17">
        <v>296898</v>
      </c>
      <c r="M58" s="17">
        <v>471288</v>
      </c>
      <c r="N58" s="37">
        <v>1.03E-2</v>
      </c>
      <c r="O58" s="37">
        <v>3.2599999999999997E-2</v>
      </c>
      <c r="P58" s="17">
        <v>337961</v>
      </c>
      <c r="Q58" s="17">
        <v>664930</v>
      </c>
      <c r="R58" s="37">
        <v>1.12E-2</v>
      </c>
      <c r="S58" s="37">
        <v>3.3399999999999999E-2</v>
      </c>
      <c r="T58" s="17">
        <v>388527</v>
      </c>
      <c r="U58" s="17">
        <v>931605</v>
      </c>
      <c r="V58" s="37">
        <v>1.1900000000000001E-2</v>
      </c>
      <c r="W58" s="37">
        <v>3.3599999999999998E-2</v>
      </c>
    </row>
    <row r="59" spans="1:23" x14ac:dyDescent="0.35">
      <c r="A59" s="16" t="s">
        <v>193</v>
      </c>
      <c r="B59" s="16" t="s">
        <v>36</v>
      </c>
      <c r="C59" s="16" t="s">
        <v>10</v>
      </c>
      <c r="D59" s="16">
        <v>20</v>
      </c>
      <c r="E59" s="17">
        <v>12000</v>
      </c>
      <c r="F59" s="17">
        <f t="shared" si="1"/>
        <v>240000</v>
      </c>
      <c r="G59" s="38">
        <v>26</v>
      </c>
      <c r="H59" s="17">
        <v>151896</v>
      </c>
      <c r="I59" s="17">
        <v>228261</v>
      </c>
      <c r="J59" s="40">
        <v>-4.5999999999999999E-2</v>
      </c>
      <c r="K59" s="40">
        <v>-4.7999999999999996E-3</v>
      </c>
      <c r="L59" s="17">
        <v>253943</v>
      </c>
      <c r="M59" s="17">
        <v>438554</v>
      </c>
      <c r="N59" s="40">
        <v>2.8E-3</v>
      </c>
      <c r="O59" s="40">
        <v>2.92E-2</v>
      </c>
      <c r="P59" s="17">
        <v>274635</v>
      </c>
      <c r="Q59" s="17">
        <v>677207</v>
      </c>
      <c r="R59" s="40">
        <v>4.4000000000000003E-3</v>
      </c>
      <c r="S59" s="40">
        <v>3.4000000000000002E-2</v>
      </c>
      <c r="T59" s="17">
        <v>312021</v>
      </c>
      <c r="U59" s="17">
        <v>992440</v>
      </c>
      <c r="V59" s="40">
        <v>6.4999999999999997E-3</v>
      </c>
      <c r="W59" s="40">
        <v>3.5200000000000002E-2</v>
      </c>
    </row>
    <row r="60" spans="1:23" x14ac:dyDescent="0.35">
      <c r="A60" s="16" t="s">
        <v>193</v>
      </c>
      <c r="B60" s="16" t="s">
        <v>35</v>
      </c>
      <c r="C60" s="16" t="s">
        <v>9</v>
      </c>
      <c r="D60" s="16">
        <v>20</v>
      </c>
      <c r="E60" s="17">
        <v>11996.94</v>
      </c>
      <c r="F60" s="17">
        <f t="shared" si="1"/>
        <v>239938.80000000002</v>
      </c>
      <c r="G60" s="36">
        <v>15</v>
      </c>
      <c r="H60" s="17">
        <v>250078</v>
      </c>
      <c r="I60" s="17">
        <v>323138</v>
      </c>
      <c r="J60" s="40">
        <v>3.8999999999999998E-3</v>
      </c>
      <c r="K60" s="40">
        <v>2.75E-2</v>
      </c>
      <c r="L60" s="17">
        <v>295664</v>
      </c>
      <c r="M60" s="17">
        <v>469989</v>
      </c>
      <c r="N60" s="40">
        <v>1.01E-2</v>
      </c>
      <c r="O60" s="40">
        <v>3.2399999999999998E-2</v>
      </c>
      <c r="P60" s="17">
        <v>335958</v>
      </c>
      <c r="Q60" s="17">
        <v>659820</v>
      </c>
      <c r="R60" s="40">
        <v>1.0999999999999999E-2</v>
      </c>
      <c r="S60" s="40">
        <v>3.3099999999999997E-2</v>
      </c>
      <c r="T60" s="17">
        <v>383216</v>
      </c>
      <c r="U60" s="17">
        <v>940649</v>
      </c>
      <c r="V60" s="40">
        <v>1.15E-2</v>
      </c>
      <c r="W60" s="40">
        <v>3.3799999999999997E-2</v>
      </c>
    </row>
    <row r="61" spans="1:23" x14ac:dyDescent="0.35">
      <c r="A61" s="16" t="s">
        <v>193</v>
      </c>
      <c r="B61" s="16" t="s">
        <v>32</v>
      </c>
      <c r="C61" s="16" t="s">
        <v>191</v>
      </c>
      <c r="D61" s="16">
        <v>20</v>
      </c>
      <c r="E61" s="17">
        <v>11980.35</v>
      </c>
      <c r="F61" s="17">
        <f t="shared" si="1"/>
        <v>239607</v>
      </c>
      <c r="G61" s="36">
        <v>35</v>
      </c>
      <c r="H61" s="17">
        <v>97671</v>
      </c>
      <c r="I61" s="17">
        <v>172436</v>
      </c>
      <c r="J61" s="40">
        <v>-9.6199999999999994E-2</v>
      </c>
      <c r="K61" s="40">
        <v>-3.2500000000000001E-2</v>
      </c>
      <c r="L61" s="17">
        <v>209242</v>
      </c>
      <c r="M61" s="17">
        <v>380858</v>
      </c>
      <c r="N61" s="40">
        <v>-6.6E-3</v>
      </c>
      <c r="O61" s="40">
        <v>2.2499999999999999E-2</v>
      </c>
      <c r="P61" s="17">
        <v>325260</v>
      </c>
      <c r="Q61" s="17">
        <v>681341</v>
      </c>
      <c r="R61" s="40">
        <v>0.01</v>
      </c>
      <c r="S61" s="40">
        <v>3.4200000000000001E-2</v>
      </c>
      <c r="T61" s="17">
        <v>372528</v>
      </c>
      <c r="U61" s="17">
        <v>1060195</v>
      </c>
      <c r="V61" s="40">
        <v>1.09E-2</v>
      </c>
      <c r="W61" s="40">
        <v>3.6799999999999999E-2</v>
      </c>
    </row>
    <row r="62" spans="1:23" x14ac:dyDescent="0.35">
      <c r="A62" s="16" t="s">
        <v>193</v>
      </c>
      <c r="B62" s="16" t="s">
        <v>32</v>
      </c>
      <c r="C62" s="16" t="s">
        <v>37</v>
      </c>
      <c r="D62" s="16">
        <v>20</v>
      </c>
      <c r="E62" s="17">
        <v>11998.6</v>
      </c>
      <c r="F62" s="17">
        <f t="shared" si="1"/>
        <v>239972</v>
      </c>
      <c r="G62" s="36">
        <v>35</v>
      </c>
      <c r="H62" s="17">
        <v>129010</v>
      </c>
      <c r="I62" s="17">
        <v>214460</v>
      </c>
      <c r="J62" s="37">
        <v>-6.3799999999999996E-2</v>
      </c>
      <c r="K62" s="37">
        <v>-1.0800000000000001E-2</v>
      </c>
      <c r="L62" s="17">
        <v>218120</v>
      </c>
      <c r="M62" s="17">
        <v>384053</v>
      </c>
      <c r="N62" s="37">
        <v>-4.7000000000000002E-3</v>
      </c>
      <c r="O62" s="37">
        <v>2.2800000000000001E-2</v>
      </c>
      <c r="P62" s="17">
        <v>323855</v>
      </c>
      <c r="Q62" s="17">
        <v>624999</v>
      </c>
      <c r="R62" s="37">
        <v>9.7999999999999997E-3</v>
      </c>
      <c r="S62" s="37">
        <v>3.1300000000000001E-2</v>
      </c>
      <c r="T62" s="17">
        <v>450205</v>
      </c>
      <c r="U62" s="17">
        <v>977383</v>
      </c>
      <c r="V62" s="37">
        <v>1.55E-2</v>
      </c>
      <c r="W62" s="37">
        <v>3.4700000000000002E-2</v>
      </c>
    </row>
    <row r="63" spans="1:23" x14ac:dyDescent="0.35">
      <c r="A63" s="16" t="s">
        <v>193</v>
      </c>
      <c r="B63" s="16" t="s">
        <v>33</v>
      </c>
      <c r="C63" s="16" t="s">
        <v>38</v>
      </c>
      <c r="D63" s="16">
        <v>25</v>
      </c>
      <c r="E63" s="17">
        <v>11984</v>
      </c>
      <c r="F63" s="17">
        <f t="shared" si="1"/>
        <v>299600</v>
      </c>
      <c r="G63" s="36">
        <v>30</v>
      </c>
      <c r="H63" s="17">
        <v>179760</v>
      </c>
      <c r="I63" s="17">
        <v>263823</v>
      </c>
      <c r="J63" s="40">
        <v>-8.4400000000000003E-2</v>
      </c>
      <c r="K63" s="40">
        <v>-1.67E-2</v>
      </c>
      <c r="L63" s="17">
        <v>299600</v>
      </c>
      <c r="M63" s="17">
        <v>532944</v>
      </c>
      <c r="N63" s="40">
        <v>0</v>
      </c>
      <c r="O63" s="40">
        <v>3.1099999999999999E-2</v>
      </c>
      <c r="P63" s="17">
        <v>322556</v>
      </c>
      <c r="Q63" s="17">
        <v>731858</v>
      </c>
      <c r="R63" s="40">
        <v>2.5999999999999999E-3</v>
      </c>
      <c r="S63" s="40">
        <v>3.15E-2</v>
      </c>
      <c r="T63" s="17">
        <v>369137</v>
      </c>
      <c r="U63" s="17">
        <v>1016012</v>
      </c>
      <c r="V63" s="40">
        <v>5.4999999999999997E-3</v>
      </c>
      <c r="W63" s="40">
        <v>3.2000000000000001E-2</v>
      </c>
    </row>
    <row r="64" spans="1:23" x14ac:dyDescent="0.35">
      <c r="A64" s="16" t="s">
        <v>193</v>
      </c>
      <c r="B64" s="16" t="s">
        <v>36</v>
      </c>
      <c r="C64" s="16" t="s">
        <v>10</v>
      </c>
      <c r="D64" s="16">
        <v>25</v>
      </c>
      <c r="E64" s="17">
        <v>12000</v>
      </c>
      <c r="F64" s="17">
        <f t="shared" si="1"/>
        <v>300000</v>
      </c>
      <c r="G64" s="38">
        <v>31</v>
      </c>
      <c r="H64" s="17">
        <v>126270</v>
      </c>
      <c r="I64" s="17">
        <v>202276</v>
      </c>
      <c r="J64" s="40" t="s">
        <v>192</v>
      </c>
      <c r="K64" s="40" t="s">
        <v>192</v>
      </c>
      <c r="L64" s="17">
        <v>299121</v>
      </c>
      <c r="M64" s="17">
        <v>497474</v>
      </c>
      <c r="N64" s="40">
        <v>-2.0000000000000001E-4</v>
      </c>
      <c r="O64" s="40">
        <v>2.7400000000000001E-2</v>
      </c>
      <c r="P64" s="17">
        <v>320508</v>
      </c>
      <c r="Q64" s="17">
        <v>762454</v>
      </c>
      <c r="R64" s="40">
        <v>2.3999999999999998E-3</v>
      </c>
      <c r="S64" s="40">
        <v>3.2899999999999999E-2</v>
      </c>
      <c r="T64" s="17">
        <v>360938</v>
      </c>
      <c r="U64" s="17">
        <v>1114117</v>
      </c>
      <c r="V64" s="40">
        <v>4.8999999999999998E-3</v>
      </c>
      <c r="W64" s="40">
        <v>3.4299999999999997E-2</v>
      </c>
    </row>
    <row r="65" spans="1:23" x14ac:dyDescent="0.35">
      <c r="A65" s="16" t="s">
        <v>193</v>
      </c>
      <c r="B65" s="16" t="s">
        <v>32</v>
      </c>
      <c r="C65" s="16" t="s">
        <v>191</v>
      </c>
      <c r="D65" s="16">
        <v>25</v>
      </c>
      <c r="E65" s="17">
        <v>11999.25</v>
      </c>
      <c r="F65" s="17">
        <f t="shared" si="1"/>
        <v>299981.25</v>
      </c>
      <c r="G65" s="36">
        <v>35</v>
      </c>
      <c r="H65" s="17">
        <v>55763</v>
      </c>
      <c r="I65" s="17">
        <v>126425</v>
      </c>
      <c r="J65" s="40" t="s">
        <v>192</v>
      </c>
      <c r="K65" s="40" t="s">
        <v>192</v>
      </c>
      <c r="L65" s="17">
        <v>187430</v>
      </c>
      <c r="M65" s="17">
        <v>392515</v>
      </c>
      <c r="N65" s="40">
        <v>-2.6800000000000001E-2</v>
      </c>
      <c r="O65" s="40">
        <v>1.47E-2</v>
      </c>
      <c r="P65" s="17">
        <v>401115</v>
      </c>
      <c r="Q65" s="17">
        <v>826221</v>
      </c>
      <c r="R65" s="40">
        <v>1.03E-2</v>
      </c>
      <c r="S65" s="40">
        <v>3.56E-2</v>
      </c>
      <c r="T65" s="17">
        <v>454410</v>
      </c>
      <c r="U65" s="17">
        <v>1274916</v>
      </c>
      <c r="V65" s="40">
        <v>1.09E-2</v>
      </c>
      <c r="W65" s="40">
        <v>3.78E-2</v>
      </c>
    </row>
    <row r="66" spans="1:23" x14ac:dyDescent="0.35">
      <c r="A66" s="16" t="s">
        <v>193</v>
      </c>
      <c r="B66" s="16" t="s">
        <v>32</v>
      </c>
      <c r="C66" s="16" t="s">
        <v>37</v>
      </c>
      <c r="D66" s="16">
        <v>25</v>
      </c>
      <c r="E66" s="17">
        <v>11999.7</v>
      </c>
      <c r="F66" s="17">
        <f t="shared" si="1"/>
        <v>299992.5</v>
      </c>
      <c r="G66" s="36">
        <v>35</v>
      </c>
      <c r="H66" s="17">
        <v>152760</v>
      </c>
      <c r="I66" s="17">
        <v>232444</v>
      </c>
      <c r="J66" s="40">
        <v>-0.14119999999999999</v>
      </c>
      <c r="K66" s="40">
        <v>-3.5499999999999997E-2</v>
      </c>
      <c r="L66" s="17">
        <v>260496</v>
      </c>
      <c r="M66" s="17">
        <v>451900</v>
      </c>
      <c r="N66" s="40">
        <v>-7.9000000000000008E-3</v>
      </c>
      <c r="O66" s="40">
        <v>2.23E-2</v>
      </c>
      <c r="P66" s="17">
        <v>389940</v>
      </c>
      <c r="Q66" s="17">
        <v>729710</v>
      </c>
      <c r="R66" s="40">
        <v>9.2999999999999992E-3</v>
      </c>
      <c r="S66" s="40">
        <v>3.1300000000000001E-2</v>
      </c>
      <c r="T66" s="17">
        <v>542700</v>
      </c>
      <c r="U66" s="17">
        <v>1126785</v>
      </c>
      <c r="V66" s="40">
        <v>1.55E-2</v>
      </c>
      <c r="W66" s="40">
        <v>3.4599999999999999E-2</v>
      </c>
    </row>
    <row r="67" spans="1:23" x14ac:dyDescent="0.35">
      <c r="A67" s="16" t="s">
        <v>194</v>
      </c>
      <c r="B67" s="16" t="s">
        <v>35</v>
      </c>
      <c r="C67" s="16" t="s">
        <v>9</v>
      </c>
      <c r="D67" s="16">
        <v>1</v>
      </c>
      <c r="E67" s="17">
        <v>49950.05</v>
      </c>
      <c r="F67" s="17">
        <f t="shared" ref="F67:F98" si="2">D67*E67</f>
        <v>49950.05</v>
      </c>
      <c r="G67" s="36">
        <v>10</v>
      </c>
      <c r="H67" s="17">
        <v>60969</v>
      </c>
      <c r="I67" s="17">
        <v>99193</v>
      </c>
      <c r="J67" s="40">
        <v>0.01</v>
      </c>
      <c r="K67" s="40">
        <v>3.4799999999999998E-2</v>
      </c>
      <c r="L67" s="17">
        <v>70422</v>
      </c>
      <c r="M67" s="17">
        <v>143012</v>
      </c>
      <c r="N67" s="40">
        <v>1.15E-2</v>
      </c>
      <c r="O67" s="40">
        <v>3.56E-2</v>
      </c>
      <c r="P67" s="17">
        <v>78940</v>
      </c>
      <c r="Q67" s="17">
        <v>205027</v>
      </c>
      <c r="R67" s="40">
        <v>1.15E-2</v>
      </c>
      <c r="S67" s="40">
        <v>3.5900000000000001E-2</v>
      </c>
      <c r="T67" s="17">
        <v>96282</v>
      </c>
      <c r="U67" s="17">
        <v>293331</v>
      </c>
      <c r="V67" s="40">
        <v>1.32E-2</v>
      </c>
      <c r="W67" s="40">
        <v>3.5999999999999997E-2</v>
      </c>
    </row>
    <row r="68" spans="1:23" x14ac:dyDescent="0.35">
      <c r="A68" s="35" t="s">
        <v>194</v>
      </c>
      <c r="B68" s="35" t="s">
        <v>32</v>
      </c>
      <c r="C68" s="35" t="s">
        <v>37</v>
      </c>
      <c r="D68" s="16">
        <v>1</v>
      </c>
      <c r="E68" s="17">
        <v>49895.05</v>
      </c>
      <c r="F68" s="17">
        <f t="shared" si="2"/>
        <v>49895.05</v>
      </c>
      <c r="G68" s="36">
        <v>15</v>
      </c>
      <c r="H68" s="17">
        <v>58359</v>
      </c>
      <c r="I68" s="17">
        <v>79252</v>
      </c>
      <c r="J68" s="40">
        <f>RATE(20,0,-$E68,H68)</f>
        <v>7.8653601542356417E-3</v>
      </c>
      <c r="K68" s="40">
        <f>RATE(20,0,-$F68,I68)</f>
        <v>2.3405245031300714E-2</v>
      </c>
      <c r="L68" s="17">
        <v>75999</v>
      </c>
      <c r="M68" s="17">
        <v>120366</v>
      </c>
      <c r="N68" s="40">
        <v>1.41E-2</v>
      </c>
      <c r="O68" s="40">
        <v>2.9700000000000001E-2</v>
      </c>
      <c r="P68" s="17">
        <v>96873</v>
      </c>
      <c r="Q68" s="17">
        <v>184279</v>
      </c>
      <c r="R68" s="40">
        <v>3.32E-2</v>
      </c>
      <c r="S68" s="40">
        <v>1.67E-2</v>
      </c>
      <c r="T68" s="17">
        <v>121422</v>
      </c>
      <c r="U68" s="17">
        <v>285585</v>
      </c>
      <c r="V68" s="40">
        <v>1.7899999999999999E-2</v>
      </c>
      <c r="W68" s="40">
        <v>3.5499999999999997E-2</v>
      </c>
    </row>
    <row r="69" spans="1:23" x14ac:dyDescent="0.35">
      <c r="A69" s="16" t="s">
        <v>194</v>
      </c>
      <c r="B69" s="16" t="s">
        <v>33</v>
      </c>
      <c r="C69" s="16" t="s">
        <v>38</v>
      </c>
      <c r="D69" s="16">
        <v>1</v>
      </c>
      <c r="E69" s="17">
        <v>49500</v>
      </c>
      <c r="F69" s="17">
        <f t="shared" si="2"/>
        <v>49500</v>
      </c>
      <c r="G69" s="39">
        <v>8</v>
      </c>
      <c r="H69" s="17">
        <v>54083</v>
      </c>
      <c r="I69" s="17">
        <v>93017</v>
      </c>
      <c r="J69" s="40">
        <f>RATE(20,0,-$E69,H69)</f>
        <v>4.4371769453912429E-3</v>
      </c>
      <c r="K69" s="40">
        <f>RATE(20,0,-$F69,I69)</f>
        <v>3.2043151989619281E-2</v>
      </c>
      <c r="L69" s="17">
        <v>62790</v>
      </c>
      <c r="M69" s="17">
        <v>143012</v>
      </c>
      <c r="N69" s="40">
        <f>RATE(30,0,-$E69,L69)</f>
        <v>7.9589438562931627E-3</v>
      </c>
      <c r="O69" s="40">
        <f>RATE(30,0,-$F69,M69)</f>
        <v>3.599798180937757E-2</v>
      </c>
      <c r="P69" s="17">
        <v>69696</v>
      </c>
      <c r="Q69" s="17">
        <v>211050</v>
      </c>
      <c r="R69" s="40">
        <f>RATE(40,0,-$E69,P69)</f>
        <v>8.5909486452565124E-3</v>
      </c>
      <c r="S69" s="40">
        <v>3.6900000000000002E-2</v>
      </c>
      <c r="T69" s="17">
        <v>77363</v>
      </c>
      <c r="U69" s="17">
        <v>310895</v>
      </c>
      <c r="V69" s="40">
        <f>RATE(50,0,-$E69,T69)</f>
        <v>8.9707170650245825E-3</v>
      </c>
      <c r="W69" s="40">
        <f>RATE(50,0,-$F69,U69)</f>
        <v>3.7433268255506025E-2</v>
      </c>
    </row>
    <row r="70" spans="1:23" x14ac:dyDescent="0.35">
      <c r="A70" s="16" t="s">
        <v>194</v>
      </c>
      <c r="B70" s="16" t="s">
        <v>36</v>
      </c>
      <c r="C70" s="16" t="s">
        <v>10</v>
      </c>
      <c r="D70" s="16">
        <v>1</v>
      </c>
      <c r="E70" s="17">
        <v>50000</v>
      </c>
      <c r="F70" s="17">
        <f t="shared" si="2"/>
        <v>50000</v>
      </c>
      <c r="G70" s="16">
        <v>15</v>
      </c>
      <c r="H70" s="17">
        <v>54100</v>
      </c>
      <c r="I70" s="17">
        <v>95144</v>
      </c>
      <c r="J70" s="40">
        <f>RATE(20,0,-$E70,H70)</f>
        <v>3.9483332321390979E-3</v>
      </c>
      <c r="K70" s="40">
        <f>RATE(20,0,-$F70,I70)</f>
        <v>3.269142315707628E-2</v>
      </c>
      <c r="L70" s="17">
        <v>61400</v>
      </c>
      <c r="M70" s="17">
        <v>141787</v>
      </c>
      <c r="N70" s="40">
        <f>RATE(30,0,-$E70,L70)</f>
        <v>6.8697166471284677E-3</v>
      </c>
      <c r="O70" s="40">
        <f>RATE(30,0,-$F70,M70)</f>
        <v>3.5354034833417654E-2</v>
      </c>
      <c r="P70" s="17">
        <v>69000</v>
      </c>
      <c r="Q70" s="17">
        <v>221402</v>
      </c>
      <c r="R70" s="40">
        <f>RATE(40,0,-$E70,P70)</f>
        <v>8.0845927220614833E-3</v>
      </c>
      <c r="S70" s="40">
        <f>RATE(40,0,-$F70,Q70)</f>
        <v>3.7899465706472735E-2</v>
      </c>
      <c r="T70" s="17">
        <v>79950</v>
      </c>
      <c r="U70" s="17">
        <v>341209</v>
      </c>
      <c r="V70" s="40">
        <f>RATE(50,0,-$E70,T70)</f>
        <v>9.4317701062617242E-3</v>
      </c>
      <c r="W70" s="40">
        <f>RATE(50,0,-$F70,U70)</f>
        <v>3.9156621966765025E-2</v>
      </c>
    </row>
    <row r="71" spans="1:23" x14ac:dyDescent="0.35">
      <c r="A71" s="16" t="s">
        <v>194</v>
      </c>
      <c r="B71" s="16" t="s">
        <v>33</v>
      </c>
      <c r="C71" s="16" t="s">
        <v>38</v>
      </c>
      <c r="D71" s="16">
        <v>5</v>
      </c>
      <c r="E71" s="17">
        <v>11952</v>
      </c>
      <c r="F71" s="17">
        <f t="shared" si="2"/>
        <v>59760</v>
      </c>
      <c r="G71" s="39">
        <v>10</v>
      </c>
      <c r="H71" s="17">
        <v>62192</v>
      </c>
      <c r="I71" s="17">
        <v>99510</v>
      </c>
      <c r="J71" s="40">
        <v>2.2000000000000001E-3</v>
      </c>
      <c r="K71" s="40">
        <v>2.87E-2</v>
      </c>
      <c r="L71" s="17">
        <v>74807</v>
      </c>
      <c r="M71" s="17">
        <v>160452</v>
      </c>
      <c r="N71" s="37">
        <v>8.0999999999999996E-3</v>
      </c>
      <c r="O71" s="37">
        <v>3.5900000000000001E-2</v>
      </c>
      <c r="P71" s="17">
        <v>86030</v>
      </c>
      <c r="Q71" s="17">
        <v>236074</v>
      </c>
      <c r="R71" s="37">
        <v>9.5999999999999992E-3</v>
      </c>
      <c r="S71" s="37">
        <v>3.6799999999999999E-2</v>
      </c>
      <c r="T71" s="17">
        <v>98932</v>
      </c>
      <c r="U71" s="17">
        <v>345688</v>
      </c>
      <c r="V71" s="37">
        <v>1.06E-2</v>
      </c>
      <c r="W71" s="37">
        <v>3.7199999999999997E-2</v>
      </c>
    </row>
    <row r="72" spans="1:23" x14ac:dyDescent="0.35">
      <c r="A72" s="16" t="s">
        <v>194</v>
      </c>
      <c r="B72" s="16" t="s">
        <v>34</v>
      </c>
      <c r="C72" s="16" t="s">
        <v>39</v>
      </c>
      <c r="D72" s="16">
        <v>5</v>
      </c>
      <c r="E72" s="17">
        <v>12000.15</v>
      </c>
      <c r="F72" s="17">
        <f t="shared" si="2"/>
        <v>60000.75</v>
      </c>
      <c r="G72" s="39">
        <v>5</v>
      </c>
      <c r="H72" s="17">
        <v>67637</v>
      </c>
      <c r="I72" s="17">
        <v>107956</v>
      </c>
      <c r="J72" s="37">
        <v>6.7000000000000002E-3</v>
      </c>
      <c r="K72" s="37">
        <v>3.3099999999999997E-2</v>
      </c>
      <c r="L72" s="17">
        <v>82090</v>
      </c>
      <c r="M72" s="17">
        <v>161500</v>
      </c>
      <c r="N72" s="37">
        <v>1.1299999999999999E-2</v>
      </c>
      <c r="O72" s="37">
        <v>3.5900000000000001E-2</v>
      </c>
      <c r="P72" s="17">
        <v>99125</v>
      </c>
      <c r="Q72" s="17">
        <v>234903</v>
      </c>
      <c r="R72" s="37">
        <v>1.3299999999999999E-2</v>
      </c>
      <c r="S72" s="37">
        <v>3.6499999999999998E-2</v>
      </c>
      <c r="T72" s="17">
        <v>119681</v>
      </c>
      <c r="U72" s="17">
        <v>349614</v>
      </c>
      <c r="V72" s="37">
        <v>1.4500000000000001E-2</v>
      </c>
      <c r="W72" s="37">
        <v>3.7400000000000003E-2</v>
      </c>
    </row>
    <row r="73" spans="1:23" x14ac:dyDescent="0.35">
      <c r="A73" s="16" t="s">
        <v>194</v>
      </c>
      <c r="B73" s="16" t="s">
        <v>36</v>
      </c>
      <c r="C73" s="16" t="s">
        <v>10</v>
      </c>
      <c r="D73" s="16">
        <v>5</v>
      </c>
      <c r="E73" s="17">
        <v>12000</v>
      </c>
      <c r="F73" s="17">
        <f t="shared" si="2"/>
        <v>60000</v>
      </c>
      <c r="G73" s="16">
        <v>15</v>
      </c>
      <c r="H73" s="17">
        <v>63875</v>
      </c>
      <c r="I73" s="17">
        <v>106851</v>
      </c>
      <c r="J73" s="40">
        <v>3.5000000000000001E-3</v>
      </c>
      <c r="K73" s="40">
        <v>3.2500000000000001E-2</v>
      </c>
      <c r="L73" s="17">
        <v>71719</v>
      </c>
      <c r="M73" s="17">
        <v>156684</v>
      </c>
      <c r="N73" s="40">
        <v>6.4000000000000003E-3</v>
      </c>
      <c r="O73" s="40">
        <v>3.4799999999999998E-2</v>
      </c>
      <c r="P73" s="17">
        <v>79623</v>
      </c>
      <c r="Q73" s="17">
        <v>232786</v>
      </c>
      <c r="R73" s="40">
        <v>7.4999999999999997E-3</v>
      </c>
      <c r="S73" s="40">
        <v>3.6299999999999999E-2</v>
      </c>
      <c r="T73" s="17">
        <v>92539</v>
      </c>
      <c r="U73" s="17">
        <v>354301</v>
      </c>
      <c r="V73" s="40">
        <v>9.1000000000000004E-3</v>
      </c>
      <c r="W73" s="40">
        <v>3.7699999999999997E-2</v>
      </c>
    </row>
    <row r="74" spans="1:23" x14ac:dyDescent="0.35">
      <c r="A74" s="16" t="s">
        <v>194</v>
      </c>
      <c r="B74" s="16" t="s">
        <v>35</v>
      </c>
      <c r="C74" s="16" t="s">
        <v>9</v>
      </c>
      <c r="D74" s="16">
        <v>5</v>
      </c>
      <c r="E74" s="17">
        <v>11997.09</v>
      </c>
      <c r="F74" s="17">
        <f t="shared" si="2"/>
        <v>59985.45</v>
      </c>
      <c r="G74" s="39">
        <v>15</v>
      </c>
      <c r="H74" s="17">
        <v>63328</v>
      </c>
      <c r="I74" s="17">
        <v>111671</v>
      </c>
      <c r="J74" s="40">
        <v>3.0000000000000001E-3</v>
      </c>
      <c r="K74" s="40">
        <v>3.5000000000000003E-2</v>
      </c>
      <c r="L74" s="17">
        <v>77106</v>
      </c>
      <c r="M74" s="17">
        <v>159950</v>
      </c>
      <c r="N74" s="40">
        <v>8.9999999999999993E-3</v>
      </c>
      <c r="O74" s="40">
        <v>3.56E-2</v>
      </c>
      <c r="P74" s="17">
        <v>92399</v>
      </c>
      <c r="Q74" s="17">
        <v>231346</v>
      </c>
      <c r="R74" s="40">
        <v>1.14E-2</v>
      </c>
      <c r="S74" s="40">
        <v>3.61E-2</v>
      </c>
      <c r="T74" s="17">
        <v>112623</v>
      </c>
      <c r="U74" s="17">
        <v>332856</v>
      </c>
      <c r="V74" s="40">
        <v>1.32E-2</v>
      </c>
      <c r="W74" s="40">
        <v>3.6299999999999999E-2</v>
      </c>
    </row>
    <row r="75" spans="1:23" x14ac:dyDescent="0.35">
      <c r="A75" s="16" t="s">
        <v>194</v>
      </c>
      <c r="B75" s="16" t="s">
        <v>32</v>
      </c>
      <c r="C75" s="16" t="s">
        <v>191</v>
      </c>
      <c r="D75" s="16">
        <v>5</v>
      </c>
      <c r="E75" s="17">
        <v>11965.8</v>
      </c>
      <c r="F75" s="17">
        <f t="shared" si="2"/>
        <v>59829</v>
      </c>
      <c r="G75" s="39">
        <v>25</v>
      </c>
      <c r="H75" s="17">
        <v>42132</v>
      </c>
      <c r="I75" s="17">
        <v>63505</v>
      </c>
      <c r="J75" s="40">
        <v>-1.9300000000000001E-2</v>
      </c>
      <c r="K75" s="40">
        <v>3.3E-3</v>
      </c>
      <c r="L75" s="17">
        <v>73440</v>
      </c>
      <c r="M75" s="17">
        <v>125946</v>
      </c>
      <c r="N75" s="40">
        <v>7.3000000000000001E-3</v>
      </c>
      <c r="O75" s="40">
        <v>2.69E-2</v>
      </c>
      <c r="P75" s="17">
        <v>84600</v>
      </c>
      <c r="Q75" s="17">
        <v>199271</v>
      </c>
      <c r="R75" s="40">
        <v>9.1000000000000004E-3</v>
      </c>
      <c r="S75" s="40">
        <v>3.2099999999999997E-2</v>
      </c>
      <c r="T75" s="17">
        <v>100560</v>
      </c>
      <c r="U75" s="17">
        <v>331264</v>
      </c>
      <c r="V75" s="40">
        <v>1.0800000000000001E-2</v>
      </c>
      <c r="W75" s="40">
        <v>3.6200000000000003E-2</v>
      </c>
    </row>
    <row r="76" spans="1:23" x14ac:dyDescent="0.35">
      <c r="A76" s="16" t="s">
        <v>194</v>
      </c>
      <c r="B76" s="16" t="s">
        <v>32</v>
      </c>
      <c r="C76" s="16" t="s">
        <v>37</v>
      </c>
      <c r="D76" s="16">
        <v>5</v>
      </c>
      <c r="E76" s="17">
        <v>11945.95</v>
      </c>
      <c r="F76" s="17">
        <f t="shared" si="2"/>
        <v>59729.75</v>
      </c>
      <c r="G76" s="39">
        <v>30</v>
      </c>
      <c r="H76" s="17">
        <v>45968</v>
      </c>
      <c r="I76" s="17">
        <v>70094</v>
      </c>
      <c r="J76" s="40">
        <v>-1.4500000000000001E-2</v>
      </c>
      <c r="K76" s="40">
        <v>8.8999999999999999E-3</v>
      </c>
      <c r="L76" s="17">
        <v>69797</v>
      </c>
      <c r="M76" s="17">
        <v>121213</v>
      </c>
      <c r="N76" s="40">
        <v>5.4999999999999997E-3</v>
      </c>
      <c r="O76" s="40">
        <v>2.5499999999999998E-2</v>
      </c>
      <c r="P76" s="17">
        <v>98527</v>
      </c>
      <c r="Q76" s="17">
        <v>200058</v>
      </c>
      <c r="R76" s="40">
        <v>1.32E-2</v>
      </c>
      <c r="S76" s="40">
        <v>3.2199999999999999E-2</v>
      </c>
      <c r="T76" s="17">
        <v>132834</v>
      </c>
      <c r="U76" s="17">
        <v>323959</v>
      </c>
      <c r="V76" s="40">
        <v>1.67E-2</v>
      </c>
      <c r="W76" s="40">
        <v>3.5799999999999998E-2</v>
      </c>
    </row>
    <row r="77" spans="1:23" x14ac:dyDescent="0.35">
      <c r="A77" s="16" t="s">
        <v>194</v>
      </c>
      <c r="B77" s="16" t="s">
        <v>33</v>
      </c>
      <c r="C77" s="16" t="s">
        <v>38</v>
      </c>
      <c r="D77" s="16">
        <v>10</v>
      </c>
      <c r="E77" s="17">
        <v>11934</v>
      </c>
      <c r="F77" s="17">
        <f t="shared" si="2"/>
        <v>119340</v>
      </c>
      <c r="G77" s="39">
        <v>15</v>
      </c>
      <c r="H77" s="17">
        <v>121130</v>
      </c>
      <c r="I77" s="17">
        <v>184779</v>
      </c>
      <c r="J77" s="40">
        <v>1E-3</v>
      </c>
      <c r="K77" s="40">
        <v>2.8400000000000002E-2</v>
      </c>
      <c r="L77" s="17">
        <v>144437</v>
      </c>
      <c r="M77" s="17">
        <v>294295</v>
      </c>
      <c r="N77" s="40">
        <v>7.4999999999999997E-3</v>
      </c>
      <c r="O77" s="40">
        <v>3.5799999999999998E-2</v>
      </c>
      <c r="P77" s="17">
        <v>164653</v>
      </c>
      <c r="Q77" s="17">
        <v>427166</v>
      </c>
      <c r="R77" s="40">
        <v>9.1000000000000004E-3</v>
      </c>
      <c r="S77" s="40">
        <v>3.6400000000000002E-2</v>
      </c>
      <c r="T77" s="17">
        <v>187709</v>
      </c>
      <c r="U77" s="17">
        <v>619259</v>
      </c>
      <c r="V77" s="40">
        <v>0.01</v>
      </c>
      <c r="W77" s="40">
        <v>3.6700000000000003E-2</v>
      </c>
    </row>
    <row r="78" spans="1:23" x14ac:dyDescent="0.35">
      <c r="A78" s="16" t="s">
        <v>194</v>
      </c>
      <c r="B78" s="16" t="s">
        <v>34</v>
      </c>
      <c r="C78" s="16" t="s">
        <v>39</v>
      </c>
      <c r="D78" s="16">
        <v>10</v>
      </c>
      <c r="E78" s="17">
        <v>12000.09</v>
      </c>
      <c r="F78" s="17">
        <f t="shared" si="2"/>
        <v>120000.9</v>
      </c>
      <c r="G78" s="39">
        <v>10</v>
      </c>
      <c r="H78" s="17">
        <v>132037</v>
      </c>
      <c r="I78" s="17">
        <v>196942</v>
      </c>
      <c r="J78" s="37">
        <v>6.1999999999999998E-3</v>
      </c>
      <c r="K78" s="37">
        <v>3.2199999999999999E-2</v>
      </c>
      <c r="L78" s="17">
        <v>159441</v>
      </c>
      <c r="M78" s="17">
        <v>291479</v>
      </c>
      <c r="N78" s="37">
        <v>1.12E-2</v>
      </c>
      <c r="O78" s="37">
        <v>3.5200000000000002E-2</v>
      </c>
      <c r="P78" s="17">
        <v>185112</v>
      </c>
      <c r="Q78" s="17">
        <v>416571</v>
      </c>
      <c r="R78" s="37">
        <v>1.23E-2</v>
      </c>
      <c r="S78" s="37">
        <v>3.5499999999999997E-2</v>
      </c>
      <c r="T78" s="17">
        <v>221327</v>
      </c>
      <c r="U78" s="17">
        <v>599090</v>
      </c>
      <c r="V78" s="37">
        <v>1.35E-2</v>
      </c>
      <c r="W78" s="37">
        <v>3.5900000000000001E-2</v>
      </c>
    </row>
    <row r="79" spans="1:23" x14ac:dyDescent="0.35">
      <c r="A79" s="16" t="s">
        <v>194</v>
      </c>
      <c r="B79" s="16" t="s">
        <v>36</v>
      </c>
      <c r="C79" s="16" t="s">
        <v>10</v>
      </c>
      <c r="D79" s="16">
        <v>10</v>
      </c>
      <c r="E79" s="17">
        <v>12000</v>
      </c>
      <c r="F79" s="17">
        <f t="shared" si="2"/>
        <v>120000</v>
      </c>
      <c r="G79" s="16">
        <v>21</v>
      </c>
      <c r="H79" s="17">
        <v>119705</v>
      </c>
      <c r="I79" s="17">
        <v>189254</v>
      </c>
      <c r="J79" s="40">
        <v>-2.0000000000000001E-4</v>
      </c>
      <c r="K79" s="40">
        <v>2.9600000000000001E-2</v>
      </c>
      <c r="L79" s="17">
        <v>135258</v>
      </c>
      <c r="M79" s="17">
        <v>268206</v>
      </c>
      <c r="N79" s="40">
        <v>4.7000000000000002E-3</v>
      </c>
      <c r="O79" s="40">
        <v>3.1899999999999998E-2</v>
      </c>
      <c r="P79" s="17">
        <v>148925</v>
      </c>
      <c r="Q79" s="17">
        <v>399858</v>
      </c>
      <c r="R79" s="40">
        <v>6.1000000000000004E-3</v>
      </c>
      <c r="S79" s="40">
        <v>3.4299999999999997E-2</v>
      </c>
      <c r="T79" s="17">
        <v>171782</v>
      </c>
      <c r="U79" s="17">
        <v>609443</v>
      </c>
      <c r="V79" s="40">
        <v>7.9000000000000008E-3</v>
      </c>
      <c r="W79" s="40">
        <v>3.6200000000000003E-2</v>
      </c>
    </row>
    <row r="80" spans="1:23" x14ac:dyDescent="0.35">
      <c r="A80" s="16" t="s">
        <v>194</v>
      </c>
      <c r="B80" s="16" t="s">
        <v>35</v>
      </c>
      <c r="C80" s="16" t="s">
        <v>9</v>
      </c>
      <c r="D80" s="16">
        <v>10</v>
      </c>
      <c r="E80" s="17">
        <v>11997.78</v>
      </c>
      <c r="F80" s="17">
        <f t="shared" si="2"/>
        <v>119977.8</v>
      </c>
      <c r="G80" s="39">
        <v>15</v>
      </c>
      <c r="H80" s="17">
        <v>128593</v>
      </c>
      <c r="I80" s="17">
        <v>200104</v>
      </c>
      <c r="J80" s="40">
        <v>4.4000000000000003E-3</v>
      </c>
      <c r="K80" s="40">
        <v>3.32E-2</v>
      </c>
      <c r="L80" s="17">
        <v>148966</v>
      </c>
      <c r="M80" s="17">
        <v>288873</v>
      </c>
      <c r="N80" s="40">
        <v>8.5000000000000006E-3</v>
      </c>
      <c r="O80" s="40">
        <v>3.4799999999999998E-2</v>
      </c>
      <c r="P80" s="17">
        <v>178336</v>
      </c>
      <c r="Q80" s="17">
        <v>420200</v>
      </c>
      <c r="R80" s="40">
        <v>1.12E-2</v>
      </c>
      <c r="S80" s="40">
        <v>3.5700000000000003E-2</v>
      </c>
      <c r="T80" s="17">
        <v>205691</v>
      </c>
      <c r="U80" s="17">
        <v>598221</v>
      </c>
      <c r="V80" s="40">
        <v>1.1900000000000001E-2</v>
      </c>
      <c r="W80" s="40">
        <v>3.5799999999999998E-2</v>
      </c>
    </row>
    <row r="81" spans="1:23" x14ac:dyDescent="0.35">
      <c r="A81" s="16" t="s">
        <v>194</v>
      </c>
      <c r="B81" s="16" t="s">
        <v>32</v>
      </c>
      <c r="C81" s="16" t="s">
        <v>191</v>
      </c>
      <c r="D81" s="16">
        <v>10</v>
      </c>
      <c r="E81" s="17">
        <v>11965.05</v>
      </c>
      <c r="F81" s="17">
        <f t="shared" si="2"/>
        <v>119650.5</v>
      </c>
      <c r="G81" s="39">
        <v>30</v>
      </c>
      <c r="H81" s="17">
        <v>73022</v>
      </c>
      <c r="I81" s="17">
        <v>113055</v>
      </c>
      <c r="J81" s="40">
        <v>-3.1600000000000003E-2</v>
      </c>
      <c r="K81" s="40">
        <v>-3.7000000000000002E-3</v>
      </c>
      <c r="L81" s="17">
        <v>145392</v>
      </c>
      <c r="M81" s="17">
        <v>241814</v>
      </c>
      <c r="N81" s="40">
        <v>7.6E-3</v>
      </c>
      <c r="O81" s="40">
        <v>2.7799999999999998E-2</v>
      </c>
      <c r="P81" s="17">
        <v>166595</v>
      </c>
      <c r="Q81" s="17">
        <v>374536</v>
      </c>
      <c r="R81" s="40">
        <v>9.2999999999999992E-3</v>
      </c>
      <c r="S81" s="40">
        <v>3.2500000000000001E-2</v>
      </c>
      <c r="T81" s="17">
        <v>196419</v>
      </c>
      <c r="U81" s="17">
        <v>611440</v>
      </c>
      <c r="V81" s="40">
        <v>1.09E-2</v>
      </c>
      <c r="W81" s="40">
        <v>3.6299999999999999E-2</v>
      </c>
    </row>
    <row r="82" spans="1:23" x14ac:dyDescent="0.35">
      <c r="A82" s="16" t="s">
        <v>194</v>
      </c>
      <c r="B82" s="16" t="s">
        <v>32</v>
      </c>
      <c r="C82" s="16" t="s">
        <v>37</v>
      </c>
      <c r="D82" s="16">
        <v>10</v>
      </c>
      <c r="E82" s="17">
        <v>11987.2</v>
      </c>
      <c r="F82" s="17">
        <f t="shared" si="2"/>
        <v>119872</v>
      </c>
      <c r="G82" s="39">
        <v>30</v>
      </c>
      <c r="H82" s="17">
        <v>77172</v>
      </c>
      <c r="I82" s="17">
        <v>121900</v>
      </c>
      <c r="J82" s="40">
        <v>-2.8199999999999999E-2</v>
      </c>
      <c r="K82" s="40">
        <v>1.1000000000000001E-3</v>
      </c>
      <c r="L82" s="17">
        <v>125241</v>
      </c>
      <c r="M82" s="17">
        <v>164658</v>
      </c>
      <c r="N82" s="40">
        <v>1.6999999999999999E-3</v>
      </c>
      <c r="O82" s="40">
        <v>2.35E-2</v>
      </c>
      <c r="P82" s="17">
        <v>183447</v>
      </c>
      <c r="Q82" s="17">
        <v>360191</v>
      </c>
      <c r="R82" s="40">
        <v>1.2E-2</v>
      </c>
      <c r="S82" s="40">
        <v>3.1300000000000001E-2</v>
      </c>
      <c r="T82" s="17">
        <v>253098</v>
      </c>
      <c r="U82" s="17">
        <v>578917</v>
      </c>
      <c r="V82" s="40">
        <v>1.6500000000000001E-2</v>
      </c>
      <c r="W82" s="40">
        <v>3.5099999999999999E-2</v>
      </c>
    </row>
    <row r="83" spans="1:23" x14ac:dyDescent="0.35">
      <c r="A83" s="16" t="s">
        <v>194</v>
      </c>
      <c r="B83" s="16" t="s">
        <v>33</v>
      </c>
      <c r="C83" s="16" t="s">
        <v>38</v>
      </c>
      <c r="D83" s="16">
        <v>15</v>
      </c>
      <c r="E83" s="17">
        <v>12000</v>
      </c>
      <c r="F83" s="17">
        <f t="shared" si="2"/>
        <v>180000</v>
      </c>
      <c r="G83" s="39">
        <v>20</v>
      </c>
      <c r="H83" s="17">
        <v>180000</v>
      </c>
      <c r="I83" s="17">
        <v>255290</v>
      </c>
      <c r="J83" s="40">
        <v>0</v>
      </c>
      <c r="K83" s="40">
        <v>2.6700000000000002E-2</v>
      </c>
      <c r="L83" s="17">
        <v>208548</v>
      </c>
      <c r="M83" s="17">
        <v>406801</v>
      </c>
      <c r="N83" s="40">
        <v>6.4000000000000003E-3</v>
      </c>
      <c r="O83" s="40">
        <v>3.56E-2</v>
      </c>
      <c r="P83" s="17">
        <v>235656</v>
      </c>
      <c r="Q83" s="17">
        <v>583099</v>
      </c>
      <c r="R83" s="40">
        <v>8.2000000000000007E-3</v>
      </c>
      <c r="S83" s="40">
        <v>3.5900000000000001E-2</v>
      </c>
      <c r="T83" s="17">
        <v>266292</v>
      </c>
      <c r="U83" s="17">
        <v>837688</v>
      </c>
      <c r="V83" s="40">
        <v>9.1000000000000004E-3</v>
      </c>
      <c r="W83" s="40">
        <v>3.61E-2</v>
      </c>
    </row>
    <row r="84" spans="1:23" x14ac:dyDescent="0.35">
      <c r="A84" s="16" t="s">
        <v>194</v>
      </c>
      <c r="B84" s="16" t="s">
        <v>34</v>
      </c>
      <c r="C84" s="16" t="s">
        <v>39</v>
      </c>
      <c r="D84" s="16">
        <v>15</v>
      </c>
      <c r="E84" s="17">
        <v>12000.02</v>
      </c>
      <c r="F84" s="17">
        <f t="shared" si="2"/>
        <v>180000.30000000002</v>
      </c>
      <c r="G84" s="39">
        <v>15</v>
      </c>
      <c r="H84" s="17">
        <v>193019</v>
      </c>
      <c r="I84" s="17">
        <v>273264</v>
      </c>
      <c r="J84" s="37">
        <v>5.4000000000000003E-3</v>
      </c>
      <c r="K84" s="37">
        <v>3.1899999999999998E-2</v>
      </c>
      <c r="L84" s="17">
        <v>230816</v>
      </c>
      <c r="M84" s="17">
        <v>393371</v>
      </c>
      <c r="N84" s="37">
        <v>1.0800000000000001E-2</v>
      </c>
      <c r="O84" s="37">
        <v>3.4099999999999998E-2</v>
      </c>
      <c r="P84" s="17">
        <v>265322</v>
      </c>
      <c r="Q84" s="17">
        <v>559591</v>
      </c>
      <c r="R84" s="37">
        <v>1.18E-2</v>
      </c>
      <c r="S84" s="37">
        <v>3.4599999999999999E-2</v>
      </c>
      <c r="T84" s="17">
        <v>311045</v>
      </c>
      <c r="U84" s="17">
        <v>808973</v>
      </c>
      <c r="V84" s="37">
        <v>1.2800000000000001E-2</v>
      </c>
      <c r="W84" s="37">
        <v>3.5299999999999998E-2</v>
      </c>
    </row>
    <row r="85" spans="1:23" x14ac:dyDescent="0.35">
      <c r="A85" s="16" t="s">
        <v>194</v>
      </c>
      <c r="B85" s="16" t="s">
        <v>36</v>
      </c>
      <c r="C85" s="16" t="s">
        <v>10</v>
      </c>
      <c r="D85" s="16">
        <v>15</v>
      </c>
      <c r="E85" s="17">
        <v>12000</v>
      </c>
      <c r="F85" s="17">
        <f t="shared" si="2"/>
        <v>180000</v>
      </c>
      <c r="G85" s="16">
        <v>21</v>
      </c>
      <c r="H85" s="17">
        <v>179753</v>
      </c>
      <c r="I85" s="17">
        <v>253886</v>
      </c>
      <c r="J85" s="40">
        <v>-1E-4</v>
      </c>
      <c r="K85" s="40">
        <v>2.63E-2</v>
      </c>
      <c r="L85" s="17">
        <v>197763</v>
      </c>
      <c r="M85" s="17">
        <v>358812</v>
      </c>
      <c r="N85" s="40">
        <v>4.1000000000000003E-3</v>
      </c>
      <c r="O85" s="40">
        <v>3.0099999999999998E-2</v>
      </c>
      <c r="P85" s="17">
        <v>215774</v>
      </c>
      <c r="Q85" s="17">
        <v>547999</v>
      </c>
      <c r="R85" s="40">
        <v>5.4999999999999997E-3</v>
      </c>
      <c r="S85" s="40">
        <v>3.4000000000000002E-2</v>
      </c>
      <c r="T85" s="17">
        <v>247204</v>
      </c>
      <c r="U85" s="17">
        <v>811547</v>
      </c>
      <c r="V85" s="40">
        <v>7.4000000000000003E-3</v>
      </c>
      <c r="W85" s="40">
        <v>3.5400000000000001E-2</v>
      </c>
    </row>
    <row r="86" spans="1:23" x14ac:dyDescent="0.35">
      <c r="A86" s="16" t="s">
        <v>194</v>
      </c>
      <c r="B86" s="16" t="s">
        <v>35</v>
      </c>
      <c r="C86" s="16" t="s">
        <v>9</v>
      </c>
      <c r="D86" s="16">
        <v>15</v>
      </c>
      <c r="E86" s="17">
        <v>11995.3</v>
      </c>
      <c r="F86" s="17">
        <f t="shared" si="2"/>
        <v>179929.5</v>
      </c>
      <c r="G86" s="39">
        <v>15</v>
      </c>
      <c r="H86" s="17">
        <v>189217</v>
      </c>
      <c r="I86" s="17">
        <v>272673</v>
      </c>
      <c r="J86" s="40">
        <v>3.8E-3</v>
      </c>
      <c r="K86" s="40">
        <v>3.1699999999999999E-2</v>
      </c>
      <c r="L86" s="17">
        <v>232759</v>
      </c>
      <c r="M86" s="17">
        <v>397366</v>
      </c>
      <c r="N86" s="40">
        <v>1.12E-2</v>
      </c>
      <c r="O86" s="40">
        <v>3.4500000000000003E-2</v>
      </c>
      <c r="P86" s="17">
        <v>260392</v>
      </c>
      <c r="Q86" s="17">
        <v>565171</v>
      </c>
      <c r="R86" s="40">
        <v>1.12E-2</v>
      </c>
      <c r="S86" s="40">
        <v>3.49E-2</v>
      </c>
      <c r="T86" s="17">
        <v>299752</v>
      </c>
      <c r="U86" s="17">
        <v>819456</v>
      </c>
      <c r="V86" s="40">
        <v>1.1900000000000001E-2</v>
      </c>
      <c r="W86" s="40">
        <v>3.56E-2</v>
      </c>
    </row>
    <row r="87" spans="1:23" x14ac:dyDescent="0.35">
      <c r="A87" s="16" t="s">
        <v>194</v>
      </c>
      <c r="B87" s="16" t="s">
        <v>32</v>
      </c>
      <c r="C87" s="16" t="s">
        <v>191</v>
      </c>
      <c r="D87" s="16">
        <v>15</v>
      </c>
      <c r="E87" s="17">
        <v>11968.05</v>
      </c>
      <c r="F87" s="17">
        <f t="shared" si="2"/>
        <v>179520.75</v>
      </c>
      <c r="G87" s="36">
        <v>30</v>
      </c>
      <c r="H87" s="17">
        <v>96669</v>
      </c>
      <c r="I87" s="17">
        <v>154173</v>
      </c>
      <c r="J87" s="40">
        <v>-4.82E-2</v>
      </c>
      <c r="K87" s="40">
        <v>-1.17E-2</v>
      </c>
      <c r="L87" s="17">
        <v>220455</v>
      </c>
      <c r="M87" s="17">
        <v>356544</v>
      </c>
      <c r="N87" s="40">
        <v>8.8999999999999999E-3</v>
      </c>
      <c r="O87" s="40">
        <v>2.9899999999999999E-2</v>
      </c>
      <c r="P87" s="17">
        <v>250815</v>
      </c>
      <c r="Q87" s="17">
        <v>540961</v>
      </c>
      <c r="R87" s="40">
        <v>1.01E-2</v>
      </c>
      <c r="S87" s="40">
        <v>3.3599999999999998E-2</v>
      </c>
      <c r="T87" s="17">
        <v>293250</v>
      </c>
      <c r="U87" s="17">
        <v>868290</v>
      </c>
      <c r="V87" s="40">
        <v>1.14E-2</v>
      </c>
      <c r="W87" s="40">
        <v>3.6999999999999998E-2</v>
      </c>
    </row>
    <row r="88" spans="1:23" x14ac:dyDescent="0.35">
      <c r="A88" s="16" t="s">
        <v>194</v>
      </c>
      <c r="B88" s="16" t="s">
        <v>32</v>
      </c>
      <c r="C88" s="16" t="s">
        <v>37</v>
      </c>
      <c r="D88" s="16">
        <v>15</v>
      </c>
      <c r="E88" s="17">
        <v>11998.75</v>
      </c>
      <c r="F88" s="17">
        <f t="shared" si="2"/>
        <v>179981.25</v>
      </c>
      <c r="G88" s="36">
        <v>35</v>
      </c>
      <c r="H88" s="17">
        <v>101439</v>
      </c>
      <c r="I88" s="17">
        <v>163596</v>
      </c>
      <c r="J88" s="40">
        <v>-4.4600000000000001E-2</v>
      </c>
      <c r="K88" s="40">
        <v>-7.4000000000000003E-3</v>
      </c>
      <c r="L88" s="17">
        <v>169830</v>
      </c>
      <c r="M88" s="17">
        <v>296659</v>
      </c>
      <c r="N88" s="40">
        <v>-2.5000000000000001E-3</v>
      </c>
      <c r="O88" s="40">
        <v>2.1700000000000001E-2</v>
      </c>
      <c r="P88" s="17">
        <v>253368</v>
      </c>
      <c r="Q88" s="17">
        <v>495176</v>
      </c>
      <c r="R88" s="40">
        <v>1.03E-2</v>
      </c>
      <c r="S88" s="40">
        <v>3.0800000000000001E-2</v>
      </c>
      <c r="T88" s="17">
        <v>352971</v>
      </c>
      <c r="U88" s="17">
        <v>796273</v>
      </c>
      <c r="V88" s="40">
        <v>1.5699999999999999E-2</v>
      </c>
      <c r="W88" s="40">
        <v>3.49E-2</v>
      </c>
    </row>
    <row r="89" spans="1:23" x14ac:dyDescent="0.35">
      <c r="A89" s="16" t="s">
        <v>194</v>
      </c>
      <c r="B89" s="16" t="s">
        <v>33</v>
      </c>
      <c r="C89" s="16" t="s">
        <v>38</v>
      </c>
      <c r="D89" s="16">
        <v>20</v>
      </c>
      <c r="E89" s="17">
        <v>11988</v>
      </c>
      <c r="F89" s="17">
        <f t="shared" si="2"/>
        <v>239760</v>
      </c>
      <c r="G89" s="36">
        <v>25</v>
      </c>
      <c r="H89" s="17">
        <v>167832</v>
      </c>
      <c r="I89" s="17">
        <v>267755</v>
      </c>
      <c r="J89" s="40">
        <v>-3.5400000000000001E-2</v>
      </c>
      <c r="K89" s="40">
        <v>1.04E-2</v>
      </c>
      <c r="L89" s="17">
        <v>268531</v>
      </c>
      <c r="M89" s="17">
        <v>493308</v>
      </c>
      <c r="N89" s="40">
        <v>5.4999999999999997E-3</v>
      </c>
      <c r="O89" s="40">
        <v>3.4799999999999998E-2</v>
      </c>
      <c r="P89" s="17">
        <v>300754</v>
      </c>
      <c r="Q89" s="17">
        <v>689987</v>
      </c>
      <c r="R89" s="40">
        <v>7.4000000000000003E-3</v>
      </c>
      <c r="S89" s="40">
        <v>3.4599999999999999E-2</v>
      </c>
      <c r="T89" s="17">
        <v>336838</v>
      </c>
      <c r="U89" s="17">
        <v>973108</v>
      </c>
      <c r="V89" s="40">
        <v>8.3999999999999995E-3</v>
      </c>
      <c r="W89" s="40">
        <v>3.4700000000000002E-2</v>
      </c>
    </row>
    <row r="90" spans="1:23" x14ac:dyDescent="0.35">
      <c r="A90" s="16" t="s">
        <v>194</v>
      </c>
      <c r="B90" s="16" t="s">
        <v>34</v>
      </c>
      <c r="C90" s="16" t="s">
        <v>39</v>
      </c>
      <c r="D90" s="16">
        <v>20</v>
      </c>
      <c r="E90" s="17">
        <v>12000.02</v>
      </c>
      <c r="F90" s="17">
        <f t="shared" si="2"/>
        <v>240000.40000000002</v>
      </c>
      <c r="G90" s="36">
        <v>15</v>
      </c>
      <c r="H90" s="17">
        <v>252028</v>
      </c>
      <c r="I90" s="17">
        <v>314966</v>
      </c>
      <c r="J90" s="37">
        <v>4.5999999999999999E-3</v>
      </c>
      <c r="K90" s="37">
        <v>2.52E-2</v>
      </c>
      <c r="L90" s="17">
        <v>296898</v>
      </c>
      <c r="M90" s="17">
        <v>471288</v>
      </c>
      <c r="N90" s="37">
        <v>1.03E-2</v>
      </c>
      <c r="O90" s="37">
        <v>3.2599999999999997E-2</v>
      </c>
      <c r="P90" s="17">
        <v>337961</v>
      </c>
      <c r="Q90" s="17">
        <v>664930</v>
      </c>
      <c r="R90" s="37">
        <v>1.12E-2</v>
      </c>
      <c r="S90" s="37">
        <v>3.3399999999999999E-2</v>
      </c>
      <c r="T90" s="17">
        <v>388527</v>
      </c>
      <c r="U90" s="17">
        <v>931605</v>
      </c>
      <c r="V90" s="37">
        <v>1.1900000000000001E-2</v>
      </c>
      <c r="W90" s="37">
        <v>3.3599999999999998E-2</v>
      </c>
    </row>
    <row r="91" spans="1:23" x14ac:dyDescent="0.35">
      <c r="A91" s="16" t="s">
        <v>194</v>
      </c>
      <c r="B91" s="16" t="s">
        <v>36</v>
      </c>
      <c r="C91" s="16" t="s">
        <v>10</v>
      </c>
      <c r="D91" s="16">
        <v>20</v>
      </c>
      <c r="E91" s="17">
        <v>12000</v>
      </c>
      <c r="F91" s="17">
        <f t="shared" si="2"/>
        <v>240000</v>
      </c>
      <c r="G91" s="38">
        <v>26</v>
      </c>
      <c r="H91" s="17">
        <v>151896</v>
      </c>
      <c r="I91" s="17">
        <v>228261</v>
      </c>
      <c r="J91" s="40">
        <v>-4.5999999999999999E-2</v>
      </c>
      <c r="K91" s="40">
        <v>-4.7999999999999996E-3</v>
      </c>
      <c r="L91" s="17">
        <v>253943</v>
      </c>
      <c r="M91" s="17">
        <v>438554</v>
      </c>
      <c r="N91" s="40">
        <v>2.8E-3</v>
      </c>
      <c r="O91" s="40">
        <v>2.92E-2</v>
      </c>
      <c r="P91" s="17">
        <v>274635</v>
      </c>
      <c r="Q91" s="17">
        <v>677207</v>
      </c>
      <c r="R91" s="40">
        <v>4.4000000000000003E-3</v>
      </c>
      <c r="S91" s="40">
        <v>3.4000000000000002E-2</v>
      </c>
      <c r="T91" s="17">
        <v>312021</v>
      </c>
      <c r="U91" s="17">
        <v>992440</v>
      </c>
      <c r="V91" s="40">
        <v>6.4999999999999997E-3</v>
      </c>
      <c r="W91" s="40">
        <v>3.5200000000000002E-2</v>
      </c>
    </row>
    <row r="92" spans="1:23" x14ac:dyDescent="0.35">
      <c r="A92" s="16" t="s">
        <v>194</v>
      </c>
      <c r="B92" s="16" t="s">
        <v>35</v>
      </c>
      <c r="C92" s="16" t="s">
        <v>9</v>
      </c>
      <c r="D92" s="16">
        <v>20</v>
      </c>
      <c r="E92" s="17">
        <v>11996.94</v>
      </c>
      <c r="F92" s="17">
        <f t="shared" si="2"/>
        <v>239938.80000000002</v>
      </c>
      <c r="G92" s="36">
        <v>15</v>
      </c>
      <c r="H92" s="17">
        <v>250078</v>
      </c>
      <c r="I92" s="17">
        <v>323138</v>
      </c>
      <c r="J92" s="40">
        <v>3.8999999999999998E-3</v>
      </c>
      <c r="K92" s="40">
        <v>2.75E-2</v>
      </c>
      <c r="L92" s="17">
        <v>295664</v>
      </c>
      <c r="M92" s="17">
        <v>469989</v>
      </c>
      <c r="N92" s="40">
        <v>1.01E-2</v>
      </c>
      <c r="O92" s="40">
        <v>3.2399999999999998E-2</v>
      </c>
      <c r="P92" s="17">
        <v>335958</v>
      </c>
      <c r="Q92" s="17">
        <v>659820</v>
      </c>
      <c r="R92" s="40">
        <v>1.0999999999999999E-2</v>
      </c>
      <c r="S92" s="40">
        <v>3.3099999999999997E-2</v>
      </c>
      <c r="T92" s="17">
        <v>383216</v>
      </c>
      <c r="U92" s="17">
        <v>940649</v>
      </c>
      <c r="V92" s="40">
        <v>1.15E-2</v>
      </c>
      <c r="W92" s="40">
        <v>3.3799999999999997E-2</v>
      </c>
    </row>
    <row r="93" spans="1:23" x14ac:dyDescent="0.35">
      <c r="A93" s="16" t="s">
        <v>194</v>
      </c>
      <c r="B93" s="16" t="s">
        <v>32</v>
      </c>
      <c r="C93" s="16" t="s">
        <v>191</v>
      </c>
      <c r="D93" s="16">
        <v>20</v>
      </c>
      <c r="E93" s="17">
        <v>11987.55</v>
      </c>
      <c r="F93" s="17">
        <f t="shared" si="2"/>
        <v>239751</v>
      </c>
      <c r="G93" s="36">
        <v>35</v>
      </c>
      <c r="H93" s="17">
        <v>97352</v>
      </c>
      <c r="I93" s="17">
        <v>169520</v>
      </c>
      <c r="J93" s="40">
        <v>-9.6699999999999994E-2</v>
      </c>
      <c r="K93" s="40">
        <v>-3.4299999999999997E-2</v>
      </c>
      <c r="L93" s="17">
        <v>208507</v>
      </c>
      <c r="M93" s="17">
        <v>379999</v>
      </c>
      <c r="N93" s="40">
        <v>-6.7999999999999996E-3</v>
      </c>
      <c r="O93" s="40">
        <v>2.23E-2</v>
      </c>
      <c r="P93" s="17">
        <v>324220</v>
      </c>
      <c r="Q93" s="17">
        <v>690789</v>
      </c>
      <c r="R93" s="40">
        <v>9.7999999999999997E-3</v>
      </c>
      <c r="S93" s="40">
        <v>3.4599999999999999E-2</v>
      </c>
      <c r="T93" s="17">
        <v>372380</v>
      </c>
      <c r="U93" s="17">
        <v>1100179</v>
      </c>
      <c r="V93" s="40">
        <v>1.0800000000000001E-2</v>
      </c>
      <c r="W93" s="40">
        <v>3.7699999999999997E-2</v>
      </c>
    </row>
    <row r="94" spans="1:23" x14ac:dyDescent="0.35">
      <c r="A94" s="16" t="s">
        <v>194</v>
      </c>
      <c r="B94" s="16" t="s">
        <v>32</v>
      </c>
      <c r="C94" s="16" t="s">
        <v>37</v>
      </c>
      <c r="D94" s="16">
        <v>20</v>
      </c>
      <c r="E94" s="17">
        <v>11982</v>
      </c>
      <c r="F94" s="17">
        <f t="shared" si="2"/>
        <v>239640</v>
      </c>
      <c r="G94" s="36">
        <v>35</v>
      </c>
      <c r="H94" s="17">
        <v>128140</v>
      </c>
      <c r="I94" s="17">
        <v>207037</v>
      </c>
      <c r="J94" s="40">
        <v>-6.4399999999999999E-2</v>
      </c>
      <c r="K94" s="40">
        <v>-1.41E-2</v>
      </c>
      <c r="L94" s="17">
        <v>217540</v>
      </c>
      <c r="M94" s="17">
        <v>375491</v>
      </c>
      <c r="N94" s="40">
        <v>-4.7000000000000002E-3</v>
      </c>
      <c r="O94" s="40">
        <v>2.18E-2</v>
      </c>
      <c r="P94" s="17">
        <v>326608</v>
      </c>
      <c r="Q94" s="17">
        <v>622561</v>
      </c>
      <c r="R94" s="40">
        <v>1.01E-2</v>
      </c>
      <c r="S94" s="40">
        <v>3.1199999999999999E-2</v>
      </c>
      <c r="T94" s="17">
        <v>457132</v>
      </c>
      <c r="U94" s="17">
        <v>992405</v>
      </c>
      <c r="V94" s="40">
        <v>1.5900000000000001E-2</v>
      </c>
      <c r="W94" s="40">
        <v>3.5200000000000002E-2</v>
      </c>
    </row>
    <row r="95" spans="1:23" x14ac:dyDescent="0.35">
      <c r="A95" s="16" t="s">
        <v>194</v>
      </c>
      <c r="B95" s="16" t="s">
        <v>33</v>
      </c>
      <c r="C95" s="16" t="s">
        <v>38</v>
      </c>
      <c r="D95" s="16">
        <v>25</v>
      </c>
      <c r="E95" s="17">
        <v>11984</v>
      </c>
      <c r="F95" s="17">
        <f t="shared" si="2"/>
        <v>299600</v>
      </c>
      <c r="G95" s="36">
        <v>30</v>
      </c>
      <c r="H95" s="17">
        <v>179760</v>
      </c>
      <c r="I95" s="17">
        <v>263823</v>
      </c>
      <c r="J95" s="40">
        <v>-8.4400000000000003E-2</v>
      </c>
      <c r="K95" s="40">
        <v>-1.67E-2</v>
      </c>
      <c r="L95" s="17">
        <v>299600</v>
      </c>
      <c r="M95" s="17">
        <v>532944</v>
      </c>
      <c r="N95" s="40">
        <v>0</v>
      </c>
      <c r="O95" s="40">
        <v>3.1099999999999999E-2</v>
      </c>
      <c r="P95" s="17">
        <v>322556</v>
      </c>
      <c r="Q95" s="17">
        <v>731858</v>
      </c>
      <c r="R95" s="40">
        <v>2.5999999999999999E-3</v>
      </c>
      <c r="S95" s="40">
        <v>3.15E-2</v>
      </c>
      <c r="T95" s="17">
        <v>369137</v>
      </c>
      <c r="U95" s="17">
        <v>1016012</v>
      </c>
      <c r="V95" s="40">
        <v>5.4999999999999997E-3</v>
      </c>
      <c r="W95" s="40">
        <v>3.2000000000000001E-2</v>
      </c>
    </row>
    <row r="96" spans="1:23" x14ac:dyDescent="0.35">
      <c r="A96" s="16" t="s">
        <v>194</v>
      </c>
      <c r="B96" s="16" t="s">
        <v>36</v>
      </c>
      <c r="C96" s="16" t="s">
        <v>10</v>
      </c>
      <c r="D96" s="16">
        <v>25</v>
      </c>
      <c r="E96" s="17">
        <v>12000</v>
      </c>
      <c r="F96" s="17">
        <f t="shared" si="2"/>
        <v>300000</v>
      </c>
      <c r="G96" s="38">
        <v>31</v>
      </c>
      <c r="H96" s="17">
        <v>126270</v>
      </c>
      <c r="I96" s="17">
        <v>202276</v>
      </c>
      <c r="J96" s="40" t="s">
        <v>192</v>
      </c>
      <c r="K96" s="40" t="s">
        <v>192</v>
      </c>
      <c r="L96" s="17">
        <v>299121</v>
      </c>
      <c r="M96" s="17">
        <v>497474</v>
      </c>
      <c r="N96" s="40">
        <v>-2.0000000000000001E-4</v>
      </c>
      <c r="O96" s="40">
        <v>2.7400000000000001E-2</v>
      </c>
      <c r="P96" s="17">
        <v>320508</v>
      </c>
      <c r="Q96" s="17">
        <v>762454</v>
      </c>
      <c r="R96" s="40">
        <v>2.3999999999999998E-3</v>
      </c>
      <c r="S96" s="40">
        <v>3.2899999999999999E-2</v>
      </c>
      <c r="T96" s="17">
        <v>360938</v>
      </c>
      <c r="U96" s="17">
        <v>1114117</v>
      </c>
      <c r="V96" s="40">
        <v>4.8999999999999998E-3</v>
      </c>
      <c r="W96" s="40">
        <v>3.4299999999999997E-2</v>
      </c>
    </row>
    <row r="97" spans="1:23" x14ac:dyDescent="0.35">
      <c r="A97" s="16" t="s">
        <v>194</v>
      </c>
      <c r="B97" s="16" t="s">
        <v>32</v>
      </c>
      <c r="C97" s="16" t="s">
        <v>191</v>
      </c>
      <c r="D97" s="16">
        <v>25</v>
      </c>
      <c r="E97" s="17">
        <v>11985.65</v>
      </c>
      <c r="F97" s="17">
        <f t="shared" si="2"/>
        <v>299641.25</v>
      </c>
      <c r="G97" s="36">
        <v>35</v>
      </c>
      <c r="H97" s="17">
        <v>55418</v>
      </c>
      <c r="I97" s="17">
        <v>122892</v>
      </c>
      <c r="J97" s="40" t="s">
        <v>192</v>
      </c>
      <c r="K97" s="40" t="s">
        <v>192</v>
      </c>
      <c r="L97" s="17">
        <v>186379</v>
      </c>
      <c r="M97" s="17">
        <v>387506</v>
      </c>
      <c r="N97" s="40">
        <v>-2.7099999999999999E-2</v>
      </c>
      <c r="O97" s="40">
        <v>1.41E-2</v>
      </c>
      <c r="P97" s="17">
        <v>398868</v>
      </c>
      <c r="Q97" s="17">
        <v>826560</v>
      </c>
      <c r="R97" s="40">
        <v>1.01E-2</v>
      </c>
      <c r="S97" s="40">
        <v>3.5700000000000003E-2</v>
      </c>
      <c r="T97" s="17">
        <v>452016</v>
      </c>
      <c r="U97" s="17">
        <v>1297900</v>
      </c>
      <c r="V97" s="40">
        <v>1.0699999999999999E-2</v>
      </c>
      <c r="W97" s="40">
        <v>3.8300000000000001E-2</v>
      </c>
    </row>
    <row r="98" spans="1:23" x14ac:dyDescent="0.35">
      <c r="A98" s="16" t="s">
        <v>194</v>
      </c>
      <c r="B98" s="16" t="s">
        <v>32</v>
      </c>
      <c r="C98" s="16" t="s">
        <v>37</v>
      </c>
      <c r="D98" s="16">
        <v>25</v>
      </c>
      <c r="E98" s="17">
        <v>11989.55</v>
      </c>
      <c r="F98" s="17">
        <f t="shared" si="2"/>
        <v>299738.75</v>
      </c>
      <c r="G98" s="36">
        <v>35</v>
      </c>
      <c r="H98" s="17">
        <v>152131</v>
      </c>
      <c r="I98" s="17">
        <v>225321</v>
      </c>
      <c r="J98" s="40">
        <v>-0.1431</v>
      </c>
      <c r="K98" s="40">
        <v>-4.0300000000000002E-2</v>
      </c>
      <c r="L98" s="17">
        <v>261002</v>
      </c>
      <c r="M98" s="17">
        <v>441607</v>
      </c>
      <c r="N98" s="40">
        <v>-7.7000000000000002E-3</v>
      </c>
      <c r="O98" s="40">
        <v>2.1100000000000001E-2</v>
      </c>
      <c r="P98" s="17">
        <v>392945</v>
      </c>
      <c r="Q98" s="17">
        <v>723110</v>
      </c>
      <c r="R98" s="40">
        <v>9.5999999999999992E-3</v>
      </c>
      <c r="S98" s="40">
        <v>3.1E-2</v>
      </c>
      <c r="T98" s="17">
        <v>551565</v>
      </c>
      <c r="U98" s="17">
        <v>1137227</v>
      </c>
      <c r="V98" s="40">
        <v>1.6E-2</v>
      </c>
      <c r="W98" s="40">
        <v>3.4799999999999998E-2</v>
      </c>
    </row>
  </sheetData>
  <sheetProtection algorithmName="SHA-512" hashValue="S5LkxelJ3DS0QJw0h5JIWfEiTde3OFKmTQMrFCIXtcltlDqoRfdA1Uv0ge5fxNimvJBK5tA6Rd8wnHjUv+uk1Q==" saltValue="wjrWdTnIL/1heqUnxnzosQ==" spinCount="100000" sheet="1" objects="1" scenarios="1" autoFilter="0"/>
  <autoFilter ref="A2:W98" xr:uid="{F93E5579-2E36-4B91-9F46-3829D466EACC}">
    <sortState xmlns:xlrd2="http://schemas.microsoft.com/office/spreadsheetml/2017/richdata2" ref="A3:W98">
      <sortCondition ref="A2:A98"/>
    </sortState>
  </autoFilter>
  <mergeCells count="6">
    <mergeCell ref="A1:F1"/>
    <mergeCell ref="H1:K1"/>
    <mergeCell ref="Y2:AF2"/>
    <mergeCell ref="L1:O1"/>
    <mergeCell ref="P1:S1"/>
    <mergeCell ref="T1:W1"/>
  </mergeCells>
  <conditionalFormatting sqref="G3:G6">
    <cfRule type="top10" dxfId="160" priority="167" bottom="1" rank="1"/>
  </conditionalFormatting>
  <conditionalFormatting sqref="G8:G12">
    <cfRule type="top10" dxfId="159" priority="150" bottom="1" rank="1"/>
  </conditionalFormatting>
  <conditionalFormatting sqref="G13:G18">
    <cfRule type="top10" dxfId="158" priority="148" bottom="1" rank="1"/>
  </conditionalFormatting>
  <conditionalFormatting sqref="G19:G24">
    <cfRule type="top10" dxfId="157" priority="149" bottom="1" rank="1"/>
  </conditionalFormatting>
  <conditionalFormatting sqref="G25:G30">
    <cfRule type="top10" dxfId="156" priority="147" bottom="1" rank="1"/>
  </conditionalFormatting>
  <conditionalFormatting sqref="G31:G34">
    <cfRule type="top10" dxfId="155" priority="158" bottom="1" rank="1"/>
  </conditionalFormatting>
  <conditionalFormatting sqref="G35:G38">
    <cfRule type="top10" dxfId="154" priority="146" bottom="1" rank="1"/>
  </conditionalFormatting>
  <conditionalFormatting sqref="G39:G44">
    <cfRule type="top10" dxfId="153" priority="145" bottom="1" rank="1"/>
  </conditionalFormatting>
  <conditionalFormatting sqref="G45:G50">
    <cfRule type="top10" dxfId="152" priority="144" bottom="1" rank="1"/>
  </conditionalFormatting>
  <conditionalFormatting sqref="G51:G56">
    <cfRule type="top10" dxfId="151" priority="143" bottom="1" rank="1"/>
  </conditionalFormatting>
  <conditionalFormatting sqref="G57:G62">
    <cfRule type="top10" dxfId="150" priority="142" bottom="1" rank="1"/>
  </conditionalFormatting>
  <conditionalFormatting sqref="G63:G66">
    <cfRule type="top10" dxfId="149" priority="141" bottom="1" rank="1"/>
  </conditionalFormatting>
  <conditionalFormatting sqref="G67:G70">
    <cfRule type="top10" dxfId="148" priority="140" bottom="1" rank="1"/>
  </conditionalFormatting>
  <conditionalFormatting sqref="G77:G82">
    <cfRule type="top10" dxfId="147" priority="139" bottom="1" rank="1"/>
  </conditionalFormatting>
  <conditionalFormatting sqref="G83:G88">
    <cfRule type="top10" dxfId="146" priority="138" bottom="1" rank="1"/>
  </conditionalFormatting>
  <conditionalFormatting sqref="G89:G94">
    <cfRule type="top10" dxfId="145" priority="137" bottom="1" rank="1"/>
  </conditionalFormatting>
  <conditionalFormatting sqref="G95:G98">
    <cfRule type="top10" dxfId="144" priority="136" bottom="1" rank="1"/>
  </conditionalFormatting>
  <conditionalFormatting sqref="J3:J6">
    <cfRule type="top10" dxfId="143" priority="119" rank="1"/>
  </conditionalFormatting>
  <conditionalFormatting sqref="J7:J12">
    <cfRule type="top10" dxfId="142" priority="166" rank="1"/>
  </conditionalFormatting>
  <conditionalFormatting sqref="J13:J18">
    <cfRule type="top10" dxfId="141" priority="135" rank="1"/>
  </conditionalFormatting>
  <conditionalFormatting sqref="J19:J24">
    <cfRule type="top10" dxfId="140" priority="134" rank="1"/>
  </conditionalFormatting>
  <conditionalFormatting sqref="J25:J30">
    <cfRule type="top10" dxfId="139" priority="133" rank="1"/>
  </conditionalFormatting>
  <conditionalFormatting sqref="J31:J34">
    <cfRule type="top10" dxfId="138" priority="132" rank="1"/>
  </conditionalFormatting>
  <conditionalFormatting sqref="J35:J38">
    <cfRule type="top10" dxfId="137" priority="131" rank="1"/>
  </conditionalFormatting>
  <conditionalFormatting sqref="J39:J44">
    <cfRule type="top10" dxfId="136" priority="130" rank="1"/>
  </conditionalFormatting>
  <conditionalFormatting sqref="J45:J50">
    <cfRule type="top10" dxfId="135" priority="129" rank="1"/>
  </conditionalFormatting>
  <conditionalFormatting sqref="J51:J56">
    <cfRule type="top10" dxfId="134" priority="128" rank="1"/>
  </conditionalFormatting>
  <conditionalFormatting sqref="J57:J62">
    <cfRule type="top10" dxfId="133" priority="127" rank="1"/>
  </conditionalFormatting>
  <conditionalFormatting sqref="J63:J66">
    <cfRule type="top10" dxfId="132" priority="126" rank="1"/>
  </conditionalFormatting>
  <conditionalFormatting sqref="J67:J70">
    <cfRule type="top10" dxfId="131" priority="125" rank="1"/>
  </conditionalFormatting>
  <conditionalFormatting sqref="J71:J76">
    <cfRule type="top10" dxfId="130" priority="124" rank="1"/>
  </conditionalFormatting>
  <conditionalFormatting sqref="J77:J82">
    <cfRule type="top10" dxfId="129" priority="123" rank="1"/>
  </conditionalFormatting>
  <conditionalFormatting sqref="J83:J88">
    <cfRule type="top10" dxfId="128" priority="122" rank="1"/>
  </conditionalFormatting>
  <conditionalFormatting sqref="J89:J94">
    <cfRule type="top10" dxfId="127" priority="121" rank="1"/>
  </conditionalFormatting>
  <conditionalFormatting sqref="J95:J98">
    <cfRule type="top10" dxfId="126" priority="120" rank="1"/>
  </conditionalFormatting>
  <conditionalFormatting sqref="K3:K6">
    <cfRule type="top10" dxfId="125" priority="165" rank="1"/>
  </conditionalFormatting>
  <conditionalFormatting sqref="K7:K12">
    <cfRule type="top10" dxfId="124" priority="157" rank="1"/>
  </conditionalFormatting>
  <conditionalFormatting sqref="K13:K18">
    <cfRule type="top10" dxfId="123" priority="118" rank="1"/>
  </conditionalFormatting>
  <conditionalFormatting sqref="K19:K24">
    <cfRule type="top10" dxfId="122" priority="111" rank="1"/>
  </conditionalFormatting>
  <conditionalFormatting sqref="K25:K30">
    <cfRule type="top10" dxfId="121" priority="110" rank="1"/>
  </conditionalFormatting>
  <conditionalFormatting sqref="K32:K34">
    <cfRule type="top10" dxfId="120" priority="109" rank="1"/>
  </conditionalFormatting>
  <conditionalFormatting sqref="K35:K38">
    <cfRule type="top10" dxfId="119" priority="108" rank="1"/>
  </conditionalFormatting>
  <conditionalFormatting sqref="K39:K44">
    <cfRule type="top10" dxfId="118" priority="107" rank="1"/>
  </conditionalFormatting>
  <conditionalFormatting sqref="K45:K50">
    <cfRule type="top10" dxfId="117" priority="106" rank="1"/>
  </conditionalFormatting>
  <conditionalFormatting sqref="K51:K56">
    <cfRule type="top10" dxfId="116" priority="105" rank="1"/>
  </conditionalFormatting>
  <conditionalFormatting sqref="K57:K62">
    <cfRule type="top10" dxfId="115" priority="104" rank="1"/>
  </conditionalFormatting>
  <conditionalFormatting sqref="K63:K66">
    <cfRule type="top10" dxfId="114" priority="103" rank="1"/>
  </conditionalFormatting>
  <conditionalFormatting sqref="K67:K70">
    <cfRule type="top10" dxfId="113" priority="102" rank="1"/>
  </conditionalFormatting>
  <conditionalFormatting sqref="K71:K76">
    <cfRule type="top10" dxfId="112" priority="101" rank="1"/>
  </conditionalFormatting>
  <conditionalFormatting sqref="K77:K82">
    <cfRule type="top10" dxfId="111" priority="28" rank="1"/>
  </conditionalFormatting>
  <conditionalFormatting sqref="K83:K88">
    <cfRule type="top10" dxfId="110" priority="21" rank="1"/>
  </conditionalFormatting>
  <conditionalFormatting sqref="K89:K94">
    <cfRule type="top10" dxfId="109" priority="14" rank="1"/>
  </conditionalFormatting>
  <conditionalFormatting sqref="K95:K98">
    <cfRule type="top10" dxfId="108" priority="7" rank="1"/>
  </conditionalFormatting>
  <conditionalFormatting sqref="N3:N6">
    <cfRule type="top10" dxfId="107" priority="164" rank="1"/>
  </conditionalFormatting>
  <conditionalFormatting sqref="N7:N12">
    <cfRule type="top10" dxfId="106" priority="156" rank="1"/>
  </conditionalFormatting>
  <conditionalFormatting sqref="N13:N18">
    <cfRule type="top10" dxfId="105" priority="117" rank="1"/>
  </conditionalFormatting>
  <conditionalFormatting sqref="N20:N24">
    <cfRule type="top10" dxfId="104" priority="100" rank="1"/>
  </conditionalFormatting>
  <conditionalFormatting sqref="N25:N30">
    <cfRule type="top10" dxfId="103" priority="94" rank="1"/>
  </conditionalFormatting>
  <conditionalFormatting sqref="N32:N34">
    <cfRule type="top10" dxfId="102" priority="88" rank="1"/>
  </conditionalFormatting>
  <conditionalFormatting sqref="N35:N38">
    <cfRule type="top10" dxfId="101" priority="82" rank="1"/>
  </conditionalFormatting>
  <conditionalFormatting sqref="N39:N44">
    <cfRule type="top10" dxfId="100" priority="76" rank="1"/>
  </conditionalFormatting>
  <conditionalFormatting sqref="N45:N50">
    <cfRule type="top10" dxfId="99" priority="65" rank="1"/>
  </conditionalFormatting>
  <conditionalFormatting sqref="N51:N56">
    <cfRule type="top10" dxfId="98" priority="59" rank="1"/>
  </conditionalFormatting>
  <conditionalFormatting sqref="N57:N62">
    <cfRule type="top10" dxfId="97" priority="53" rank="1"/>
  </conditionalFormatting>
  <conditionalFormatting sqref="N63:N66">
    <cfRule type="top10" dxfId="96" priority="47" rank="1"/>
  </conditionalFormatting>
  <conditionalFormatting sqref="N67:N70">
    <cfRule type="top10" dxfId="95" priority="41" rank="1"/>
  </conditionalFormatting>
  <conditionalFormatting sqref="N72:N76">
    <cfRule type="top10" dxfId="94" priority="35" rank="1"/>
  </conditionalFormatting>
  <conditionalFormatting sqref="N77:N82">
    <cfRule type="top10" dxfId="93" priority="27" rank="1"/>
  </conditionalFormatting>
  <conditionalFormatting sqref="N83:N88">
    <cfRule type="top10" dxfId="92" priority="20" rank="1"/>
  </conditionalFormatting>
  <conditionalFormatting sqref="N89:N94">
    <cfRule type="top10" dxfId="91" priority="13" rank="1"/>
  </conditionalFormatting>
  <conditionalFormatting sqref="N95:N98">
    <cfRule type="top10" dxfId="90" priority="6" rank="1"/>
  </conditionalFormatting>
  <conditionalFormatting sqref="O3:O6">
    <cfRule type="top10" dxfId="89" priority="163" rank="1"/>
  </conditionalFormatting>
  <conditionalFormatting sqref="O7:O12">
    <cfRule type="top10" dxfId="88" priority="155" rank="1"/>
  </conditionalFormatting>
  <conditionalFormatting sqref="O13:O18">
    <cfRule type="top10" dxfId="87" priority="116" rank="1"/>
  </conditionalFormatting>
  <conditionalFormatting sqref="O20:O24">
    <cfRule type="top10" dxfId="86" priority="99" rank="1"/>
  </conditionalFormatting>
  <conditionalFormatting sqref="O25:O30">
    <cfRule type="top10" dxfId="85" priority="93" rank="1"/>
  </conditionalFormatting>
  <conditionalFormatting sqref="O32:O34">
    <cfRule type="top10" dxfId="84" priority="87" rank="1"/>
  </conditionalFormatting>
  <conditionalFormatting sqref="O35:O38">
    <cfRule type="top10" dxfId="83" priority="81" rank="1"/>
  </conditionalFormatting>
  <conditionalFormatting sqref="O39:O44">
    <cfRule type="top10" dxfId="82" priority="75" rank="1"/>
  </conditionalFormatting>
  <conditionalFormatting sqref="O45:O50">
    <cfRule type="top10" dxfId="81" priority="64" rank="1"/>
  </conditionalFormatting>
  <conditionalFormatting sqref="O51:O56">
    <cfRule type="top10" dxfId="80" priority="58" rank="1"/>
  </conditionalFormatting>
  <conditionalFormatting sqref="O57:O62">
    <cfRule type="top10" dxfId="79" priority="52" rank="1"/>
  </conditionalFormatting>
  <conditionalFormatting sqref="O63:O66">
    <cfRule type="top10" dxfId="78" priority="46" rank="1"/>
  </conditionalFormatting>
  <conditionalFormatting sqref="O67:O70">
    <cfRule type="top10" dxfId="77" priority="40" rank="1"/>
  </conditionalFormatting>
  <conditionalFormatting sqref="O72:O76">
    <cfRule type="top10" dxfId="76" priority="34" rank="1"/>
  </conditionalFormatting>
  <conditionalFormatting sqref="O77:O82">
    <cfRule type="top10" dxfId="75" priority="26" rank="1"/>
  </conditionalFormatting>
  <conditionalFormatting sqref="O83:O88">
    <cfRule type="top10" dxfId="74" priority="19" rank="1"/>
  </conditionalFormatting>
  <conditionalFormatting sqref="O89:O94">
    <cfRule type="top10" dxfId="73" priority="12" rank="1"/>
  </conditionalFormatting>
  <conditionalFormatting sqref="O95:O98">
    <cfRule type="top10" dxfId="72" priority="5" rank="1"/>
  </conditionalFormatting>
  <conditionalFormatting sqref="R3:R6">
    <cfRule type="top10" dxfId="71" priority="162" rank="1"/>
  </conditionalFormatting>
  <conditionalFormatting sqref="R7:R12">
    <cfRule type="top10" dxfId="70" priority="154" rank="1"/>
  </conditionalFormatting>
  <conditionalFormatting sqref="R13:R18">
    <cfRule type="top10" dxfId="69" priority="115" rank="1"/>
  </conditionalFormatting>
  <conditionalFormatting sqref="R20:R24">
    <cfRule type="top10" dxfId="68" priority="98" rank="1"/>
  </conditionalFormatting>
  <conditionalFormatting sqref="R25:R30">
    <cfRule type="top10" dxfId="67" priority="92" rank="1"/>
  </conditionalFormatting>
  <conditionalFormatting sqref="R32:R34">
    <cfRule type="top10" dxfId="66" priority="86" rank="1"/>
  </conditionalFormatting>
  <conditionalFormatting sqref="R35:R38">
    <cfRule type="top10" dxfId="65" priority="80" rank="1"/>
  </conditionalFormatting>
  <conditionalFormatting sqref="R39:R44">
    <cfRule type="top10" dxfId="64" priority="73" rank="1"/>
  </conditionalFormatting>
  <conditionalFormatting sqref="R45:R50">
    <cfRule type="top10" dxfId="63" priority="63" rank="1"/>
  </conditionalFormatting>
  <conditionalFormatting sqref="R51:R56">
    <cfRule type="top10" dxfId="62" priority="57" rank="1"/>
  </conditionalFormatting>
  <conditionalFormatting sqref="R57:R62">
    <cfRule type="top10" dxfId="61" priority="51" rank="1"/>
  </conditionalFormatting>
  <conditionalFormatting sqref="R63:R66">
    <cfRule type="top10" dxfId="60" priority="45" rank="1"/>
  </conditionalFormatting>
  <conditionalFormatting sqref="R67:R70">
    <cfRule type="top10" dxfId="59" priority="39" rank="1"/>
  </conditionalFormatting>
  <conditionalFormatting sqref="R72:R76">
    <cfRule type="top10" dxfId="58" priority="33" rank="1"/>
  </conditionalFormatting>
  <conditionalFormatting sqref="R77:R82">
    <cfRule type="top10" dxfId="57" priority="25" rank="1"/>
  </conditionalFormatting>
  <conditionalFormatting sqref="R83:R88">
    <cfRule type="top10" dxfId="56" priority="18" rank="1"/>
  </conditionalFormatting>
  <conditionalFormatting sqref="R89:R94">
    <cfRule type="top10" dxfId="55" priority="11" rank="1"/>
  </conditionalFormatting>
  <conditionalFormatting sqref="R95:R98">
    <cfRule type="top10" dxfId="54" priority="4" rank="1"/>
  </conditionalFormatting>
  <conditionalFormatting sqref="S3:S6">
    <cfRule type="top10" dxfId="53" priority="161" rank="1"/>
  </conditionalFormatting>
  <conditionalFormatting sqref="S7:S12">
    <cfRule type="top10" dxfId="52" priority="153" rank="1"/>
  </conditionalFormatting>
  <conditionalFormatting sqref="S13:S18">
    <cfRule type="top10" dxfId="51" priority="114" rank="1"/>
  </conditionalFormatting>
  <conditionalFormatting sqref="S20:S24">
    <cfRule type="top10" dxfId="50" priority="97" rank="1"/>
  </conditionalFormatting>
  <conditionalFormatting sqref="S25:S30">
    <cfRule type="top10" dxfId="49" priority="91" rank="1"/>
  </conditionalFormatting>
  <conditionalFormatting sqref="S32:S34">
    <cfRule type="top10" dxfId="48" priority="85" rank="1"/>
  </conditionalFormatting>
  <conditionalFormatting sqref="S35:S38">
    <cfRule type="top10" dxfId="47" priority="79" rank="1"/>
  </conditionalFormatting>
  <conditionalFormatting sqref="S39:S44">
    <cfRule type="top10" dxfId="46" priority="72" rank="1"/>
  </conditionalFormatting>
  <conditionalFormatting sqref="S45:S50">
    <cfRule type="top10" dxfId="45" priority="62" rank="1"/>
  </conditionalFormatting>
  <conditionalFormatting sqref="S51:S56">
    <cfRule type="top10" dxfId="44" priority="56" rank="1"/>
  </conditionalFormatting>
  <conditionalFormatting sqref="S57:S62">
    <cfRule type="top10" dxfId="43" priority="50" rank="1"/>
  </conditionalFormatting>
  <conditionalFormatting sqref="S63:S66">
    <cfRule type="top10" dxfId="42" priority="44" rank="1"/>
  </conditionalFormatting>
  <conditionalFormatting sqref="S67:S70">
    <cfRule type="top10" dxfId="41" priority="38" rank="1"/>
  </conditionalFormatting>
  <conditionalFormatting sqref="S72:S76">
    <cfRule type="top10" dxfId="40" priority="32" rank="1"/>
  </conditionalFormatting>
  <conditionalFormatting sqref="S77:S82">
    <cfRule type="top10" dxfId="39" priority="24" rank="1"/>
  </conditionalFormatting>
  <conditionalFormatting sqref="S83:S88">
    <cfRule type="top10" dxfId="38" priority="17" rank="1"/>
  </conditionalFormatting>
  <conditionalFormatting sqref="S89:S94">
    <cfRule type="top10" dxfId="37" priority="10" rank="1"/>
  </conditionalFormatting>
  <conditionalFormatting sqref="S95:S98">
    <cfRule type="top10" dxfId="36" priority="3" rank="1"/>
  </conditionalFormatting>
  <conditionalFormatting sqref="V3:V6">
    <cfRule type="top10" dxfId="35" priority="160" rank="1"/>
  </conditionalFormatting>
  <conditionalFormatting sqref="V7:V12">
    <cfRule type="top10" dxfId="34" priority="152" rank="1"/>
  </conditionalFormatting>
  <conditionalFormatting sqref="V13:V18">
    <cfRule type="top10" dxfId="33" priority="113" rank="1"/>
  </conditionalFormatting>
  <conditionalFormatting sqref="V20:V24">
    <cfRule type="top10" dxfId="32" priority="96" rank="1"/>
  </conditionalFormatting>
  <conditionalFormatting sqref="V25:V30">
    <cfRule type="top10" dxfId="31" priority="90" rank="1"/>
  </conditionalFormatting>
  <conditionalFormatting sqref="V32:V34">
    <cfRule type="top10" dxfId="30" priority="84" rank="1"/>
  </conditionalFormatting>
  <conditionalFormatting sqref="V35:V38">
    <cfRule type="top10" dxfId="29" priority="78" rank="1"/>
  </conditionalFormatting>
  <conditionalFormatting sqref="V39:V44">
    <cfRule type="top10" dxfId="28" priority="71" rank="1"/>
  </conditionalFormatting>
  <conditionalFormatting sqref="V45:V50">
    <cfRule type="top10" dxfId="27" priority="61" rank="1"/>
  </conditionalFormatting>
  <conditionalFormatting sqref="V51:V56">
    <cfRule type="top10" dxfId="26" priority="55" rank="1"/>
  </conditionalFormatting>
  <conditionalFormatting sqref="V57:V62">
    <cfRule type="top10" dxfId="25" priority="49" rank="1"/>
  </conditionalFormatting>
  <conditionalFormatting sqref="V63:V66">
    <cfRule type="top10" dxfId="24" priority="43" rank="1"/>
  </conditionalFormatting>
  <conditionalFormatting sqref="V67:V70">
    <cfRule type="top10" dxfId="23" priority="37" rank="1"/>
  </conditionalFormatting>
  <conditionalFormatting sqref="V72:V76">
    <cfRule type="top10" dxfId="22" priority="31" rank="1"/>
  </conditionalFormatting>
  <conditionalFormatting sqref="V77:V82">
    <cfRule type="top10" dxfId="21" priority="23" rank="1"/>
  </conditionalFormatting>
  <conditionalFormatting sqref="V83:V88">
    <cfRule type="top10" dxfId="20" priority="16" rank="1"/>
  </conditionalFormatting>
  <conditionalFormatting sqref="V89:V94">
    <cfRule type="top10" dxfId="19" priority="9" rank="1"/>
  </conditionalFormatting>
  <conditionalFormatting sqref="V95:V98">
    <cfRule type="top10" dxfId="18" priority="2" rank="1"/>
  </conditionalFormatting>
  <conditionalFormatting sqref="W3:W6">
    <cfRule type="top10" dxfId="17" priority="159" rank="1"/>
  </conditionalFormatting>
  <conditionalFormatting sqref="W7:W12">
    <cfRule type="top10" dxfId="16" priority="151" rank="1"/>
  </conditionalFormatting>
  <conditionalFormatting sqref="W13:W18">
    <cfRule type="top10" dxfId="15" priority="112" rank="1"/>
  </conditionalFormatting>
  <conditionalFormatting sqref="W20:W24">
    <cfRule type="top10" dxfId="14" priority="95" rank="1"/>
  </conditionalFormatting>
  <conditionalFormatting sqref="W25:W30">
    <cfRule type="top10" dxfId="13" priority="89" rank="1"/>
  </conditionalFormatting>
  <conditionalFormatting sqref="W32:W34">
    <cfRule type="top10" dxfId="12" priority="83" rank="1"/>
  </conditionalFormatting>
  <conditionalFormatting sqref="W35:W38">
    <cfRule type="top10" dxfId="11" priority="77" rank="1"/>
  </conditionalFormatting>
  <conditionalFormatting sqref="W39:W44">
    <cfRule type="top10" dxfId="10" priority="70" rank="1"/>
  </conditionalFormatting>
  <conditionalFormatting sqref="W45:W50">
    <cfRule type="top10" dxfId="9" priority="60" rank="1"/>
  </conditionalFormatting>
  <conditionalFormatting sqref="W51:W56">
    <cfRule type="top10" dxfId="8" priority="54" rank="1"/>
  </conditionalFormatting>
  <conditionalFormatting sqref="W57:W62">
    <cfRule type="top10" dxfId="7" priority="48" rank="1"/>
  </conditionalFormatting>
  <conditionalFormatting sqref="W63:W66">
    <cfRule type="top10" dxfId="6" priority="42" rank="1"/>
  </conditionalFormatting>
  <conditionalFormatting sqref="W67:W70">
    <cfRule type="top10" dxfId="5" priority="36" rank="1"/>
  </conditionalFormatting>
  <conditionalFormatting sqref="W72:W76">
    <cfRule type="top10" dxfId="4" priority="29" rank="1"/>
  </conditionalFormatting>
  <conditionalFormatting sqref="W77:W82">
    <cfRule type="top10" dxfId="3" priority="22" rank="1"/>
  </conditionalFormatting>
  <conditionalFormatting sqref="W83:W88">
    <cfRule type="top10" dxfId="2" priority="15" rank="1"/>
  </conditionalFormatting>
  <conditionalFormatting sqref="W89:W94">
    <cfRule type="top10" dxfId="1" priority="8" rank="1"/>
  </conditionalFormatting>
  <conditionalFormatting sqref="W95:W98">
    <cfRule type="top10" dxfId="0" priority="1" rank="1"/>
  </conditionalFormatting>
  <pageMargins left="0.7" right="0.7" top="0.75" bottom="0.75" header="0.3" footer="0.3"/>
  <pageSetup orientation="portrait" r:id="rId1"/>
  <headerFooter>
    <oddFooter>&amp;L_x000D_&amp;1#&amp;"Calibri"&amp;8&amp;K0000FF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Overview &amp; Important Notes</vt:lpstr>
      <vt:lpstr>Non-Provider Plans</vt:lpstr>
      <vt:lpstr>Product Features</vt:lpstr>
      <vt:lpstr>Value Comparison</vt:lpstr>
    </vt:vector>
  </TitlesOfParts>
  <Manager/>
  <Company>PIAS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Cristtin Teow</cp:lastModifiedBy>
  <cp:revision/>
  <dcterms:created xsi:type="dcterms:W3CDTF">2019-09-09T00:46:32Z</dcterms:created>
  <dcterms:modified xsi:type="dcterms:W3CDTF">2025-03-07T08:31:29Z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736c2c-fcb1-4cac-97f3-89b84deb3f53_Enabled">
    <vt:lpwstr>true</vt:lpwstr>
  </property>
  <property fmtid="{D5CDD505-2E9C-101B-9397-08002B2CF9AE}" pid="3" name="MSIP_Label_b4736c2c-fcb1-4cac-97f3-89b84deb3f53_SetDate">
    <vt:lpwstr>2022-08-18T15:21:06Z</vt:lpwstr>
  </property>
  <property fmtid="{D5CDD505-2E9C-101B-9397-08002B2CF9AE}" pid="4" name="MSIP_Label_b4736c2c-fcb1-4cac-97f3-89b84deb3f53_Method">
    <vt:lpwstr>Privileged</vt:lpwstr>
  </property>
  <property fmtid="{D5CDD505-2E9C-101B-9397-08002B2CF9AE}" pid="5" name="MSIP_Label_b4736c2c-fcb1-4cac-97f3-89b84deb3f53_Name">
    <vt:lpwstr>Aviva Singlife Internal</vt:lpwstr>
  </property>
  <property fmtid="{D5CDD505-2E9C-101B-9397-08002B2CF9AE}" pid="6" name="MSIP_Label_b4736c2c-fcb1-4cac-97f3-89b84deb3f53_SiteId">
    <vt:lpwstr>ff2a83c7-ec1d-4cc7-8bbe-6c529a23f41a</vt:lpwstr>
  </property>
  <property fmtid="{D5CDD505-2E9C-101B-9397-08002B2CF9AE}" pid="7" name="MSIP_Label_b4736c2c-fcb1-4cac-97f3-89b84deb3f53_ActionId">
    <vt:lpwstr>e7522c4c-e9c0-45d4-91d9-946932d9d08c</vt:lpwstr>
  </property>
  <property fmtid="{D5CDD505-2E9C-101B-9397-08002B2CF9AE}" pid="8" name="MSIP_Label_b4736c2c-fcb1-4cac-97f3-89b84deb3f53_ContentBits">
    <vt:lpwstr>2</vt:lpwstr>
  </property>
</Properties>
</file>