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a693ecc95ea58f/Documents/Studies/ColumbiaBootCamp/FinTech-Workspace/Projects/Project_1_Investment_Advice/Project_docs/"/>
    </mc:Choice>
  </mc:AlternateContent>
  <xr:revisionPtr revIDLastSave="720" documentId="8_{D141304C-5345-49D4-A80E-12BFEDDE51C1}" xr6:coauthVersionLast="47" xr6:coauthVersionMax="47" xr10:uidLastSave="{A7D75A9D-BBFD-4978-9806-D3BADA1259CC}"/>
  <bookViews>
    <workbookView xWindow="-8918" yWindow="8002" windowWidth="20715" windowHeight="13276" tabRatio="775" activeTab="6" xr2:uid="{A7951F74-5094-4249-AE38-B9EBEFCE5FC0}"/>
  </bookViews>
  <sheets>
    <sheet name="Info to present" sheetId="10" r:id="rId1"/>
    <sheet name="How much risk can you absorb" sheetId="1" r:id="rId2"/>
    <sheet name="How do you feel" sheetId="2" r:id="rId3"/>
    <sheet name="Portfolio" sheetId="4" r:id="rId4"/>
    <sheet name="Benchmark Portfolio" sheetId="5" r:id="rId5"/>
    <sheet name="Crypto Portfolio" sheetId="7" r:id="rId6"/>
    <sheet name="Sector_Mapp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4" l="1"/>
  <c r="S6" i="4"/>
  <c r="S7" i="4"/>
  <c r="S8" i="4"/>
  <c r="S9" i="4"/>
  <c r="S10" i="4"/>
  <c r="S11" i="4"/>
  <c r="S12" i="4"/>
  <c r="S13" i="4"/>
  <c r="S4" i="4"/>
  <c r="R16" i="1"/>
  <c r="Q16" i="1"/>
  <c r="P16" i="1"/>
  <c r="O16" i="1"/>
  <c r="R13" i="1"/>
  <c r="Q13" i="1"/>
  <c r="P13" i="1"/>
  <c r="O13" i="1"/>
  <c r="R10" i="1"/>
  <c r="Q10" i="1"/>
  <c r="P10" i="1"/>
  <c r="O10" i="1"/>
  <c r="R7" i="1"/>
  <c r="Q7" i="1"/>
  <c r="P7" i="1"/>
  <c r="O7" i="1"/>
  <c r="P4" i="1"/>
  <c r="Q4" i="1"/>
  <c r="R4" i="1"/>
  <c r="O4" i="1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O3" i="2"/>
  <c r="P3" i="2"/>
  <c r="Q3" i="2"/>
  <c r="N3" i="2"/>
  <c r="S4" i="1" l="1"/>
  <c r="S16" i="1"/>
  <c r="S13" i="1"/>
  <c r="S10" i="1"/>
  <c r="S7" i="1"/>
  <c r="S3" i="2"/>
  <c r="S2" i="1" l="1"/>
</calcChain>
</file>

<file path=xl/sharedStrings.xml><?xml version="1.0" encoding="utf-8"?>
<sst xmlns="http://schemas.openxmlformats.org/spreadsheetml/2006/main" count="286" uniqueCount="132">
  <si>
    <t>What is your current age in years?</t>
  </si>
  <si>
    <t>What is your marital status?</t>
  </si>
  <si>
    <t>What is the highest level of education you have completed?</t>
  </si>
  <si>
    <t>What is your household's approximate annual gross income before taxes?</t>
  </si>
  <si>
    <t>Amount to invest vs your net worth</t>
  </si>
  <si>
    <t>Risk preference</t>
  </si>
  <si>
    <t>Risk Capacity</t>
  </si>
  <si>
    <t>Compared to the average person, I would say I take more risk</t>
  </si>
  <si>
    <t>I would be willing to risk a percentage of my income / capital in order to get a good return on an investment</t>
  </si>
  <si>
    <t>Strongly Disagree</t>
  </si>
  <si>
    <t>Disagree</t>
  </si>
  <si>
    <t>Agree</t>
  </si>
  <si>
    <t>Strongly Agree</t>
  </si>
  <si>
    <t>18-35</t>
  </si>
  <si>
    <t>36-50</t>
  </si>
  <si>
    <t>50-65</t>
  </si>
  <si>
    <t>&gt;65</t>
  </si>
  <si>
    <t>very low risk</t>
  </si>
  <si>
    <t>low risk</t>
  </si>
  <si>
    <t>high risk</t>
  </si>
  <si>
    <t>very high risk</t>
  </si>
  <si>
    <t>married with kids</t>
  </si>
  <si>
    <t>married</t>
  </si>
  <si>
    <t>single</t>
  </si>
  <si>
    <t>single live with parents</t>
  </si>
  <si>
    <t>no school degree</t>
  </si>
  <si>
    <t xml:space="preserve">school </t>
  </si>
  <si>
    <t>bachelor</t>
  </si>
  <si>
    <t>masters</t>
  </si>
  <si>
    <t>&lt;50k</t>
  </si>
  <si>
    <t>50-100k</t>
  </si>
  <si>
    <t>100-200k</t>
  </si>
  <si>
    <t>&gt;200k</t>
  </si>
  <si>
    <t>&lt;10%</t>
  </si>
  <si>
    <t>10%-20%</t>
  </si>
  <si>
    <t>20%-30%</t>
  </si>
  <si>
    <t>&gt;30%</t>
  </si>
  <si>
    <t>weights</t>
  </si>
  <si>
    <t>answers</t>
  </si>
  <si>
    <t>score</t>
  </si>
  <si>
    <t>scores</t>
  </si>
  <si>
    <t>Total score</t>
  </si>
  <si>
    <t>XOM</t>
  </si>
  <si>
    <t>Exxon Mobil Corp</t>
  </si>
  <si>
    <t>Block</t>
  </si>
  <si>
    <t>SQ</t>
  </si>
  <si>
    <t>Apple</t>
  </si>
  <si>
    <t>AAPL</t>
  </si>
  <si>
    <t>T</t>
  </si>
  <si>
    <t>AT&amp;T</t>
  </si>
  <si>
    <t>iShares Core US Aggregate Bond ETF</t>
  </si>
  <si>
    <t>Bonds</t>
  </si>
  <si>
    <t>AGG</t>
  </si>
  <si>
    <t>Risk tolerance</t>
  </si>
  <si>
    <t>VGSH</t>
  </si>
  <si>
    <t>IEF</t>
  </si>
  <si>
    <t>TLT</t>
  </si>
  <si>
    <t>0-0.1</t>
  </si>
  <si>
    <t>0.1-0.2</t>
  </si>
  <si>
    <t>0.2-0.3</t>
  </si>
  <si>
    <t>0.3-0.4</t>
  </si>
  <si>
    <t>0.4-0.5</t>
  </si>
  <si>
    <t>0.6-0.7</t>
  </si>
  <si>
    <t>0.5-0.6</t>
  </si>
  <si>
    <t>0.7-0.8</t>
  </si>
  <si>
    <t>0.8-0.9</t>
  </si>
  <si>
    <t>0.9-1</t>
  </si>
  <si>
    <t>SHOP</t>
  </si>
  <si>
    <t>MSFT</t>
  </si>
  <si>
    <t>GOOG</t>
  </si>
  <si>
    <t>SPY</t>
  </si>
  <si>
    <t>Google</t>
  </si>
  <si>
    <t>Microsoft</t>
  </si>
  <si>
    <t>Shopify</t>
  </si>
  <si>
    <t>High Growth</t>
  </si>
  <si>
    <t>FANG</t>
  </si>
  <si>
    <t>Value</t>
  </si>
  <si>
    <t>SPY ETF</t>
  </si>
  <si>
    <t>TSLA</t>
  </si>
  <si>
    <t>Tesla</t>
  </si>
  <si>
    <t>Vanguard Short-Term Treasury Index Fund </t>
  </si>
  <si>
    <t>iShares 7-10 Year Treasury Bond ETF</t>
  </si>
  <si>
    <t>iShares 20 Plus Year Treasury Bond ETF</t>
  </si>
  <si>
    <t>JPM</t>
  </si>
  <si>
    <t>JP Morgan</t>
  </si>
  <si>
    <t>NVDA</t>
  </si>
  <si>
    <t>NVIDIA</t>
  </si>
  <si>
    <t>BTC</t>
  </si>
  <si>
    <t>ETH</t>
  </si>
  <si>
    <t>When I'm faced with a financial decision I am generally more concerned about the possible gains than the probable losses</t>
  </si>
  <si>
    <t>I feel comfortable with financial uncertainty</t>
  </si>
  <si>
    <t>Your friends would describe you as a risk taker</t>
  </si>
  <si>
    <t>Questions</t>
  </si>
  <si>
    <t>Bitcoin</t>
  </si>
  <si>
    <t>Ethereum</t>
  </si>
  <si>
    <t>Sector</t>
  </si>
  <si>
    <t>Name</t>
  </si>
  <si>
    <t>Ticker</t>
  </si>
  <si>
    <t>Also distribution of monte carlo with 95% levels</t>
  </si>
  <si>
    <t>sharpe ratio of each fund</t>
  </si>
  <si>
    <t>Industry</t>
  </si>
  <si>
    <t>Market Cap &amp; Style</t>
  </si>
  <si>
    <t>Large Cap - High Growth</t>
  </si>
  <si>
    <t>Industrials</t>
  </si>
  <si>
    <t>Block Inc</t>
  </si>
  <si>
    <t>Technology</t>
  </si>
  <si>
    <t>Software &amp; IT Services</t>
  </si>
  <si>
    <t>Consumer Cyclicals</t>
  </si>
  <si>
    <t>Automobiles &amp; Auto Parts</t>
  </si>
  <si>
    <t>Tesla Inc</t>
  </si>
  <si>
    <t>Semiconductors</t>
  </si>
  <si>
    <t>NVIDIA Corporation</t>
  </si>
  <si>
    <t>Computers, Phones &amp; Household Electronics</t>
  </si>
  <si>
    <t>Apple Inc</t>
  </si>
  <si>
    <t>Large Cap - Growth</t>
  </si>
  <si>
    <t>Alphabet Inc</t>
  </si>
  <si>
    <t>Microsoft Corp</t>
  </si>
  <si>
    <t>Energy</t>
  </si>
  <si>
    <t>Oil &amp; Gas</t>
  </si>
  <si>
    <t>Large Cap - Value</t>
  </si>
  <si>
    <t>Telecommunications Services</t>
  </si>
  <si>
    <t>AT&amp;T Inc</t>
  </si>
  <si>
    <t>Banking Services</t>
  </si>
  <si>
    <t>Financials</t>
  </si>
  <si>
    <t>JPMorgan Chase &amp; Co</t>
  </si>
  <si>
    <t>Capital Markets</t>
  </si>
  <si>
    <t>Large Cap - Fixed Income ETF</t>
  </si>
  <si>
    <t>Large Cap -  Composite ETF</t>
  </si>
  <si>
    <t>Professional &amp; Commercial Services</t>
  </si>
  <si>
    <t>Smart Contact Layer 1 Blockchain</t>
  </si>
  <si>
    <t>Digital Currency Blockchain</t>
  </si>
  <si>
    <t>Digital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</si>
</sst>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9" fontId="0" fillId="4" borderId="0" xfId="0" applyNumberFormat="1" applyFill="1"/>
    <xf numFmtId="0" fontId="0" fillId="3" borderId="0" xfId="0" applyFill="1"/>
    <xf numFmtId="0" fontId="0" fillId="0" borderId="0" xfId="0" applyAlignment="1">
      <alignment textRotation="90"/>
    </xf>
    <xf numFmtId="0" fontId="0" fillId="4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textRotation="90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370667</xdr:colOff>
      <xdr:row>18</xdr:row>
      <xdr:rowOff>161500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AA5A8C-5937-D4C9-FA50-6D2EA5DBF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466667" cy="3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465905</xdr:colOff>
      <xdr:row>49</xdr:row>
      <xdr:rowOff>46929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46FA4A-599A-02D3-BFA6-3035C7286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0"/>
          <a:ext cx="6561905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11</xdr:col>
      <xdr:colOff>427809</xdr:colOff>
      <xdr:row>74</xdr:row>
      <xdr:rowOff>47048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9A0EF2-C1DB-228F-23AA-82AB75B9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25000"/>
          <a:ext cx="6523809" cy="4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11</xdr:col>
      <xdr:colOff>380190</xdr:colOff>
      <xdr:row>102</xdr:row>
      <xdr:rowOff>18429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03552F-B02D-B998-929D-8F29AF81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478000"/>
          <a:ext cx="6476190" cy="4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237333</xdr:colOff>
      <xdr:row>128</xdr:row>
      <xdr:rowOff>180357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E0196A0-2593-45E8-3B2C-F1A76F24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9621500"/>
          <a:ext cx="6333333" cy="4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11</xdr:col>
      <xdr:colOff>294476</xdr:colOff>
      <xdr:row>154</xdr:row>
      <xdr:rowOff>180405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DAD5E-EA58-70C0-7E7C-E4770F54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4955500"/>
          <a:ext cx="6390476" cy="45619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B437-EC02-4F56-9896-DB3244503D4B}">
  <dimension ref="C157:C158"/>
  <sheetViews>
    <sheetView topLeftCell="A133" workbookViewId="0">
      <selection activeCell="C158" sqref="C158"/>
    </sheetView>
  </sheetViews>
  <sheetFormatPr defaultRowHeight="15" x14ac:dyDescent="0.25"/>
  <sheetData>
    <row r="157" spans="3:3" x14ac:dyDescent="0.25">
      <c r="C157" t="s">
        <v>98</v>
      </c>
    </row>
    <row r="158" spans="3:3" x14ac:dyDescent="0.25">
      <c r="C158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250-765F-410C-8568-DF67F14D3D74}">
  <dimension ref="A1:S22"/>
  <sheetViews>
    <sheetView zoomScaleNormal="100" workbookViewId="0">
      <selection activeCell="B21" sqref="B21"/>
    </sheetView>
  </sheetViews>
  <sheetFormatPr defaultRowHeight="15" x14ac:dyDescent="0.25"/>
  <cols>
    <col min="2" max="2" width="31.42578125" bestFit="1" customWidth="1"/>
    <col min="6" max="6" width="17.42578125" customWidth="1"/>
    <col min="7" max="7" width="6.140625" customWidth="1"/>
    <col min="8" max="8" width="31.42578125" bestFit="1" customWidth="1"/>
    <col min="12" max="12" width="17.42578125" customWidth="1"/>
    <col min="13" max="13" width="3.28515625" customWidth="1"/>
    <col min="14" max="14" width="31.42578125" bestFit="1" customWidth="1"/>
    <col min="18" max="18" width="17.42578125" customWidth="1"/>
  </cols>
  <sheetData>
    <row r="1" spans="1:19" x14ac:dyDescent="0.25">
      <c r="A1" t="s">
        <v>6</v>
      </c>
      <c r="S1" t="s">
        <v>41</v>
      </c>
    </row>
    <row r="2" spans="1:19" x14ac:dyDescent="0.25">
      <c r="B2" t="s">
        <v>37</v>
      </c>
      <c r="C2" t="s">
        <v>17</v>
      </c>
      <c r="D2" t="s">
        <v>18</v>
      </c>
      <c r="E2" t="s">
        <v>19</v>
      </c>
      <c r="F2" t="s">
        <v>20</v>
      </c>
      <c r="H2" t="s">
        <v>38</v>
      </c>
      <c r="I2" t="s">
        <v>17</v>
      </c>
      <c r="J2" t="s">
        <v>18</v>
      </c>
      <c r="K2" t="s">
        <v>19</v>
      </c>
      <c r="L2" t="s">
        <v>20</v>
      </c>
      <c r="N2" t="s">
        <v>40</v>
      </c>
      <c r="O2" t="s">
        <v>17</v>
      </c>
      <c r="P2" t="s">
        <v>18</v>
      </c>
      <c r="Q2" t="s">
        <v>19</v>
      </c>
      <c r="R2" t="s">
        <v>20</v>
      </c>
      <c r="S2" s="7">
        <f>SUM(S3:S16)/5</f>
        <v>7.3999999999999996E-2</v>
      </c>
    </row>
    <row r="3" spans="1:19" x14ac:dyDescent="0.25">
      <c r="B3" s="4" t="s">
        <v>92</v>
      </c>
      <c r="C3" s="4" t="s">
        <v>16</v>
      </c>
      <c r="D3" s="4" t="s">
        <v>15</v>
      </c>
      <c r="E3" s="4" t="s">
        <v>14</v>
      </c>
      <c r="F3" s="4" t="s">
        <v>13</v>
      </c>
      <c r="H3" s="4"/>
      <c r="I3" s="4" t="s">
        <v>16</v>
      </c>
      <c r="J3" s="4" t="s">
        <v>15</v>
      </c>
      <c r="K3" s="4" t="s">
        <v>14</v>
      </c>
      <c r="L3" s="4" t="s">
        <v>13</v>
      </c>
      <c r="N3" s="4"/>
      <c r="O3" s="4" t="s">
        <v>16</v>
      </c>
      <c r="P3" s="4" t="s">
        <v>15</v>
      </c>
      <c r="Q3" s="4" t="s">
        <v>14</v>
      </c>
      <c r="R3" s="4" t="s">
        <v>13</v>
      </c>
    </row>
    <row r="4" spans="1:19" x14ac:dyDescent="0.25">
      <c r="B4" s="5" t="s">
        <v>0</v>
      </c>
      <c r="C4" s="4">
        <v>0.01</v>
      </c>
      <c r="D4" s="4">
        <v>0.33</v>
      </c>
      <c r="E4" s="4">
        <v>0.66</v>
      </c>
      <c r="F4" s="4">
        <v>0.99</v>
      </c>
      <c r="H4" s="5" t="s">
        <v>0</v>
      </c>
      <c r="I4" s="4">
        <v>1</v>
      </c>
      <c r="J4" s="4"/>
      <c r="K4" s="4"/>
      <c r="L4" s="4">
        <v>0</v>
      </c>
      <c r="N4" s="5" t="s">
        <v>0</v>
      </c>
      <c r="O4" s="4">
        <f>C4*I4</f>
        <v>0.01</v>
      </c>
      <c r="P4" s="4">
        <f t="shared" ref="P4:R4" si="0">D4*J4</f>
        <v>0</v>
      </c>
      <c r="Q4" s="4">
        <f t="shared" si="0"/>
        <v>0</v>
      </c>
      <c r="R4" s="4">
        <f t="shared" si="0"/>
        <v>0</v>
      </c>
      <c r="S4" s="4">
        <f>SUM(O4:R4)</f>
        <v>0.01</v>
      </c>
    </row>
    <row r="6" spans="1:19" x14ac:dyDescent="0.25">
      <c r="B6" s="4" t="s">
        <v>92</v>
      </c>
      <c r="C6" s="4" t="s">
        <v>21</v>
      </c>
      <c r="D6" s="4" t="s">
        <v>22</v>
      </c>
      <c r="E6" s="4" t="s">
        <v>23</v>
      </c>
      <c r="F6" s="4" t="s">
        <v>24</v>
      </c>
      <c r="H6" s="4"/>
      <c r="I6" s="4" t="s">
        <v>21</v>
      </c>
      <c r="J6" s="4" t="s">
        <v>22</v>
      </c>
      <c r="K6" s="4" t="s">
        <v>23</v>
      </c>
      <c r="L6" s="4" t="s">
        <v>24</v>
      </c>
      <c r="N6" s="4"/>
      <c r="O6" s="4" t="s">
        <v>21</v>
      </c>
      <c r="P6" s="4" t="s">
        <v>22</v>
      </c>
      <c r="Q6" s="4" t="s">
        <v>23</v>
      </c>
      <c r="R6" s="4" t="s">
        <v>24</v>
      </c>
    </row>
    <row r="7" spans="1:19" x14ac:dyDescent="0.25">
      <c r="B7" s="5" t="s">
        <v>1</v>
      </c>
      <c r="C7" s="4">
        <v>0.01</v>
      </c>
      <c r="D7" s="4">
        <v>0.33</v>
      </c>
      <c r="E7" s="4">
        <v>0.66</v>
      </c>
      <c r="F7" s="4">
        <v>0.99</v>
      </c>
      <c r="H7" s="5" t="s">
        <v>1</v>
      </c>
      <c r="I7" s="4">
        <v>1</v>
      </c>
      <c r="J7" s="4">
        <v>0</v>
      </c>
      <c r="K7" s="4"/>
      <c r="L7" s="4"/>
      <c r="N7" s="5" t="s">
        <v>1</v>
      </c>
      <c r="O7" s="4">
        <f>C7*I7</f>
        <v>0.01</v>
      </c>
      <c r="P7" s="4">
        <f t="shared" ref="P7" si="1">D7*J7</f>
        <v>0</v>
      </c>
      <c r="Q7" s="4">
        <f t="shared" ref="Q7" si="2">E7*K7</f>
        <v>0</v>
      </c>
      <c r="R7" s="4">
        <f t="shared" ref="R7" si="3">F7*L7</f>
        <v>0</v>
      </c>
      <c r="S7" s="4">
        <f>SUM(O7:R7)</f>
        <v>0.01</v>
      </c>
    </row>
    <row r="9" spans="1:19" x14ac:dyDescent="0.25">
      <c r="B9" s="4" t="s">
        <v>92</v>
      </c>
      <c r="C9" s="4" t="s">
        <v>25</v>
      </c>
      <c r="D9" s="4" t="s">
        <v>26</v>
      </c>
      <c r="E9" s="4" t="s">
        <v>27</v>
      </c>
      <c r="F9" s="4" t="s">
        <v>28</v>
      </c>
      <c r="H9" s="4"/>
      <c r="I9" s="4" t="s">
        <v>25</v>
      </c>
      <c r="J9" s="4" t="s">
        <v>26</v>
      </c>
      <c r="K9" s="4" t="s">
        <v>27</v>
      </c>
      <c r="L9" s="4" t="s">
        <v>28</v>
      </c>
      <c r="N9" s="4"/>
      <c r="O9" s="4" t="s">
        <v>25</v>
      </c>
      <c r="P9" s="4" t="s">
        <v>26</v>
      </c>
      <c r="Q9" s="4" t="s">
        <v>27</v>
      </c>
      <c r="R9" s="4" t="s">
        <v>28</v>
      </c>
    </row>
    <row r="10" spans="1:19" ht="30" x14ac:dyDescent="0.25">
      <c r="B10" s="5" t="s">
        <v>2</v>
      </c>
      <c r="C10" s="4">
        <v>0.01</v>
      </c>
      <c r="D10" s="4">
        <v>0.33</v>
      </c>
      <c r="E10" s="4">
        <v>0.66</v>
      </c>
      <c r="F10" s="4">
        <v>0.99</v>
      </c>
      <c r="H10" s="5" t="s">
        <v>2</v>
      </c>
      <c r="I10" s="4">
        <v>1</v>
      </c>
      <c r="J10" s="4"/>
      <c r="K10" s="4">
        <v>0</v>
      </c>
      <c r="L10" s="4">
        <v>0</v>
      </c>
      <c r="N10" s="5" t="s">
        <v>2</v>
      </c>
      <c r="O10" s="4">
        <f>C10*I10</f>
        <v>0.01</v>
      </c>
      <c r="P10" s="4">
        <f t="shared" ref="P10" si="4">D10*J10</f>
        <v>0</v>
      </c>
      <c r="Q10" s="4">
        <f t="shared" ref="Q10" si="5">E10*K10</f>
        <v>0</v>
      </c>
      <c r="R10" s="4">
        <f t="shared" ref="R10" si="6">F10*L10</f>
        <v>0</v>
      </c>
      <c r="S10" s="4">
        <f>SUM(O10:R10)</f>
        <v>0.01</v>
      </c>
    </row>
    <row r="12" spans="1:19" x14ac:dyDescent="0.25">
      <c r="B12" s="4" t="s">
        <v>92</v>
      </c>
      <c r="C12" s="4" t="s">
        <v>29</v>
      </c>
      <c r="D12" s="4" t="s">
        <v>30</v>
      </c>
      <c r="E12" s="4" t="s">
        <v>31</v>
      </c>
      <c r="F12" s="4" t="s">
        <v>32</v>
      </c>
      <c r="H12" s="4"/>
      <c r="I12" s="4" t="s">
        <v>29</v>
      </c>
      <c r="J12" s="4" t="s">
        <v>30</v>
      </c>
      <c r="K12" s="4" t="s">
        <v>31</v>
      </c>
      <c r="L12" s="4" t="s">
        <v>32</v>
      </c>
      <c r="N12" s="4"/>
      <c r="O12" s="4" t="s">
        <v>29</v>
      </c>
      <c r="P12" s="4" t="s">
        <v>30</v>
      </c>
      <c r="Q12" s="4" t="s">
        <v>31</v>
      </c>
      <c r="R12" s="4" t="s">
        <v>32</v>
      </c>
    </row>
    <row r="13" spans="1:19" ht="45" x14ac:dyDescent="0.25">
      <c r="B13" s="5" t="s">
        <v>3</v>
      </c>
      <c r="C13" s="4">
        <v>0.01</v>
      </c>
      <c r="D13" s="4">
        <v>0.33</v>
      </c>
      <c r="E13" s="4">
        <v>0.66</v>
      </c>
      <c r="F13" s="4">
        <v>0.99</v>
      </c>
      <c r="H13" s="5" t="s">
        <v>3</v>
      </c>
      <c r="I13" s="4">
        <v>1</v>
      </c>
      <c r="J13" s="4">
        <v>0</v>
      </c>
      <c r="K13" s="4"/>
      <c r="L13" s="4"/>
      <c r="N13" s="5" t="s">
        <v>3</v>
      </c>
      <c r="O13" s="4">
        <f>C13*I13</f>
        <v>0.01</v>
      </c>
      <c r="P13" s="4">
        <f t="shared" ref="P13" si="7">D13*J13</f>
        <v>0</v>
      </c>
      <c r="Q13" s="4">
        <f t="shared" ref="Q13" si="8">E13*K13</f>
        <v>0</v>
      </c>
      <c r="R13" s="4">
        <f t="shared" ref="R13" si="9">F13*L13</f>
        <v>0</v>
      </c>
      <c r="S13" s="4">
        <f>SUM(O13:R13)</f>
        <v>0.01</v>
      </c>
    </row>
    <row r="15" spans="1:19" x14ac:dyDescent="0.25">
      <c r="B15" s="4" t="s">
        <v>92</v>
      </c>
      <c r="C15" s="4" t="s">
        <v>36</v>
      </c>
      <c r="D15" s="6" t="s">
        <v>35</v>
      </c>
      <c r="E15" s="6" t="s">
        <v>34</v>
      </c>
      <c r="F15" s="6" t="s">
        <v>33</v>
      </c>
      <c r="H15" s="4"/>
      <c r="I15" s="4" t="s">
        <v>36</v>
      </c>
      <c r="J15" s="6" t="s">
        <v>35</v>
      </c>
      <c r="K15" s="6" t="s">
        <v>34</v>
      </c>
      <c r="L15" s="6" t="s">
        <v>33</v>
      </c>
      <c r="N15" s="4"/>
      <c r="O15" s="4" t="s">
        <v>36</v>
      </c>
      <c r="P15" s="6" t="s">
        <v>35</v>
      </c>
      <c r="Q15" s="6" t="s">
        <v>34</v>
      </c>
      <c r="R15" s="6" t="s">
        <v>33</v>
      </c>
    </row>
    <row r="16" spans="1:19" ht="30" x14ac:dyDescent="0.25">
      <c r="B16" s="5" t="s">
        <v>4</v>
      </c>
      <c r="C16" s="4">
        <v>0.01</v>
      </c>
      <c r="D16" s="4">
        <v>0.33</v>
      </c>
      <c r="E16" s="4">
        <v>0.66</v>
      </c>
      <c r="F16" s="4">
        <v>0.99</v>
      </c>
      <c r="H16" s="5" t="s">
        <v>4</v>
      </c>
      <c r="I16" s="4"/>
      <c r="J16" s="4">
        <v>1</v>
      </c>
      <c r="K16" s="4">
        <v>0</v>
      </c>
      <c r="L16" s="4"/>
      <c r="N16" s="5" t="s">
        <v>4</v>
      </c>
      <c r="O16" s="4">
        <f>C16*I16</f>
        <v>0</v>
      </c>
      <c r="P16" s="4">
        <f t="shared" ref="P16" si="10">D16*J16</f>
        <v>0.33</v>
      </c>
      <c r="Q16" s="4">
        <f t="shared" ref="Q16" si="11">E16*K16</f>
        <v>0</v>
      </c>
      <c r="R16" s="4">
        <f t="shared" ref="R16" si="12">F16*L16</f>
        <v>0</v>
      </c>
      <c r="S16" s="4">
        <f>SUM(O16:R16)</f>
        <v>0.33</v>
      </c>
    </row>
    <row r="17" spans="2:14" x14ac:dyDescent="0.25">
      <c r="B17" s="1"/>
      <c r="H17" s="1"/>
      <c r="N17" s="1"/>
    </row>
    <row r="19" spans="2:14" x14ac:dyDescent="0.25">
      <c r="B19" s="1"/>
      <c r="H19" s="1"/>
      <c r="N19" s="1"/>
    </row>
    <row r="20" spans="2:14" x14ac:dyDescent="0.25">
      <c r="B20" s="1"/>
      <c r="H20" s="1"/>
      <c r="N20" s="1"/>
    </row>
    <row r="21" spans="2:14" x14ac:dyDescent="0.25">
      <c r="B21" s="1"/>
      <c r="H21" s="1"/>
      <c r="N21" s="1"/>
    </row>
    <row r="22" spans="2:14" x14ac:dyDescent="0.25">
      <c r="B22" s="1"/>
      <c r="H22" s="1"/>
      <c r="N2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C59-CF03-40D7-8B49-CD1858D9BC12}">
  <dimension ref="A1:S7"/>
  <sheetViews>
    <sheetView zoomScale="80" zoomScaleNormal="80" workbookViewId="0">
      <selection activeCell="C8" sqref="C8"/>
    </sheetView>
  </sheetViews>
  <sheetFormatPr defaultRowHeight="15" x14ac:dyDescent="0.25"/>
  <cols>
    <col min="1" max="1" width="28.7109375" style="1" customWidth="1"/>
    <col min="2" max="2" width="18.42578125" customWidth="1"/>
    <col min="5" max="5" width="14.140625" bestFit="1" customWidth="1"/>
    <col min="7" max="7" width="28.7109375" style="1" customWidth="1"/>
    <col min="8" max="8" width="18.42578125" customWidth="1"/>
    <col min="11" max="11" width="14.140625" bestFit="1" customWidth="1"/>
    <col min="13" max="13" width="18.42578125" customWidth="1"/>
    <col min="14" max="14" width="16.5703125" bestFit="1" customWidth="1"/>
    <col min="15" max="15" width="8.7109375" bestFit="1" customWidth="1"/>
    <col min="16" max="16" width="6.28515625" bestFit="1" customWidth="1"/>
    <col min="17" max="17" width="14.140625" bestFit="1" customWidth="1"/>
  </cols>
  <sheetData>
    <row r="1" spans="1:19" x14ac:dyDescent="0.25">
      <c r="A1" t="s">
        <v>5</v>
      </c>
      <c r="B1" t="s">
        <v>17</v>
      </c>
      <c r="C1" t="s">
        <v>18</v>
      </c>
      <c r="D1" t="s">
        <v>19</v>
      </c>
      <c r="E1" t="s">
        <v>20</v>
      </c>
      <c r="H1" t="s">
        <v>17</v>
      </c>
      <c r="I1" t="s">
        <v>18</v>
      </c>
      <c r="J1" t="s">
        <v>19</v>
      </c>
      <c r="K1" t="s">
        <v>20</v>
      </c>
      <c r="N1" t="s">
        <v>17</v>
      </c>
      <c r="O1" t="s">
        <v>18</v>
      </c>
      <c r="P1" t="s">
        <v>19</v>
      </c>
      <c r="Q1" t="s">
        <v>20</v>
      </c>
    </row>
    <row r="2" spans="1:19" x14ac:dyDescent="0.25">
      <c r="A2" s="3" t="s">
        <v>37</v>
      </c>
      <c r="B2" t="s">
        <v>9</v>
      </c>
      <c r="C2" t="s">
        <v>10</v>
      </c>
      <c r="D2" t="s">
        <v>11</v>
      </c>
      <c r="E2" t="s">
        <v>12</v>
      </c>
      <c r="G2" s="3" t="s">
        <v>38</v>
      </c>
      <c r="H2" t="s">
        <v>9</v>
      </c>
      <c r="I2" t="s">
        <v>10</v>
      </c>
      <c r="J2" t="s">
        <v>11</v>
      </c>
      <c r="K2" t="s">
        <v>12</v>
      </c>
      <c r="M2" s="3" t="s">
        <v>40</v>
      </c>
      <c r="N2" t="s">
        <v>9</v>
      </c>
      <c r="O2" t="s">
        <v>10</v>
      </c>
      <c r="P2" t="s">
        <v>11</v>
      </c>
      <c r="Q2" t="s">
        <v>12</v>
      </c>
      <c r="S2" t="s">
        <v>41</v>
      </c>
    </row>
    <row r="3" spans="1:19" ht="60" x14ac:dyDescent="0.25">
      <c r="A3" s="1" t="s">
        <v>7</v>
      </c>
      <c r="B3">
        <v>0.01</v>
      </c>
      <c r="C3">
        <v>0.33</v>
      </c>
      <c r="D3">
        <v>0.66</v>
      </c>
      <c r="E3">
        <v>0.99</v>
      </c>
      <c r="G3" s="1" t="s">
        <v>7</v>
      </c>
      <c r="H3">
        <v>0</v>
      </c>
      <c r="I3">
        <v>1</v>
      </c>
      <c r="J3">
        <v>0</v>
      </c>
      <c r="K3">
        <v>0</v>
      </c>
      <c r="M3" s="1" t="s">
        <v>7</v>
      </c>
      <c r="N3">
        <f>B3*H3</f>
        <v>0</v>
      </c>
      <c r="O3">
        <f t="shared" ref="O3:Q3" si="0">C3*I3</f>
        <v>0.33</v>
      </c>
      <c r="P3">
        <f t="shared" si="0"/>
        <v>0</v>
      </c>
      <c r="Q3">
        <f t="shared" si="0"/>
        <v>0</v>
      </c>
      <c r="S3" s="2">
        <f>SUM(N3:Q7)/5</f>
        <v>0.59400000000000008</v>
      </c>
    </row>
    <row r="4" spans="1:19" ht="105" x14ac:dyDescent="0.25">
      <c r="A4" s="1" t="s">
        <v>8</v>
      </c>
      <c r="B4">
        <v>0.01</v>
      </c>
      <c r="C4">
        <v>0.33</v>
      </c>
      <c r="D4">
        <v>0.66</v>
      </c>
      <c r="E4">
        <v>0.99</v>
      </c>
      <c r="G4" s="1" t="s">
        <v>8</v>
      </c>
      <c r="H4">
        <v>0</v>
      </c>
      <c r="I4">
        <v>0</v>
      </c>
      <c r="J4">
        <v>1</v>
      </c>
      <c r="K4">
        <v>0</v>
      </c>
      <c r="M4" s="1" t="s">
        <v>8</v>
      </c>
      <c r="N4">
        <f t="shared" ref="N4:N7" si="1">B4*H4</f>
        <v>0</v>
      </c>
      <c r="O4">
        <f t="shared" ref="O4:O7" si="2">C4*I4</f>
        <v>0</v>
      </c>
      <c r="P4">
        <f t="shared" ref="P4:P7" si="3">D4*J4</f>
        <v>0.66</v>
      </c>
      <c r="Q4">
        <f t="shared" ref="Q4:Q7" si="4">E4*K4</f>
        <v>0</v>
      </c>
    </row>
    <row r="5" spans="1:19" ht="45" x14ac:dyDescent="0.25">
      <c r="A5" s="1" t="s">
        <v>91</v>
      </c>
      <c r="B5">
        <v>0.01</v>
      </c>
      <c r="C5">
        <v>0.33</v>
      </c>
      <c r="D5">
        <v>0.66</v>
      </c>
      <c r="E5">
        <v>0.99</v>
      </c>
      <c r="G5" s="1" t="s">
        <v>91</v>
      </c>
      <c r="H5">
        <v>0</v>
      </c>
      <c r="I5">
        <v>1</v>
      </c>
      <c r="J5">
        <v>0</v>
      </c>
      <c r="K5">
        <v>0</v>
      </c>
      <c r="M5" s="1" t="s">
        <v>91</v>
      </c>
      <c r="N5">
        <f t="shared" si="1"/>
        <v>0</v>
      </c>
      <c r="O5">
        <f t="shared" si="2"/>
        <v>0.33</v>
      </c>
      <c r="P5">
        <f t="shared" si="3"/>
        <v>0</v>
      </c>
      <c r="Q5">
        <f t="shared" si="4"/>
        <v>0</v>
      </c>
    </row>
    <row r="6" spans="1:19" ht="120" x14ac:dyDescent="0.25">
      <c r="A6" s="1" t="s">
        <v>89</v>
      </c>
      <c r="B6">
        <v>0.01</v>
      </c>
      <c r="C6">
        <v>0.33</v>
      </c>
      <c r="D6">
        <v>0.66</v>
      </c>
      <c r="E6">
        <v>0.99</v>
      </c>
      <c r="G6" s="1" t="s">
        <v>89</v>
      </c>
      <c r="H6">
        <v>0</v>
      </c>
      <c r="I6">
        <v>0</v>
      </c>
      <c r="J6">
        <v>0</v>
      </c>
      <c r="K6">
        <v>1</v>
      </c>
      <c r="M6" s="1" t="s">
        <v>89</v>
      </c>
      <c r="N6">
        <f t="shared" si="1"/>
        <v>0</v>
      </c>
      <c r="O6">
        <f t="shared" si="2"/>
        <v>0</v>
      </c>
      <c r="P6">
        <f t="shared" si="3"/>
        <v>0</v>
      </c>
      <c r="Q6">
        <f t="shared" si="4"/>
        <v>0.99</v>
      </c>
    </row>
    <row r="7" spans="1:19" ht="45" x14ac:dyDescent="0.25">
      <c r="A7" s="1" t="s">
        <v>90</v>
      </c>
      <c r="B7">
        <v>0.01</v>
      </c>
      <c r="C7">
        <v>0.33</v>
      </c>
      <c r="D7">
        <v>0.66</v>
      </c>
      <c r="E7">
        <v>0.99</v>
      </c>
      <c r="G7" s="1" t="s">
        <v>90</v>
      </c>
      <c r="H7">
        <v>0</v>
      </c>
      <c r="I7">
        <v>0</v>
      </c>
      <c r="J7">
        <v>1</v>
      </c>
      <c r="K7">
        <v>0</v>
      </c>
      <c r="M7" s="1" t="s">
        <v>90</v>
      </c>
      <c r="N7">
        <f t="shared" si="1"/>
        <v>0</v>
      </c>
      <c r="O7">
        <f t="shared" si="2"/>
        <v>0</v>
      </c>
      <c r="P7">
        <f t="shared" si="3"/>
        <v>0.66</v>
      </c>
      <c r="Q7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DF9B-83F3-4359-AC1B-2EEFEE45E952}">
  <dimension ref="A1:S13"/>
  <sheetViews>
    <sheetView workbookViewId="0">
      <selection activeCell="D12" sqref="D12"/>
    </sheetView>
  </sheetViews>
  <sheetFormatPr defaultRowHeight="15" x14ac:dyDescent="0.25"/>
  <sheetData>
    <row r="1" spans="1:19" x14ac:dyDescent="0.25">
      <c r="D1" s="17" t="s">
        <v>74</v>
      </c>
      <c r="E1" s="17"/>
      <c r="F1" s="17"/>
      <c r="G1" s="17"/>
      <c r="H1" s="18" t="s">
        <v>75</v>
      </c>
      <c r="I1" s="18"/>
      <c r="J1" s="18"/>
      <c r="K1" s="15" t="s">
        <v>76</v>
      </c>
      <c r="L1" s="15"/>
      <c r="M1" s="15"/>
      <c r="N1" s="16" t="s">
        <v>51</v>
      </c>
      <c r="O1" s="16"/>
      <c r="P1" s="16"/>
    </row>
    <row r="2" spans="1:19" ht="207.75" x14ac:dyDescent="0.25">
      <c r="D2" s="9" t="s">
        <v>44</v>
      </c>
      <c r="E2" s="9" t="s">
        <v>73</v>
      </c>
      <c r="F2" s="9" t="s">
        <v>79</v>
      </c>
      <c r="G2" s="9" t="s">
        <v>86</v>
      </c>
      <c r="H2" s="10" t="s">
        <v>46</v>
      </c>
      <c r="I2" s="10" t="s">
        <v>71</v>
      </c>
      <c r="J2" s="10" t="s">
        <v>72</v>
      </c>
      <c r="K2" s="11" t="s">
        <v>43</v>
      </c>
      <c r="L2" s="11" t="s">
        <v>49</v>
      </c>
      <c r="M2" s="11" t="s">
        <v>84</v>
      </c>
      <c r="N2" s="14" t="s">
        <v>82</v>
      </c>
      <c r="O2" s="14" t="s">
        <v>81</v>
      </c>
      <c r="P2" s="14" t="s">
        <v>80</v>
      </c>
      <c r="Q2" s="8"/>
      <c r="R2" s="8"/>
    </row>
    <row r="3" spans="1:19" x14ac:dyDescent="0.25">
      <c r="B3" t="s">
        <v>39</v>
      </c>
      <c r="C3" t="s">
        <v>53</v>
      </c>
      <c r="D3" s="4" t="s">
        <v>45</v>
      </c>
      <c r="E3" s="4" t="s">
        <v>67</v>
      </c>
      <c r="F3" s="4" t="s">
        <v>78</v>
      </c>
      <c r="G3" s="4" t="s">
        <v>85</v>
      </c>
      <c r="H3" s="7" t="s">
        <v>47</v>
      </c>
      <c r="I3" s="7" t="s">
        <v>69</v>
      </c>
      <c r="J3" s="7" t="s">
        <v>68</v>
      </c>
      <c r="K3" s="12" t="s">
        <v>42</v>
      </c>
      <c r="L3" s="12" t="s">
        <v>48</v>
      </c>
      <c r="M3" s="12" t="s">
        <v>83</v>
      </c>
      <c r="N3" s="13" t="s">
        <v>56</v>
      </c>
      <c r="O3" s="13" t="s">
        <v>55</v>
      </c>
      <c r="P3" s="13" t="s">
        <v>54</v>
      </c>
    </row>
    <row r="4" spans="1:19" x14ac:dyDescent="0.25">
      <c r="A4" t="s">
        <v>18</v>
      </c>
      <c r="C4" t="s">
        <v>57</v>
      </c>
      <c r="D4" s="4">
        <v>0</v>
      </c>
      <c r="E4" s="4">
        <v>0</v>
      </c>
      <c r="F4" s="4">
        <v>0</v>
      </c>
      <c r="G4" s="4">
        <v>0</v>
      </c>
      <c r="H4" s="7">
        <v>0</v>
      </c>
      <c r="I4" s="7">
        <v>0</v>
      </c>
      <c r="J4" s="7">
        <v>0</v>
      </c>
      <c r="K4" s="12">
        <v>0</v>
      </c>
      <c r="L4" s="12">
        <v>0</v>
      </c>
      <c r="M4" s="12">
        <v>0.1</v>
      </c>
      <c r="N4" s="13">
        <v>0.3</v>
      </c>
      <c r="O4" s="13">
        <v>0.3</v>
      </c>
      <c r="P4" s="13">
        <v>0.3</v>
      </c>
      <c r="S4">
        <f>SUM(D4:R4)</f>
        <v>1</v>
      </c>
    </row>
    <row r="5" spans="1:19" x14ac:dyDescent="0.25">
      <c r="C5" t="s">
        <v>58</v>
      </c>
      <c r="D5" s="4">
        <v>0</v>
      </c>
      <c r="E5" s="4">
        <v>0</v>
      </c>
      <c r="F5" s="4">
        <v>0</v>
      </c>
      <c r="G5" s="4">
        <v>0</v>
      </c>
      <c r="H5" s="7">
        <v>0</v>
      </c>
      <c r="I5" s="7">
        <v>0</v>
      </c>
      <c r="J5" s="7">
        <v>0</v>
      </c>
      <c r="K5" s="12">
        <v>0</v>
      </c>
      <c r="L5" s="12">
        <v>0.2</v>
      </c>
      <c r="M5" s="12">
        <v>0.2</v>
      </c>
      <c r="N5" s="13">
        <v>0.2</v>
      </c>
      <c r="O5" s="13">
        <v>0.2</v>
      </c>
      <c r="P5" s="13">
        <v>0.2</v>
      </c>
      <c r="S5">
        <f t="shared" ref="S5:S13" si="0">SUM(D5:R5)</f>
        <v>1</v>
      </c>
    </row>
    <row r="6" spans="1:19" x14ac:dyDescent="0.25">
      <c r="C6" t="s">
        <v>59</v>
      </c>
      <c r="D6" s="4">
        <v>0</v>
      </c>
      <c r="E6" s="4">
        <v>0</v>
      </c>
      <c r="F6" s="4">
        <v>0</v>
      </c>
      <c r="G6" s="4">
        <v>0</v>
      </c>
      <c r="H6" s="7">
        <v>0</v>
      </c>
      <c r="I6" s="7">
        <v>0</v>
      </c>
      <c r="J6" s="7">
        <v>0.2</v>
      </c>
      <c r="K6" s="12">
        <v>0.2</v>
      </c>
      <c r="L6" s="12">
        <v>0.2</v>
      </c>
      <c r="M6" s="12">
        <v>0.2</v>
      </c>
      <c r="N6" s="13">
        <v>0.2</v>
      </c>
      <c r="O6" s="13">
        <v>0</v>
      </c>
      <c r="P6" s="13">
        <v>0</v>
      </c>
      <c r="S6">
        <f t="shared" si="0"/>
        <v>1</v>
      </c>
    </row>
    <row r="7" spans="1:19" x14ac:dyDescent="0.25">
      <c r="C7" t="s">
        <v>60</v>
      </c>
      <c r="D7" s="4">
        <v>0</v>
      </c>
      <c r="E7" s="4">
        <v>0</v>
      </c>
      <c r="F7" s="4">
        <v>0</v>
      </c>
      <c r="G7" s="4">
        <v>0</v>
      </c>
      <c r="H7" s="7">
        <v>0.2</v>
      </c>
      <c r="I7" s="7">
        <v>0.2</v>
      </c>
      <c r="J7" s="7">
        <v>0.2</v>
      </c>
      <c r="K7" s="12">
        <v>0.2</v>
      </c>
      <c r="L7" s="12">
        <v>0.2</v>
      </c>
      <c r="M7" s="12">
        <v>0</v>
      </c>
      <c r="N7" s="13">
        <v>0</v>
      </c>
      <c r="O7" s="13">
        <v>0</v>
      </c>
      <c r="P7" s="13">
        <v>0</v>
      </c>
      <c r="S7">
        <f t="shared" si="0"/>
        <v>1</v>
      </c>
    </row>
    <row r="8" spans="1:19" x14ac:dyDescent="0.25">
      <c r="B8">
        <v>0.4</v>
      </c>
      <c r="C8" t="s">
        <v>61</v>
      </c>
      <c r="D8" s="4">
        <v>0</v>
      </c>
      <c r="E8" s="4">
        <v>0</v>
      </c>
      <c r="F8" s="4">
        <v>0</v>
      </c>
      <c r="G8" s="4">
        <v>0.2</v>
      </c>
      <c r="H8" s="7">
        <v>0.3</v>
      </c>
      <c r="I8" s="7">
        <v>0.3</v>
      </c>
      <c r="J8" s="7">
        <v>0.2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  <c r="S8">
        <f t="shared" si="0"/>
        <v>1</v>
      </c>
    </row>
    <row r="9" spans="1:19" x14ac:dyDescent="0.25">
      <c r="C9" t="s">
        <v>63</v>
      </c>
      <c r="D9" s="4">
        <v>0</v>
      </c>
      <c r="E9" s="4">
        <v>0</v>
      </c>
      <c r="F9" s="4">
        <v>0.2</v>
      </c>
      <c r="G9" s="4">
        <v>0.2</v>
      </c>
      <c r="H9" s="7">
        <v>0.2</v>
      </c>
      <c r="I9" s="7">
        <v>0.2</v>
      </c>
      <c r="J9" s="7">
        <v>0.2</v>
      </c>
      <c r="K9" s="12">
        <v>0</v>
      </c>
      <c r="L9" s="12">
        <v>0</v>
      </c>
      <c r="M9" s="12">
        <v>0</v>
      </c>
      <c r="N9" s="13">
        <v>0</v>
      </c>
      <c r="O9" s="13">
        <v>0</v>
      </c>
      <c r="P9" s="13">
        <v>0</v>
      </c>
      <c r="S9">
        <f t="shared" si="0"/>
        <v>1</v>
      </c>
    </row>
    <row r="10" spans="1:19" x14ac:dyDescent="0.25">
      <c r="C10" t="s">
        <v>62</v>
      </c>
      <c r="D10" s="4">
        <v>0</v>
      </c>
      <c r="E10" s="4">
        <v>0</v>
      </c>
      <c r="F10" s="4">
        <v>0.2</v>
      </c>
      <c r="G10" s="4">
        <v>0.2</v>
      </c>
      <c r="H10" s="7">
        <v>0.2</v>
      </c>
      <c r="I10" s="7">
        <v>0.2</v>
      </c>
      <c r="J10" s="7">
        <v>0.2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S10">
        <f t="shared" si="0"/>
        <v>1</v>
      </c>
    </row>
    <row r="11" spans="1:19" x14ac:dyDescent="0.25">
      <c r="B11">
        <v>0.75</v>
      </c>
      <c r="C11" t="s">
        <v>64</v>
      </c>
      <c r="D11" s="4">
        <v>0.1</v>
      </c>
      <c r="E11" s="4">
        <v>0.1</v>
      </c>
      <c r="F11" s="4">
        <v>0.3</v>
      </c>
      <c r="G11" s="4">
        <v>0.3</v>
      </c>
      <c r="H11" s="7">
        <v>0.2</v>
      </c>
      <c r="I11" s="7">
        <v>0</v>
      </c>
      <c r="J11" s="7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S11">
        <f t="shared" si="0"/>
        <v>1</v>
      </c>
    </row>
    <row r="12" spans="1:19" x14ac:dyDescent="0.25">
      <c r="C12" t="s">
        <v>65</v>
      </c>
      <c r="D12" s="4">
        <v>0.2</v>
      </c>
      <c r="E12" s="4">
        <v>0.2</v>
      </c>
      <c r="F12" s="4">
        <v>0.2</v>
      </c>
      <c r="G12" s="4">
        <v>0.2</v>
      </c>
      <c r="H12" s="7">
        <v>0.2</v>
      </c>
      <c r="I12" s="7">
        <v>0</v>
      </c>
      <c r="J12" s="7">
        <v>0</v>
      </c>
      <c r="K12" s="12">
        <v>0</v>
      </c>
      <c r="L12" s="12">
        <v>0</v>
      </c>
      <c r="M12" s="12">
        <v>0</v>
      </c>
      <c r="N12" s="13">
        <v>0</v>
      </c>
      <c r="O12" s="13">
        <v>0</v>
      </c>
      <c r="P12" s="13">
        <v>0</v>
      </c>
      <c r="S12">
        <f t="shared" si="0"/>
        <v>1</v>
      </c>
    </row>
    <row r="13" spans="1:19" x14ac:dyDescent="0.25">
      <c r="A13" t="s">
        <v>19</v>
      </c>
      <c r="C13" t="s">
        <v>66</v>
      </c>
      <c r="D13" s="4">
        <v>0.3</v>
      </c>
      <c r="E13" s="4">
        <v>0.3</v>
      </c>
      <c r="F13" s="4">
        <v>0.3</v>
      </c>
      <c r="G13" s="4">
        <v>0.1</v>
      </c>
      <c r="H13" s="7">
        <v>0</v>
      </c>
      <c r="I13" s="7">
        <v>0</v>
      </c>
      <c r="J13" s="7">
        <v>0</v>
      </c>
      <c r="K13" s="12">
        <v>0</v>
      </c>
      <c r="L13" s="12">
        <v>0</v>
      </c>
      <c r="M13" s="12">
        <v>0</v>
      </c>
      <c r="N13" s="13">
        <v>0</v>
      </c>
      <c r="O13" s="13">
        <v>0</v>
      </c>
      <c r="P13" s="13">
        <v>0</v>
      </c>
      <c r="S13">
        <f t="shared" si="0"/>
        <v>0.99999999999999989</v>
      </c>
    </row>
  </sheetData>
  <mergeCells count="4">
    <mergeCell ref="K1:M1"/>
    <mergeCell ref="N1:P1"/>
    <mergeCell ref="D1:G1"/>
    <mergeCell ref="H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B61C-F784-4E7D-B49D-7FF5D2F900B3}">
  <dimension ref="A1:B3"/>
  <sheetViews>
    <sheetView workbookViewId="0">
      <selection sqref="A1:B2"/>
    </sheetView>
  </sheetViews>
  <sheetFormatPr defaultRowHeight="15" x14ac:dyDescent="0.25"/>
  <sheetData>
    <row r="1" spans="1:2" ht="174.75" x14ac:dyDescent="0.25">
      <c r="A1" s="8" t="s">
        <v>77</v>
      </c>
      <c r="B1" s="8" t="s">
        <v>50</v>
      </c>
    </row>
    <row r="2" spans="1:2" x14ac:dyDescent="0.25">
      <c r="A2" t="s">
        <v>70</v>
      </c>
      <c r="B2" t="s">
        <v>52</v>
      </c>
    </row>
    <row r="3" spans="1:2" x14ac:dyDescent="0.25">
      <c r="A3">
        <v>0.6</v>
      </c>
      <c r="B3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6DC7-392A-40EE-9E68-41806EA29EEA}">
  <dimension ref="A1:E2"/>
  <sheetViews>
    <sheetView workbookViewId="0">
      <selection activeCell="F12" sqref="F12"/>
    </sheetView>
  </sheetViews>
  <sheetFormatPr defaultRowHeight="15" x14ac:dyDescent="0.25"/>
  <sheetData>
    <row r="1" spans="1:5" x14ac:dyDescent="0.25">
      <c r="A1" t="s">
        <v>87</v>
      </c>
      <c r="B1" t="s">
        <v>88</v>
      </c>
      <c r="C1" t="s">
        <v>45</v>
      </c>
      <c r="D1" t="s">
        <v>67</v>
      </c>
      <c r="E1" t="s">
        <v>78</v>
      </c>
    </row>
    <row r="2" spans="1:5" x14ac:dyDescent="0.25">
      <c r="A2">
        <v>0.05</v>
      </c>
      <c r="B2">
        <v>0.05</v>
      </c>
      <c r="C2">
        <v>0.3</v>
      </c>
      <c r="D2">
        <v>0.3</v>
      </c>
      <c r="E2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F4B4-B29D-4029-A603-462B1B37877D}">
  <dimension ref="A1:E18"/>
  <sheetViews>
    <sheetView tabSelected="1" workbookViewId="0">
      <selection activeCell="C20" sqref="C20"/>
    </sheetView>
  </sheetViews>
  <sheetFormatPr defaultRowHeight="15" x14ac:dyDescent="0.25"/>
  <cols>
    <col min="1" max="1" width="16" bestFit="1" customWidth="1"/>
    <col min="2" max="2" width="16" customWidth="1"/>
    <col min="3" max="3" width="39.5703125" bestFit="1" customWidth="1"/>
    <col min="4" max="4" width="28.5703125" bestFit="1" customWidth="1"/>
    <col min="5" max="5" width="6.42578125" bestFit="1" customWidth="1"/>
  </cols>
  <sheetData>
    <row r="1" spans="1:5" x14ac:dyDescent="0.25">
      <c r="A1" t="s">
        <v>95</v>
      </c>
      <c r="B1" t="s">
        <v>100</v>
      </c>
      <c r="C1" t="s">
        <v>96</v>
      </c>
      <c r="D1" t="s">
        <v>101</v>
      </c>
      <c r="E1" t="s">
        <v>97</v>
      </c>
    </row>
    <row r="2" spans="1:5" x14ac:dyDescent="0.25">
      <c r="A2" t="s">
        <v>131</v>
      </c>
      <c r="B2" t="s">
        <v>130</v>
      </c>
      <c r="C2" t="s">
        <v>93</v>
      </c>
      <c r="D2" t="s">
        <v>102</v>
      </c>
      <c r="E2" t="s">
        <v>87</v>
      </c>
    </row>
    <row r="3" spans="1:5" x14ac:dyDescent="0.25">
      <c r="A3" t="s">
        <v>131</v>
      </c>
      <c r="B3" t="s">
        <v>129</v>
      </c>
      <c r="C3" t="s">
        <v>94</v>
      </c>
      <c r="D3" t="s">
        <v>102</v>
      </c>
      <c r="E3" t="s">
        <v>88</v>
      </c>
    </row>
    <row r="4" spans="1:5" x14ac:dyDescent="0.25">
      <c r="A4" t="s">
        <v>103</v>
      </c>
      <c r="B4" t="s">
        <v>128</v>
      </c>
      <c r="C4" t="s">
        <v>104</v>
      </c>
      <c r="D4" t="s">
        <v>102</v>
      </c>
      <c r="E4" t="s">
        <v>45</v>
      </c>
    </row>
    <row r="5" spans="1:5" x14ac:dyDescent="0.25">
      <c r="A5" t="s">
        <v>105</v>
      </c>
      <c r="B5" t="s">
        <v>106</v>
      </c>
      <c r="C5" t="s">
        <v>73</v>
      </c>
      <c r="D5" t="s">
        <v>102</v>
      </c>
      <c r="E5" t="s">
        <v>67</v>
      </c>
    </row>
    <row r="6" spans="1:5" x14ac:dyDescent="0.25">
      <c r="A6" t="s">
        <v>107</v>
      </c>
      <c r="B6" t="s">
        <v>108</v>
      </c>
      <c r="C6" t="s">
        <v>109</v>
      </c>
      <c r="D6" t="s">
        <v>102</v>
      </c>
      <c r="E6" t="s">
        <v>78</v>
      </c>
    </row>
    <row r="7" spans="1:5" x14ac:dyDescent="0.25">
      <c r="A7" t="s">
        <v>105</v>
      </c>
      <c r="B7" t="s">
        <v>110</v>
      </c>
      <c r="C7" t="s">
        <v>111</v>
      </c>
      <c r="D7" t="s">
        <v>102</v>
      </c>
      <c r="E7" t="s">
        <v>85</v>
      </c>
    </row>
    <row r="8" spans="1:5" x14ac:dyDescent="0.25">
      <c r="A8" t="s">
        <v>105</v>
      </c>
      <c r="B8" t="s">
        <v>112</v>
      </c>
      <c r="C8" t="s">
        <v>113</v>
      </c>
      <c r="D8" t="s">
        <v>114</v>
      </c>
      <c r="E8" t="s">
        <v>47</v>
      </c>
    </row>
    <row r="9" spans="1:5" x14ac:dyDescent="0.25">
      <c r="A9" t="s">
        <v>105</v>
      </c>
      <c r="B9" t="s">
        <v>106</v>
      </c>
      <c r="C9" t="s">
        <v>115</v>
      </c>
      <c r="D9" t="s">
        <v>114</v>
      </c>
      <c r="E9" t="s">
        <v>69</v>
      </c>
    </row>
    <row r="10" spans="1:5" x14ac:dyDescent="0.25">
      <c r="A10" t="s">
        <v>105</v>
      </c>
      <c r="B10" t="s">
        <v>106</v>
      </c>
      <c r="C10" t="s">
        <v>116</v>
      </c>
      <c r="D10" t="s">
        <v>114</v>
      </c>
      <c r="E10" t="s">
        <v>68</v>
      </c>
    </row>
    <row r="11" spans="1:5" x14ac:dyDescent="0.25">
      <c r="A11" t="s">
        <v>117</v>
      </c>
      <c r="B11" t="s">
        <v>118</v>
      </c>
      <c r="C11" t="s">
        <v>43</v>
      </c>
      <c r="D11" t="s">
        <v>119</v>
      </c>
      <c r="E11" t="s">
        <v>42</v>
      </c>
    </row>
    <row r="12" spans="1:5" x14ac:dyDescent="0.25">
      <c r="A12" t="s">
        <v>120</v>
      </c>
      <c r="B12" t="s">
        <v>105</v>
      </c>
      <c r="C12" t="s">
        <v>121</v>
      </c>
      <c r="D12" t="s">
        <v>119</v>
      </c>
      <c r="E12" t="s">
        <v>48</v>
      </c>
    </row>
    <row r="13" spans="1:5" x14ac:dyDescent="0.25">
      <c r="A13" t="s">
        <v>122</v>
      </c>
      <c r="B13" t="s">
        <v>123</v>
      </c>
      <c r="C13" t="s">
        <v>124</v>
      </c>
      <c r="D13" t="s">
        <v>119</v>
      </c>
      <c r="E13" t="s">
        <v>83</v>
      </c>
    </row>
    <row r="14" spans="1:5" x14ac:dyDescent="0.25">
      <c r="A14" t="s">
        <v>125</v>
      </c>
      <c r="B14" t="s">
        <v>123</v>
      </c>
      <c r="C14" t="s">
        <v>82</v>
      </c>
      <c r="D14" t="s">
        <v>126</v>
      </c>
      <c r="E14" t="s">
        <v>56</v>
      </c>
    </row>
    <row r="15" spans="1:5" x14ac:dyDescent="0.25">
      <c r="A15" t="s">
        <v>125</v>
      </c>
      <c r="B15" t="s">
        <v>123</v>
      </c>
      <c r="C15" t="s">
        <v>81</v>
      </c>
      <c r="D15" t="s">
        <v>126</v>
      </c>
      <c r="E15" t="s">
        <v>55</v>
      </c>
    </row>
    <row r="16" spans="1:5" x14ac:dyDescent="0.25">
      <c r="A16" t="s">
        <v>125</v>
      </c>
      <c r="B16" t="s">
        <v>123</v>
      </c>
      <c r="C16" t="s">
        <v>80</v>
      </c>
      <c r="D16" t="s">
        <v>126</v>
      </c>
      <c r="E16" t="s">
        <v>54</v>
      </c>
    </row>
    <row r="17" spans="1:5" x14ac:dyDescent="0.25">
      <c r="A17" t="s">
        <v>125</v>
      </c>
      <c r="B17" t="s">
        <v>123</v>
      </c>
      <c r="C17" t="s">
        <v>77</v>
      </c>
      <c r="D17" t="s">
        <v>127</v>
      </c>
      <c r="E17" t="s">
        <v>70</v>
      </c>
    </row>
    <row r="18" spans="1:5" x14ac:dyDescent="0.25">
      <c r="A18" t="s">
        <v>125</v>
      </c>
      <c r="B18" t="s">
        <v>123</v>
      </c>
      <c r="C18" t="s">
        <v>50</v>
      </c>
      <c r="D18" t="s">
        <v>126</v>
      </c>
      <c r="E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 to present</vt:lpstr>
      <vt:lpstr>How much risk can you absorb</vt:lpstr>
      <vt:lpstr>How do you feel</vt:lpstr>
      <vt:lpstr>Portfolio</vt:lpstr>
      <vt:lpstr>Benchmark Portfolio</vt:lpstr>
      <vt:lpstr>Crypto Portfolio</vt:lpstr>
      <vt:lpstr>Sector_Mapping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</dc:creator>
  <cp:lastModifiedBy>b d</cp:lastModifiedBy>
  <dcterms:created xsi:type="dcterms:W3CDTF">2023-01-18T02:18:23Z</dcterms:created>
  <dcterms:modified xsi:type="dcterms:W3CDTF">2023-01-21T23:52:47Z</dcterms:modified>
</cp:coreProperties>
</file>