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chenko Boris\Documents\Arduino\WeatherStation2_webserver\"/>
    </mc:Choice>
  </mc:AlternateContent>
  <bookViews>
    <workbookView xWindow="-113" yWindow="-113" windowWidth="38618" windowHeight="21218" activeTab="4"/>
  </bookViews>
  <sheets>
    <sheet name="wire (test)" sheetId="4" r:id="rId1"/>
    <sheet name="list" sheetId="2" r:id="rId2"/>
    <sheet name="Capacitive Rain" sheetId="1" r:id="rId3"/>
    <sheet name="mlx" sheetId="3" r:id="rId4"/>
    <sheet name="давление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3" i="5"/>
  <c r="C8" i="5"/>
  <c r="C9" i="5" s="1"/>
  <c r="C10" i="5" s="1"/>
  <c r="L17" i="1" l="1"/>
  <c r="L16" i="1"/>
  <c r="M16" i="1"/>
  <c r="M17" i="1" s="1"/>
  <c r="K16" i="1"/>
  <c r="K17" i="1" s="1"/>
  <c r="J16" i="1"/>
  <c r="J17" i="1" s="1"/>
</calcChain>
</file>

<file path=xl/sharedStrings.xml><?xml version="1.0" encoding="utf-8"?>
<sst xmlns="http://schemas.openxmlformats.org/spreadsheetml/2006/main" count="151" uniqueCount="100">
  <si>
    <t>Electrical Parameters</t>
  </si>
  <si>
    <t>Capacity Value </t>
  </si>
  <si>
    <t>100 pF     10%</t>
  </si>
  <si>
    <t> R Value (heater)</t>
  </si>
  <si>
    <t>42 Ohm   10%</t>
  </si>
  <si>
    <t> Thermistor NTC Value</t>
  </si>
  <si>
    <t>1KOhm    10%</t>
  </si>
  <si>
    <r>
      <t>NTC</t>
    </r>
    <r>
      <rPr>
        <sz val="11"/>
        <color theme="1"/>
        <rFont val="Calibri"/>
        <family val="2"/>
        <charset val="204"/>
        <scheme val="minor"/>
      </rPr>
      <t xml:space="preserve"> thermistors, resistance </t>
    </r>
    <r>
      <rPr>
        <b/>
        <i/>
        <sz val="11"/>
        <color theme="1"/>
        <rFont val="Calibri"/>
        <family val="2"/>
        <charset val="204"/>
        <scheme val="minor"/>
      </rPr>
      <t>decreases</t>
    </r>
    <r>
      <rPr>
        <sz val="11"/>
        <color theme="1"/>
        <rFont val="Calibri"/>
        <family val="2"/>
        <charset val="204"/>
        <scheme val="minor"/>
      </rPr>
      <t xml:space="preserve"> as temperature rises.</t>
    </r>
  </si>
  <si>
    <t>BME280</t>
  </si>
  <si>
    <t>i2c</t>
  </si>
  <si>
    <t>MLX</t>
  </si>
  <si>
    <t>3.3V</t>
  </si>
  <si>
    <t>DHT22</t>
  </si>
  <si>
    <t>digital pin</t>
  </si>
  <si>
    <t>3.3-5V</t>
  </si>
  <si>
    <t>Capacitive RainSensor</t>
  </si>
  <si>
    <t>thermistor</t>
  </si>
  <si>
    <t>heater</t>
  </si>
  <si>
    <t>P, W</t>
  </si>
  <si>
    <t>I, mA</t>
  </si>
  <si>
    <t>Heater, V</t>
  </si>
  <si>
    <t>Table 1 - Capacitive change characteristic</t>
  </si>
  <si>
    <t>Sensitivity </t>
  </si>
  <si>
    <t> Capacitance</t>
  </si>
  <si>
    <t> Ratio </t>
  </si>
  <si>
    <t>% DRY</t>
  </si>
  <si>
    <t> % WATER</t>
  </si>
  <si>
    <t> pF</t>
  </si>
  <si>
    <t> %</t>
  </si>
  <si>
    <t> 0</t>
  </si>
  <si>
    <t> 100</t>
  </si>
  <si>
    <t> 25</t>
  </si>
  <si>
    <t> 180</t>
  </si>
  <si>
    <t> 80</t>
  </si>
  <si>
    <t> 40</t>
  </si>
  <si>
    <t> 280</t>
  </si>
  <si>
    <t> 170</t>
  </si>
  <si>
    <t> 50</t>
  </si>
  <si>
    <t> 390</t>
  </si>
  <si>
    <t> 250</t>
  </si>
  <si>
    <t> &gt;550</t>
  </si>
  <si>
    <t> &gt;370</t>
  </si>
  <si>
    <t>Table 2 - NTC Characteristic</t>
  </si>
  <si>
    <t>Temperature °C</t>
  </si>
  <si>
    <t>  R nominal (Ohm)</t>
  </si>
  <si>
    <t> 3572</t>
  </si>
  <si>
    <t> 2844</t>
  </si>
  <si>
    <t> 2280</t>
  </si>
  <si>
    <t> 1839</t>
  </si>
  <si>
    <t> 1492</t>
  </si>
  <si>
    <r>
      <t>Table 3 - Heater Time</t>
    </r>
    <r>
      <rPr>
        <sz val="11"/>
        <color theme="1"/>
        <rFont val="Calibri"/>
        <family val="2"/>
        <charset val="204"/>
        <scheme val="minor"/>
      </rPr>
      <t> </t>
    </r>
  </si>
  <si>
    <t>Time (sec)</t>
  </si>
  <si>
    <t>  Temperature Sensor (°C)</t>
  </si>
  <si>
    <t> 27</t>
  </si>
  <si>
    <t> 60</t>
  </si>
  <si>
    <t> 70</t>
  </si>
  <si>
    <t>12v</t>
  </si>
  <si>
    <t>analog pin</t>
  </si>
  <si>
    <t>Capacitive</t>
  </si>
  <si>
    <t>Resistance RainSensor (?)</t>
  </si>
  <si>
    <t>BH1750</t>
  </si>
  <si>
    <t>ds18b20</t>
  </si>
  <si>
    <t>3-5v</t>
  </si>
  <si>
    <t>3.3v - 5v</t>
  </si>
  <si>
    <t>Внутри шилда</t>
  </si>
  <si>
    <t>Спец. блок</t>
  </si>
  <si>
    <t>Подключение</t>
  </si>
  <si>
    <t>Размещение</t>
  </si>
  <si>
    <t>Шилд</t>
  </si>
  <si>
    <t>SDA</t>
  </si>
  <si>
    <t>SCL</t>
  </si>
  <si>
    <t>DHT pin</t>
  </si>
  <si>
    <t>GND</t>
  </si>
  <si>
    <t>OneWire pin</t>
  </si>
  <si>
    <t>Спец.блок</t>
  </si>
  <si>
    <t>reserve</t>
  </si>
  <si>
    <t>Дождевая площадка1</t>
  </si>
  <si>
    <t>Дождевая площадка2? Видимо пока нет</t>
  </si>
  <si>
    <t>Capacitor pin1</t>
  </si>
  <si>
    <t>Capacitor pin2</t>
  </si>
  <si>
    <t>Thermistor pin1</t>
  </si>
  <si>
    <t>Thermistor pin2</t>
  </si>
  <si>
    <t>Heater pin1</t>
  </si>
  <si>
    <t>Heater pin2</t>
  </si>
  <si>
    <t>UV</t>
  </si>
  <si>
    <t>Total</t>
  </si>
  <si>
    <t>Дождевая площадка2</t>
  </si>
  <si>
    <t>Analog pin</t>
  </si>
  <si>
    <t>3+1</t>
  </si>
  <si>
    <t>2+1</t>
  </si>
  <si>
    <t>Wiring</t>
  </si>
  <si>
    <t>Спец. блок?</t>
  </si>
  <si>
    <t>Test wire diagram</t>
  </si>
  <si>
    <t>P=P_{0}e^{-Mgh/RT}</t>
  </si>
  <si>
    <t>P0</t>
  </si>
  <si>
    <t>h</t>
  </si>
  <si>
    <t>-Mgh/RT</t>
  </si>
  <si>
    <t>e^{-Mgh/RT}</t>
  </si>
  <si>
    <t>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</si>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</sst>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8" tint="0.39997558519241921"/>
      <name val="Calibri"/>
      <family val="2"/>
      <charset val="204"/>
      <scheme val="minor"/>
    </font>
    <font>
      <sz val="11"/>
      <color theme="7" tint="0.59999389629810485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3" fontId="2" fillId="0" borderId="0" xfId="0" applyNumberFormat="1" applyFont="1"/>
    <xf numFmtId="164" fontId="0" fillId="2" borderId="0" xfId="0" applyNumberFormat="1" applyFill="1"/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Continuous" vertical="center" wrapText="1"/>
    </xf>
    <xf numFmtId="0" fontId="0" fillId="7" borderId="0" xfId="0" applyFill="1"/>
    <xf numFmtId="0" fontId="0" fillId="8" borderId="0" xfId="0" applyFill="1"/>
    <xf numFmtId="0" fontId="0" fillId="0" borderId="0" xfId="0" quotePrefix="1"/>
    <xf numFmtId="0" fontId="7" fillId="6" borderId="0" xfId="0" applyFont="1" applyFill="1"/>
    <xf numFmtId="0" fontId="8" fillId="0" borderId="0" xfId="0" applyFont="1"/>
    <xf numFmtId="0" fontId="7" fillId="0" borderId="0" xfId="0" applyFont="1"/>
    <xf numFmtId="0" fontId="7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139200</xdr:colOff>
      <xdr:row>2</xdr:row>
      <xdr:rowOff>146050</xdr:rowOff>
    </xdr:from>
    <xdr:to>
      <xdr:col>4</xdr:col>
      <xdr:colOff>0</xdr:colOff>
      <xdr:row>8</xdr:row>
      <xdr:rowOff>121150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F032155-5DAF-486D-9566-4D383C3F6F65}"/>
            </a:ext>
          </a:extLst>
        </xdr:cNvPr>
        <xdr:cNvSpPr>
          <a:spLocks noChangeAspect="1"/>
        </xdr:cNvSpPr>
      </xdr:nvSpPr>
      <xdr:spPr>
        <a:xfrm>
          <a:off x="1358400" y="514350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12700</xdr:colOff>
      <xdr:row>2</xdr:row>
      <xdr:rowOff>82550</xdr:rowOff>
    </xdr:from>
    <xdr:to>
      <xdr:col>3</xdr:col>
      <xdr:colOff>114300</xdr:colOff>
      <xdr:row>2</xdr:row>
      <xdr:rowOff>177800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4A7EA6DD-A139-45DF-94E9-2466E7CCB49B}"/>
            </a:ext>
          </a:extLst>
        </xdr:cNvPr>
        <xdr:cNvSpPr/>
      </xdr:nvSpPr>
      <xdr:spPr>
        <a:xfrm>
          <a:off x="1841500" y="450850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4</xdr:row>
      <xdr:rowOff>19050</xdr:rowOff>
    </xdr:from>
    <xdr:to>
      <xdr:col>2</xdr:col>
      <xdr:colOff>533400</xdr:colOff>
      <xdr:row>4</xdr:row>
      <xdr:rowOff>152400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F6FC5C7C-3EB9-400A-BE0E-E1BDFCD68F0F}"/>
            </a:ext>
          </a:extLst>
        </xdr:cNvPr>
        <xdr:cNvSpPr>
          <a:spLocks noChangeAspect="1"/>
        </xdr:cNvSpPr>
      </xdr:nvSpPr>
      <xdr:spPr>
        <a:xfrm>
          <a:off x="1619250" y="755650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4</xdr:row>
      <xdr:rowOff>19050</xdr:rowOff>
    </xdr:from>
    <xdr:to>
      <xdr:col>3</xdr:col>
      <xdr:colOff>317500</xdr:colOff>
      <xdr:row>4</xdr:row>
      <xdr:rowOff>152400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8C45C16-1371-4985-9FBC-4E2CB029C09A}"/>
            </a:ext>
          </a:extLst>
        </xdr:cNvPr>
        <xdr:cNvSpPr>
          <a:spLocks noChangeAspect="1"/>
        </xdr:cNvSpPr>
      </xdr:nvSpPr>
      <xdr:spPr>
        <a:xfrm>
          <a:off x="2012950" y="7556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6</xdr:row>
      <xdr:rowOff>82550</xdr:rowOff>
    </xdr:from>
    <xdr:to>
      <xdr:col>2</xdr:col>
      <xdr:colOff>533400</xdr:colOff>
      <xdr:row>7</xdr:row>
      <xdr:rowOff>31750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C64CDBA1-2803-4C0B-9C73-EC6731E78067}"/>
            </a:ext>
          </a:extLst>
        </xdr:cNvPr>
        <xdr:cNvSpPr>
          <a:spLocks noChangeAspect="1"/>
        </xdr:cNvSpPr>
      </xdr:nvSpPr>
      <xdr:spPr>
        <a:xfrm>
          <a:off x="16192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6</xdr:row>
      <xdr:rowOff>82550</xdr:rowOff>
    </xdr:from>
    <xdr:to>
      <xdr:col>3</xdr:col>
      <xdr:colOff>317500</xdr:colOff>
      <xdr:row>7</xdr:row>
      <xdr:rowOff>31750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82C744F2-AF5E-4A03-80D7-13B269359CAF}"/>
            </a:ext>
          </a:extLst>
        </xdr:cNvPr>
        <xdr:cNvSpPr>
          <a:spLocks noChangeAspect="1"/>
        </xdr:cNvSpPr>
      </xdr:nvSpPr>
      <xdr:spPr>
        <a:xfrm>
          <a:off x="20129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508000</xdr:colOff>
      <xdr:row>2</xdr:row>
      <xdr:rowOff>0</xdr:rowOff>
    </xdr:from>
    <xdr:to>
      <xdr:col>7</xdr:col>
      <xdr:colOff>0</xdr:colOff>
      <xdr:row>2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3E216321-4861-406D-8967-962E311840B6}"/>
            </a:ext>
          </a:extLst>
        </xdr:cNvPr>
        <xdr:cNvCxnSpPr/>
      </xdr:nvCxnSpPr>
      <xdr:spPr>
        <a:xfrm flipH="1">
          <a:off x="2336800" y="368300"/>
          <a:ext cx="1930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292100</xdr:colOff>
      <xdr:row>10</xdr:row>
      <xdr:rowOff>0</xdr:rowOff>
    </xdr:from>
    <xdr:to>
      <xdr:col>7</xdr:col>
      <xdr:colOff>0</xdr:colOff>
      <xdr:row>10</xdr:row>
      <xdr:rowOff>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67228FA2-3F0B-4592-9588-2E45025D8F64}"/>
            </a:ext>
          </a:extLst>
        </xdr:cNvPr>
        <xdr:cNvCxnSpPr/>
      </xdr:nvCxnSpPr>
      <xdr:spPr>
        <a:xfrm flipH="1">
          <a:off x="2120900" y="1841500"/>
          <a:ext cx="21463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7</xdr:row>
      <xdr:rowOff>12700</xdr:rowOff>
    </xdr:from>
    <xdr:to>
      <xdr:col>3</xdr:col>
      <xdr:colOff>292100</xdr:colOff>
      <xdr:row>10</xdr:row>
      <xdr:rowOff>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E5A98CA0-569A-4F4C-BF39-2FA915D61B68}"/>
            </a:ext>
          </a:extLst>
        </xdr:cNvPr>
        <xdr:cNvCxnSpPr/>
      </xdr:nvCxnSpPr>
      <xdr:spPr>
        <a:xfrm flipH="1" flipV="1">
          <a:off x="1714500" y="1301750"/>
          <a:ext cx="406400" cy="539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520700</xdr:colOff>
      <xdr:row>2</xdr:row>
      <xdr:rowOff>0</xdr:rowOff>
    </xdr:from>
    <xdr:to>
      <xdr:col>3</xdr:col>
      <xdr:colOff>520700</xdr:colOff>
      <xdr:row>4</xdr:row>
      <xdr:rowOff>0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732F2615-1EE0-4B18-8BAC-144C1297E9A8}"/>
            </a:ext>
          </a:extLst>
        </xdr:cNvPr>
        <xdr:cNvCxnSpPr/>
      </xdr:nvCxnSpPr>
      <xdr:spPr>
        <a:xfrm flipH="1">
          <a:off x="1739900" y="368300"/>
          <a:ext cx="609600" cy="3683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4</xdr:row>
      <xdr:rowOff>0</xdr:rowOff>
    </xdr:from>
    <xdr:to>
      <xdr:col>7</xdr:col>
      <xdr:colOff>38100</xdr:colOff>
      <xdr:row>4</xdr:row>
      <xdr:rowOff>0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96BE1C6B-841F-4F31-9EB5-BD6378AC57AE}"/>
            </a:ext>
          </a:extLst>
        </xdr:cNvPr>
        <xdr:cNvCxnSpPr/>
      </xdr:nvCxnSpPr>
      <xdr:spPr>
        <a:xfrm flipH="1">
          <a:off x="2159000" y="736600"/>
          <a:ext cx="2146300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7</xdr:row>
      <xdr:rowOff>0</xdr:rowOff>
    </xdr:from>
    <xdr:to>
      <xdr:col>7</xdr:col>
      <xdr:colOff>50800</xdr:colOff>
      <xdr:row>7</xdr:row>
      <xdr:rowOff>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31B4734E-B5CF-45B9-8EC3-7C65F124AF54}"/>
            </a:ext>
          </a:extLst>
        </xdr:cNvPr>
        <xdr:cNvCxnSpPr/>
      </xdr:nvCxnSpPr>
      <xdr:spPr>
        <a:xfrm flipH="1">
          <a:off x="2171700" y="1289050"/>
          <a:ext cx="2146300" cy="0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146050</xdr:rowOff>
    </xdr:from>
    <xdr:to>
      <xdr:col>6</xdr:col>
      <xdr:colOff>508000</xdr:colOff>
      <xdr:row>31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FEA2F9-0303-4198-BF1E-AE73FF65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00"/>
          <a:ext cx="41656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31750</xdr:colOff>
      <xdr:row>10</xdr:row>
      <xdr:rowOff>6350</xdr:rowOff>
    </xdr:to>
    <xdr:pic>
      <xdr:nvPicPr>
        <xdr:cNvPr id="2" name="Рисунок 1" descr="Картинки по запросу MLX90614">
          <a:extLst>
            <a:ext uri="{FF2B5EF4-FFF2-40B4-BE49-F238E27FC236}">
              <a16:creationId xmlns:a16="http://schemas.microsoft.com/office/drawing/2014/main" id="{D0815A3C-12B3-4695-B205-63EB7C5B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0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27" sqref="C27"/>
    </sheetView>
  </sheetViews>
  <sheetFormatPr defaultRowHeight="14.25" x14ac:dyDescent="0.45"/>
  <sheetData>
    <row r="1" spans="1:5" x14ac:dyDescent="0.45">
      <c r="A1" s="4" t="s">
        <v>92</v>
      </c>
    </row>
    <row r="4" spans="1:5" x14ac:dyDescent="0.45">
      <c r="A4" s="4" t="s">
        <v>10</v>
      </c>
      <c r="B4" t="s">
        <v>72</v>
      </c>
      <c r="E4" t="s">
        <v>70</v>
      </c>
    </row>
    <row r="9" spans="1:5" x14ac:dyDescent="0.45">
      <c r="B9" t="s">
        <v>11</v>
      </c>
      <c r="E9" t="s">
        <v>69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B27" sqref="B27:B28"/>
    </sheetView>
  </sheetViews>
  <sheetFormatPr defaultRowHeight="14.25" x14ac:dyDescent="0.45"/>
  <cols>
    <col min="1" max="1" width="25.796875" customWidth="1"/>
    <col min="2" max="2" width="13.265625" customWidth="1"/>
    <col min="3" max="3" width="5" customWidth="1"/>
    <col min="4" max="4" width="22.9296875" customWidth="1"/>
  </cols>
  <sheetData>
    <row r="1" spans="1:13" x14ac:dyDescent="0.45">
      <c r="B1" s="14" t="s">
        <v>66</v>
      </c>
      <c r="D1" s="14" t="s">
        <v>67</v>
      </c>
      <c r="G1" s="18" t="s">
        <v>90</v>
      </c>
      <c r="H1" s="18"/>
      <c r="I1" s="18"/>
      <c r="J1" s="18"/>
      <c r="K1" s="18"/>
      <c r="L1" s="18"/>
      <c r="M1" s="18"/>
    </row>
    <row r="2" spans="1:13" x14ac:dyDescent="0.45">
      <c r="A2" s="4" t="s">
        <v>8</v>
      </c>
      <c r="B2" t="s">
        <v>9</v>
      </c>
      <c r="D2" s="19" t="s">
        <v>64</v>
      </c>
      <c r="I2" s="4" t="s">
        <v>68</v>
      </c>
      <c r="J2" s="4"/>
      <c r="L2" s="4" t="s">
        <v>74</v>
      </c>
    </row>
    <row r="3" spans="1:13" x14ac:dyDescent="0.45">
      <c r="B3" t="s">
        <v>11</v>
      </c>
      <c r="G3" s="17" t="s">
        <v>88</v>
      </c>
      <c r="H3">
        <v>1</v>
      </c>
      <c r="I3" t="s">
        <v>11</v>
      </c>
      <c r="K3">
        <v>1</v>
      </c>
      <c r="L3" t="s">
        <v>11</v>
      </c>
    </row>
    <row r="4" spans="1:13" x14ac:dyDescent="0.45">
      <c r="G4" s="17" t="s">
        <v>88</v>
      </c>
      <c r="H4">
        <v>2</v>
      </c>
      <c r="I4" t="s">
        <v>72</v>
      </c>
      <c r="K4">
        <v>2</v>
      </c>
      <c r="L4" t="s">
        <v>72</v>
      </c>
    </row>
    <row r="5" spans="1:13" x14ac:dyDescent="0.45">
      <c r="A5" s="4" t="s">
        <v>10</v>
      </c>
      <c r="B5" t="s">
        <v>9</v>
      </c>
      <c r="D5" s="20" t="s">
        <v>65</v>
      </c>
      <c r="G5" s="17" t="s">
        <v>89</v>
      </c>
      <c r="H5">
        <v>3</v>
      </c>
      <c r="I5" t="s">
        <v>69</v>
      </c>
      <c r="K5">
        <v>3</v>
      </c>
      <c r="L5" t="s">
        <v>69</v>
      </c>
    </row>
    <row r="6" spans="1:13" x14ac:dyDescent="0.45">
      <c r="B6" t="s">
        <v>11</v>
      </c>
      <c r="G6" s="17" t="s">
        <v>89</v>
      </c>
      <c r="H6">
        <v>4</v>
      </c>
      <c r="I6" t="s">
        <v>70</v>
      </c>
      <c r="K6">
        <v>4</v>
      </c>
      <c r="L6" t="s">
        <v>70</v>
      </c>
    </row>
    <row r="7" spans="1:13" x14ac:dyDescent="0.45">
      <c r="G7" s="17">
        <v>1</v>
      </c>
      <c r="H7">
        <v>5</v>
      </c>
      <c r="I7" t="s">
        <v>71</v>
      </c>
    </row>
    <row r="8" spans="1:13" x14ac:dyDescent="0.45">
      <c r="A8" s="4" t="s">
        <v>12</v>
      </c>
      <c r="B8" t="s">
        <v>13</v>
      </c>
      <c r="D8" s="19" t="s">
        <v>64</v>
      </c>
      <c r="G8" s="17">
        <v>1</v>
      </c>
      <c r="H8">
        <v>6</v>
      </c>
      <c r="I8" t="s">
        <v>73</v>
      </c>
    </row>
    <row r="9" spans="1:13" x14ac:dyDescent="0.45">
      <c r="B9" t="s">
        <v>14</v>
      </c>
    </row>
    <row r="10" spans="1:13" x14ac:dyDescent="0.45">
      <c r="I10" s="4" t="s">
        <v>76</v>
      </c>
      <c r="L10" s="4" t="s">
        <v>86</v>
      </c>
    </row>
    <row r="11" spans="1:13" x14ac:dyDescent="0.45">
      <c r="H11">
        <v>1</v>
      </c>
      <c r="I11" t="s">
        <v>78</v>
      </c>
      <c r="K11">
        <v>1</v>
      </c>
      <c r="L11" t="s">
        <v>11</v>
      </c>
    </row>
    <row r="12" spans="1:13" x14ac:dyDescent="0.45">
      <c r="A12" s="4" t="s">
        <v>15</v>
      </c>
      <c r="D12" t="s">
        <v>76</v>
      </c>
      <c r="H12">
        <v>2</v>
      </c>
      <c r="I12" t="s">
        <v>79</v>
      </c>
      <c r="K12">
        <v>2</v>
      </c>
      <c r="L12" t="s">
        <v>72</v>
      </c>
    </row>
    <row r="13" spans="1:13" x14ac:dyDescent="0.45">
      <c r="A13" t="s">
        <v>17</v>
      </c>
      <c r="B13" t="s">
        <v>56</v>
      </c>
      <c r="H13">
        <v>3</v>
      </c>
      <c r="I13" t="s">
        <v>80</v>
      </c>
      <c r="K13">
        <v>3</v>
      </c>
      <c r="L13" t="s">
        <v>87</v>
      </c>
    </row>
    <row r="14" spans="1:13" x14ac:dyDescent="0.45">
      <c r="A14" t="s">
        <v>16</v>
      </c>
      <c r="B14" t="s">
        <v>57</v>
      </c>
      <c r="H14">
        <v>4</v>
      </c>
      <c r="I14" t="s">
        <v>81</v>
      </c>
    </row>
    <row r="15" spans="1:13" x14ac:dyDescent="0.45">
      <c r="A15" t="s">
        <v>58</v>
      </c>
      <c r="B15" t="s">
        <v>57</v>
      </c>
      <c r="H15">
        <v>5</v>
      </c>
      <c r="I15" t="s">
        <v>82</v>
      </c>
    </row>
    <row r="16" spans="1:13" x14ac:dyDescent="0.45">
      <c r="H16">
        <v>6</v>
      </c>
      <c r="I16" t="s">
        <v>83</v>
      </c>
    </row>
    <row r="17" spans="1:12" x14ac:dyDescent="0.45">
      <c r="A17" s="4" t="s">
        <v>59</v>
      </c>
      <c r="D17" t="s">
        <v>77</v>
      </c>
    </row>
    <row r="19" spans="1:12" x14ac:dyDescent="0.45">
      <c r="A19" s="4" t="s">
        <v>61</v>
      </c>
      <c r="B19" t="s">
        <v>13</v>
      </c>
      <c r="D19" s="19" t="s">
        <v>64</v>
      </c>
      <c r="I19" s="4" t="s">
        <v>85</v>
      </c>
      <c r="L19" s="4" t="s">
        <v>85</v>
      </c>
    </row>
    <row r="20" spans="1:12" x14ac:dyDescent="0.45">
      <c r="B20" t="s">
        <v>62</v>
      </c>
      <c r="H20">
        <v>1</v>
      </c>
      <c r="I20" t="s">
        <v>11</v>
      </c>
      <c r="K20">
        <v>1</v>
      </c>
      <c r="L20" t="s">
        <v>11</v>
      </c>
    </row>
    <row r="21" spans="1:12" x14ac:dyDescent="0.45">
      <c r="H21">
        <v>2</v>
      </c>
      <c r="I21" t="s">
        <v>72</v>
      </c>
      <c r="K21">
        <v>2</v>
      </c>
      <c r="L21" t="s">
        <v>72</v>
      </c>
    </row>
    <row r="22" spans="1:12" x14ac:dyDescent="0.45">
      <c r="H22">
        <v>3</v>
      </c>
      <c r="I22" t="s">
        <v>69</v>
      </c>
      <c r="K22">
        <v>3</v>
      </c>
      <c r="L22" t="s">
        <v>69</v>
      </c>
    </row>
    <row r="23" spans="1:12" x14ac:dyDescent="0.45">
      <c r="A23" s="4" t="s">
        <v>60</v>
      </c>
      <c r="B23" t="s">
        <v>9</v>
      </c>
      <c r="D23" s="20" t="s">
        <v>65</v>
      </c>
      <c r="H23">
        <v>4</v>
      </c>
      <c r="I23" t="s">
        <v>70</v>
      </c>
      <c r="K23">
        <v>4</v>
      </c>
      <c r="L23" t="s">
        <v>70</v>
      </c>
    </row>
    <row r="24" spans="1:12" x14ac:dyDescent="0.45">
      <c r="B24" t="s">
        <v>63</v>
      </c>
      <c r="H24">
        <v>5</v>
      </c>
      <c r="I24" t="s">
        <v>71</v>
      </c>
      <c r="K24">
        <v>5</v>
      </c>
      <c r="L24" t="s">
        <v>71</v>
      </c>
    </row>
    <row r="25" spans="1:12" x14ac:dyDescent="0.45">
      <c r="H25">
        <v>6</v>
      </c>
      <c r="I25" t="s">
        <v>73</v>
      </c>
      <c r="K25">
        <v>6</v>
      </c>
      <c r="L25" t="s">
        <v>73</v>
      </c>
    </row>
    <row r="26" spans="1:12" x14ac:dyDescent="0.45">
      <c r="H26">
        <v>7</v>
      </c>
      <c r="I26" s="15" t="s">
        <v>78</v>
      </c>
      <c r="K26">
        <v>7</v>
      </c>
      <c r="L26" s="15" t="s">
        <v>87</v>
      </c>
    </row>
    <row r="27" spans="1:12" x14ac:dyDescent="0.45">
      <c r="A27" s="20" t="s">
        <v>84</v>
      </c>
      <c r="B27" t="s">
        <v>9</v>
      </c>
      <c r="D27" s="20" t="s">
        <v>91</v>
      </c>
      <c r="H27">
        <v>8</v>
      </c>
      <c r="I27" s="15" t="s">
        <v>79</v>
      </c>
      <c r="K27">
        <v>8</v>
      </c>
      <c r="L27" s="16" t="s">
        <v>75</v>
      </c>
    </row>
    <row r="28" spans="1:12" x14ac:dyDescent="0.45">
      <c r="B28" t="s">
        <v>63</v>
      </c>
      <c r="H28">
        <v>9</v>
      </c>
      <c r="I28" s="15" t="s">
        <v>80</v>
      </c>
    </row>
    <row r="29" spans="1:12" x14ac:dyDescent="0.45">
      <c r="H29">
        <v>10</v>
      </c>
      <c r="I29" s="15" t="s">
        <v>81</v>
      </c>
    </row>
    <row r="30" spans="1:12" x14ac:dyDescent="0.45">
      <c r="H30">
        <v>11</v>
      </c>
      <c r="I30" s="15" t="s">
        <v>82</v>
      </c>
    </row>
    <row r="31" spans="1:12" x14ac:dyDescent="0.45">
      <c r="H31">
        <v>12</v>
      </c>
      <c r="I31" s="15" t="s">
        <v>83</v>
      </c>
    </row>
    <row r="32" spans="1:12" x14ac:dyDescent="0.45">
      <c r="H32">
        <v>13</v>
      </c>
      <c r="I32" s="16" t="s">
        <v>75</v>
      </c>
    </row>
    <row r="33" spans="8:9" x14ac:dyDescent="0.45">
      <c r="H33">
        <v>14</v>
      </c>
      <c r="I33" s="16" t="s">
        <v>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56"/>
  <sheetViews>
    <sheetView workbookViewId="0">
      <selection activeCell="M16" sqref="M16"/>
    </sheetView>
  </sheetViews>
  <sheetFormatPr defaultRowHeight="14.25" x14ac:dyDescent="0.45"/>
  <sheetData>
    <row r="4" spans="9:14" x14ac:dyDescent="0.45">
      <c r="I4" s="1" t="s">
        <v>0</v>
      </c>
      <c r="J4" s="2"/>
      <c r="K4" s="3"/>
      <c r="L4" s="3"/>
    </row>
    <row r="5" spans="9:14" x14ac:dyDescent="0.45">
      <c r="I5" s="2" t="s">
        <v>1</v>
      </c>
      <c r="J5" s="3"/>
      <c r="K5" s="3"/>
      <c r="L5" s="2" t="s">
        <v>2</v>
      </c>
      <c r="M5" s="3"/>
    </row>
    <row r="6" spans="9:14" x14ac:dyDescent="0.45">
      <c r="I6" s="2" t="s">
        <v>3</v>
      </c>
      <c r="J6" s="3"/>
      <c r="K6" s="3"/>
      <c r="L6" s="2" t="s">
        <v>4</v>
      </c>
      <c r="M6" s="3"/>
    </row>
    <row r="7" spans="9:14" x14ac:dyDescent="0.45">
      <c r="I7" s="2" t="s">
        <v>5</v>
      </c>
      <c r="J7" s="3"/>
      <c r="K7" s="3"/>
      <c r="L7" s="2" t="s">
        <v>6</v>
      </c>
      <c r="M7" s="3"/>
      <c r="N7" s="4" t="s">
        <v>7</v>
      </c>
    </row>
    <row r="15" spans="9:14" x14ac:dyDescent="0.45">
      <c r="I15" t="s">
        <v>20</v>
      </c>
      <c r="J15" s="4">
        <v>3.3</v>
      </c>
      <c r="K15" s="4">
        <v>5</v>
      </c>
      <c r="L15" s="4">
        <v>7</v>
      </c>
      <c r="M15" s="4">
        <v>12</v>
      </c>
    </row>
    <row r="16" spans="9:14" x14ac:dyDescent="0.45">
      <c r="I16" t="s">
        <v>18</v>
      </c>
      <c r="J16" s="6">
        <f>J15^2/42</f>
        <v>0.25928571428571423</v>
      </c>
      <c r="K16" s="6">
        <f>K15^2/42</f>
        <v>0.59523809523809523</v>
      </c>
      <c r="L16" s="6">
        <f t="shared" ref="L16:M16" si="0">L15^2/42</f>
        <v>1.1666666666666667</v>
      </c>
      <c r="M16" s="6">
        <f t="shared" si="0"/>
        <v>3.4285714285714284</v>
      </c>
    </row>
    <row r="17" spans="9:13" x14ac:dyDescent="0.45">
      <c r="I17" t="s">
        <v>19</v>
      </c>
      <c r="J17" s="5">
        <f>J16/J15*1000</f>
        <v>78.571428571428555</v>
      </c>
      <c r="K17" s="5">
        <f>K16/K15*1000</f>
        <v>119.04761904761904</v>
      </c>
      <c r="L17" s="5">
        <f>L16/L15*1000</f>
        <v>166.66666666666669</v>
      </c>
      <c r="M17" s="5">
        <f>M16/M15*1000</f>
        <v>285.71428571428572</v>
      </c>
    </row>
    <row r="35" spans="1:14" ht="14.65" thickBot="1" x14ac:dyDescent="0.5">
      <c r="A35" s="4" t="s">
        <v>21</v>
      </c>
      <c r="G35" s="4" t="s">
        <v>42</v>
      </c>
      <c r="M35" s="4" t="s">
        <v>50</v>
      </c>
    </row>
    <row r="36" spans="1:14" ht="72" thickTop="1" thickBot="1" x14ac:dyDescent="0.5">
      <c r="A36" s="7" t="s">
        <v>22</v>
      </c>
      <c r="B36" s="8"/>
      <c r="C36" s="9" t="s">
        <v>23</v>
      </c>
      <c r="D36" s="9" t="s">
        <v>24</v>
      </c>
      <c r="G36" s="8" t="s">
        <v>43</v>
      </c>
      <c r="H36" s="8" t="s">
        <v>44</v>
      </c>
      <c r="M36" s="8" t="s">
        <v>51</v>
      </c>
      <c r="N36" s="8" t="s">
        <v>52</v>
      </c>
    </row>
    <row r="37" spans="1:14" ht="15" thickTop="1" thickBot="1" x14ac:dyDescent="0.5">
      <c r="A37" s="10" t="s">
        <v>25</v>
      </c>
      <c r="B37" s="10" t="s">
        <v>26</v>
      </c>
      <c r="C37" s="10" t="s">
        <v>27</v>
      </c>
      <c r="D37" s="10" t="s">
        <v>28</v>
      </c>
      <c r="G37" s="11">
        <v>-5</v>
      </c>
      <c r="H37" s="11" t="s">
        <v>45</v>
      </c>
      <c r="M37" s="11">
        <v>0</v>
      </c>
      <c r="N37" s="11" t="s">
        <v>53</v>
      </c>
    </row>
    <row r="38" spans="1:14" ht="15" thickTop="1" thickBot="1" x14ac:dyDescent="0.5">
      <c r="A38" s="11">
        <v>100</v>
      </c>
      <c r="B38" s="11" t="s">
        <v>29</v>
      </c>
      <c r="C38" s="11" t="s">
        <v>30</v>
      </c>
      <c r="D38" s="11" t="s">
        <v>29</v>
      </c>
      <c r="G38" s="12">
        <v>0</v>
      </c>
      <c r="H38" s="12" t="s">
        <v>46</v>
      </c>
      <c r="M38" s="12">
        <v>15</v>
      </c>
      <c r="N38" s="12" t="s">
        <v>34</v>
      </c>
    </row>
    <row r="39" spans="1:14" ht="15" thickTop="1" thickBot="1" x14ac:dyDescent="0.5">
      <c r="A39" s="12">
        <v>75</v>
      </c>
      <c r="B39" s="12" t="s">
        <v>31</v>
      </c>
      <c r="C39" s="12" t="s">
        <v>32</v>
      </c>
      <c r="D39" s="12" t="s">
        <v>33</v>
      </c>
      <c r="G39" s="11">
        <v>5</v>
      </c>
      <c r="H39" s="11" t="s">
        <v>47</v>
      </c>
      <c r="M39" s="11">
        <v>30</v>
      </c>
      <c r="N39" s="11" t="s">
        <v>37</v>
      </c>
    </row>
    <row r="40" spans="1:14" ht="15" thickTop="1" thickBot="1" x14ac:dyDescent="0.5">
      <c r="A40" s="11">
        <v>60</v>
      </c>
      <c r="B40" s="11" t="s">
        <v>34</v>
      </c>
      <c r="C40" s="11" t="s">
        <v>35</v>
      </c>
      <c r="D40" s="11" t="s">
        <v>36</v>
      </c>
      <c r="G40" s="12">
        <v>10</v>
      </c>
      <c r="H40" s="12" t="s">
        <v>48</v>
      </c>
      <c r="M40" s="12">
        <v>45</v>
      </c>
      <c r="N40" s="12" t="s">
        <v>54</v>
      </c>
    </row>
    <row r="41" spans="1:14" ht="15" thickTop="1" thickBot="1" x14ac:dyDescent="0.5">
      <c r="A41" s="12">
        <v>50</v>
      </c>
      <c r="B41" s="12" t="s">
        <v>37</v>
      </c>
      <c r="C41" s="12" t="s">
        <v>38</v>
      </c>
      <c r="D41" s="12" t="s">
        <v>39</v>
      </c>
      <c r="G41" s="11">
        <v>15</v>
      </c>
      <c r="H41" s="11" t="s">
        <v>49</v>
      </c>
      <c r="M41" s="11">
        <v>60</v>
      </c>
      <c r="N41" s="11" t="s">
        <v>55</v>
      </c>
    </row>
    <row r="42" spans="1:14" ht="15" thickTop="1" thickBot="1" x14ac:dyDescent="0.5">
      <c r="A42" s="11">
        <v>0</v>
      </c>
      <c r="B42" s="11" t="s">
        <v>30</v>
      </c>
      <c r="C42" s="11" t="s">
        <v>40</v>
      </c>
      <c r="D42" s="11" t="s">
        <v>41</v>
      </c>
      <c r="G42" s="13">
        <v>20</v>
      </c>
      <c r="H42" s="13">
        <v>1218</v>
      </c>
      <c r="M42" s="13">
        <v>75</v>
      </c>
      <c r="N42" s="13">
        <v>75</v>
      </c>
    </row>
    <row r="43" spans="1:14" ht="15" thickTop="1" thickBot="1" x14ac:dyDescent="0.5">
      <c r="G43" s="11">
        <v>25</v>
      </c>
      <c r="H43" s="11">
        <v>1000</v>
      </c>
      <c r="M43" s="11">
        <v>90</v>
      </c>
      <c r="N43" s="11">
        <v>77</v>
      </c>
    </row>
    <row r="44" spans="1:14" ht="15" thickTop="1" thickBot="1" x14ac:dyDescent="0.5">
      <c r="G44" s="13">
        <v>30</v>
      </c>
      <c r="H44" s="13">
        <v>825</v>
      </c>
      <c r="M44" s="13">
        <v>105</v>
      </c>
      <c r="N44" s="13">
        <v>78</v>
      </c>
    </row>
    <row r="45" spans="1:14" ht="15" thickTop="1" thickBot="1" x14ac:dyDescent="0.5">
      <c r="G45" s="11">
        <v>35</v>
      </c>
      <c r="H45" s="11">
        <v>685</v>
      </c>
      <c r="M45" s="11">
        <v>120</v>
      </c>
      <c r="N45" s="11">
        <v>81</v>
      </c>
    </row>
    <row r="46" spans="1:14" ht="15" thickTop="1" thickBot="1" x14ac:dyDescent="0.5">
      <c r="G46" s="13">
        <v>40</v>
      </c>
      <c r="H46" s="13">
        <v>571</v>
      </c>
      <c r="M46" s="13">
        <v>135</v>
      </c>
      <c r="N46" s="13">
        <v>83</v>
      </c>
    </row>
    <row r="47" spans="1:14" ht="15" thickTop="1" thickBot="1" x14ac:dyDescent="0.5">
      <c r="G47" s="11">
        <v>45</v>
      </c>
      <c r="H47" s="11">
        <v>479</v>
      </c>
      <c r="M47" s="11">
        <v>150</v>
      </c>
      <c r="N47" s="11">
        <v>85</v>
      </c>
    </row>
    <row r="48" spans="1:14" ht="15" thickTop="1" thickBot="1" x14ac:dyDescent="0.5">
      <c r="G48" s="13">
        <v>50</v>
      </c>
      <c r="H48" s="13">
        <v>403</v>
      </c>
    </row>
    <row r="49" spans="7:8" ht="15" thickTop="1" thickBot="1" x14ac:dyDescent="0.5">
      <c r="G49" s="11">
        <v>55</v>
      </c>
      <c r="H49" s="11">
        <v>341</v>
      </c>
    </row>
    <row r="50" spans="7:8" ht="15" thickTop="1" thickBot="1" x14ac:dyDescent="0.5">
      <c r="G50" s="13">
        <v>60</v>
      </c>
      <c r="H50" s="13">
        <v>290</v>
      </c>
    </row>
    <row r="51" spans="7:8" ht="15" thickTop="1" thickBot="1" x14ac:dyDescent="0.5">
      <c r="G51" s="11">
        <v>65</v>
      </c>
      <c r="H51" s="11">
        <v>247</v>
      </c>
    </row>
    <row r="52" spans="7:8" ht="15" thickTop="1" thickBot="1" x14ac:dyDescent="0.5">
      <c r="G52" s="13">
        <v>70</v>
      </c>
      <c r="H52" s="13">
        <v>212</v>
      </c>
    </row>
    <row r="53" spans="7:8" ht="15" thickTop="1" thickBot="1" x14ac:dyDescent="0.5">
      <c r="G53" s="11">
        <v>75</v>
      </c>
      <c r="H53" s="11">
        <v>182</v>
      </c>
    </row>
    <row r="54" spans="7:8" ht="15" thickTop="1" thickBot="1" x14ac:dyDescent="0.5">
      <c r="G54" s="13">
        <v>80</v>
      </c>
      <c r="H54" s="13">
        <v>157</v>
      </c>
    </row>
    <row r="55" spans="7:8" ht="15" thickTop="1" thickBot="1" x14ac:dyDescent="0.5">
      <c r="G55" s="11">
        <v>85</v>
      </c>
      <c r="H55" s="11">
        <v>136</v>
      </c>
    </row>
    <row r="56" spans="7:8" ht="14.65" thickTop="1" x14ac:dyDescent="0.45"/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5" sqref="C1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tabSelected="1" workbookViewId="0">
      <selection activeCell="C9" sqref="C9"/>
    </sheetView>
  </sheetViews>
  <sheetFormatPr defaultRowHeight="14.25" x14ac:dyDescent="0.45"/>
  <sheetData>
    <row r="3" spans="2:6" x14ac:dyDescent="0.45">
      <c r="B3" t="s">
        <v>93</v>
      </c>
    </row>
    <row r="5" spans="2:6" x14ac:dyDescent="0.45">
      <c r="B5" t="s">
        <v>95</v>
      </c>
      <c r="C5" s="22">
        <v>165</v>
      </c>
    </row>
    <row r="6" spans="2:6" x14ac:dyDescent="0.45">
      <c r="B6" t="s">
        <v>94</v>
      </c>
      <c r="C6" s="23">
        <v>760</v>
      </c>
    </row>
    <row r="7" spans="2:6" x14ac:dyDescent="0.45">
      <c r="B7" t="s">
        <v>99</v>
      </c>
      <c r="C7" s="23">
        <v>20</v>
      </c>
    </row>
    <row r="8" spans="2:6" x14ac:dyDescent="0.45">
      <c r="B8" s="21" t="s">
        <v>96</v>
      </c>
      <c r="C8">
        <f>-0.029*9.81*$C$5/(8.31*(273.15+$C$7))</f>
        <v>-1.9269037733420934E-2</v>
      </c>
    </row>
    <row r="9" spans="2:6" x14ac:dyDescent="0.45">
      <c r="B9" t="s">
        <v>97</v>
      </c>
      <c r="C9">
        <f>EXP(C8)</f>
        <v>0.98091542347744443</v>
      </c>
    </row>
    <row r="10" spans="2:6" x14ac:dyDescent="0.45">
      <c r="B10" t="s">
        <v>98</v>
      </c>
      <c r="C10" s="25">
        <f>C6*C9</f>
        <v>745.49572184285773</v>
      </c>
    </row>
    <row r="13" spans="2:6" x14ac:dyDescent="0.45">
      <c r="C13">
        <f>EXP(-0.029*9.81/(8.31*(273.15+$C$7)))</f>
        <v>0.99988322477188862</v>
      </c>
      <c r="F13" s="24"/>
    </row>
    <row r="14" spans="2:6" x14ac:dyDescent="0.45">
      <c r="C14">
        <f>C13^C5</f>
        <v>0.98091542347744642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wire (test)</vt:lpstr>
      <vt:lpstr>list</vt:lpstr>
      <vt:lpstr>Capacitive Rain</vt:lpstr>
      <vt:lpstr>mlx</vt:lpstr>
      <vt:lpstr>давление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 Boris</cp:lastModifiedBy>
  <dcterms:created xsi:type="dcterms:W3CDTF">2020-07-14T08:37:37Z</dcterms:created>
  <dcterms:modified xsi:type="dcterms:W3CDTF">2020-08-28T21:55:03Z</dcterms:modified>
</cp:coreProperties>
</file>