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statemailokstate-my.sharepoint.com/personal/boris_oskolkov_okstate_edu/Documents/ML/Assignments_rep/asng04/"/>
    </mc:Choice>
  </mc:AlternateContent>
  <xr:revisionPtr revIDLastSave="74" documentId="13_ncr:1_{2A5D8625-5634-4701-897D-32E1F2CEE484}" xr6:coauthVersionLast="47" xr6:coauthVersionMax="47" xr10:uidLastSave="{D700E882-6A75-4E84-8F47-E9FDC975B951}"/>
  <bookViews>
    <workbookView xWindow="-108" yWindow="-108" windowWidth="23256" windowHeight="13896" activeTab="2" xr2:uid="{00000000-000D-0000-FFFF-FFFF00000000}"/>
  </bookViews>
  <sheets>
    <sheet name="Train" sheetId="1" r:id="rId1"/>
    <sheet name="Test" sheetId="2" r:id="rId2"/>
    <sheet name="Sheet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8" i="3" l="1"/>
  <c r="C40" i="3"/>
  <c r="C44" i="3"/>
  <c r="D33" i="3"/>
  <c r="E33" i="3"/>
  <c r="G33" i="3"/>
  <c r="I33" i="3"/>
  <c r="D34" i="3"/>
  <c r="E34" i="3"/>
  <c r="G34" i="3"/>
  <c r="I34" i="3"/>
  <c r="B34" i="3"/>
  <c r="B33" i="3"/>
  <c r="D30" i="3"/>
  <c r="E30" i="3"/>
  <c r="G30" i="3"/>
  <c r="I30" i="3"/>
  <c r="D31" i="3"/>
  <c r="E31" i="3"/>
  <c r="G31" i="3"/>
  <c r="I31" i="3"/>
  <c r="B31" i="3"/>
  <c r="B30" i="3"/>
  <c r="D28" i="3"/>
  <c r="E28" i="3"/>
  <c r="G28" i="3"/>
  <c r="I28" i="3"/>
  <c r="D27" i="3"/>
  <c r="E27" i="3"/>
  <c r="G27" i="3"/>
  <c r="I27" i="3"/>
  <c r="B27" i="3"/>
  <c r="I25" i="3" l="1"/>
  <c r="I24" i="3"/>
  <c r="I23" i="3"/>
  <c r="J23" i="3"/>
  <c r="J25" i="3"/>
  <c r="J24" i="3"/>
  <c r="F48" i="3" l="1"/>
  <c r="F49" i="3"/>
  <c r="F50" i="3"/>
  <c r="F51" i="3"/>
  <c r="I48" i="3"/>
  <c r="I41" i="3"/>
  <c r="I42" i="3"/>
  <c r="I46" i="3"/>
  <c r="I47" i="3"/>
  <c r="I49" i="3"/>
  <c r="F44" i="3"/>
  <c r="I51" i="3"/>
  <c r="I45" i="3"/>
  <c r="F45" i="3"/>
  <c r="I43" i="3"/>
  <c r="F43" i="3"/>
  <c r="I50" i="3"/>
  <c r="F46" i="3"/>
  <c r="F47" i="3"/>
  <c r="F41" i="3"/>
  <c r="F40" i="3"/>
  <c r="I40" i="3"/>
  <c r="F42" i="3"/>
  <c r="I44" i="3"/>
  <c r="C43" i="3"/>
  <c r="C45" i="3"/>
  <c r="C47" i="3"/>
  <c r="C41" i="3"/>
  <c r="C42" i="3"/>
  <c r="C46" i="3"/>
  <c r="C48" i="3"/>
</calcChain>
</file>

<file path=xl/sharedStrings.xml><?xml version="1.0" encoding="utf-8"?>
<sst xmlns="http://schemas.openxmlformats.org/spreadsheetml/2006/main" count="122" uniqueCount="55">
  <si>
    <t>House ID</t>
  </si>
  <si>
    <t>Local Price</t>
  </si>
  <si>
    <t>Bathrooms</t>
  </si>
  <si>
    <t>Land Area</t>
  </si>
  <si>
    <t>Living area</t>
  </si>
  <si>
    <t># Garages</t>
  </si>
  <si>
    <t># Rooms</t>
  </si>
  <si>
    <t># Bedrooms</t>
  </si>
  <si>
    <t>Age of home</t>
  </si>
  <si>
    <t>Construction type</t>
  </si>
  <si>
    <t>Apartment</t>
  </si>
  <si>
    <t>House</t>
  </si>
  <si>
    <t>Condo</t>
  </si>
  <si>
    <t>P(A)</t>
  </si>
  <si>
    <t>P(C)</t>
  </si>
  <si>
    <t>P(H)</t>
  </si>
  <si>
    <t>P(x5=0|A)</t>
  </si>
  <si>
    <t>P(x5=1|A)</t>
  </si>
  <si>
    <t>P(x5=1.5|A)</t>
  </si>
  <si>
    <t>P(x5=2|A)</t>
  </si>
  <si>
    <t>P(x5=0|C)</t>
  </si>
  <si>
    <t>P(x5=1|C)</t>
  </si>
  <si>
    <t>P(x5=1.5|C)</t>
  </si>
  <si>
    <t>P(x5=2|C)</t>
  </si>
  <si>
    <t>P(x5=0|H)</t>
  </si>
  <si>
    <t>P(x5=1|H)</t>
  </si>
  <si>
    <t>P(x5=1.5|H)</t>
  </si>
  <si>
    <t>P(x5=2|H)</t>
  </si>
  <si>
    <t>Bedrooms</t>
  </si>
  <si>
    <t>P(x7=2|A)</t>
  </si>
  <si>
    <t>P(x7=3|A)</t>
  </si>
  <si>
    <t>P(x7=2|C)</t>
  </si>
  <si>
    <t>P(x7=2|H)</t>
  </si>
  <si>
    <t>P(x7=4|A)</t>
  </si>
  <si>
    <t>P(x7=5|A)</t>
  </si>
  <si>
    <t>P(x7=3|C)</t>
  </si>
  <si>
    <t>P(x7=4|C)</t>
  </si>
  <si>
    <t>P(x7=5|C)</t>
  </si>
  <si>
    <t>P(x7=3|H)</t>
  </si>
  <si>
    <t>P(x7=4|H)</t>
  </si>
  <si>
    <t>P(x7=5|H)</t>
  </si>
  <si>
    <t>Mean</t>
  </si>
  <si>
    <t>A</t>
  </si>
  <si>
    <t>C</t>
  </si>
  <si>
    <t>H</t>
  </si>
  <si>
    <t>P(x2=1|A)</t>
  </si>
  <si>
    <t>P(x2=1.5|A)</t>
  </si>
  <si>
    <t>P(x2=2.5|A)</t>
  </si>
  <si>
    <t>P(x2=1|C)</t>
  </si>
  <si>
    <t>P(x2=1.5|C)</t>
  </si>
  <si>
    <t>P(x2=2.5|C)</t>
  </si>
  <si>
    <t>P(x2=1|H)</t>
  </si>
  <si>
    <t>P(x2=1.5|H)</t>
  </si>
  <si>
    <t>P(x2=2.5|H)</t>
  </si>
  <si>
    <t>St.dev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</si>
</sst>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opLeftCell="B7" workbookViewId="0">
      <selection activeCell="L11" sqref="L11"/>
    </sheetView>
  </sheetViews>
  <sheetFormatPr defaultColWidth="11.19921875" defaultRowHeight="15.6" x14ac:dyDescent="0.3"/>
  <cols>
    <col min="10" max="10" width="16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4.9176000000000002</v>
      </c>
      <c r="C2">
        <v>1</v>
      </c>
      <c r="D2">
        <v>3.472</v>
      </c>
      <c r="E2">
        <v>0.998</v>
      </c>
      <c r="F2">
        <v>1</v>
      </c>
      <c r="G2">
        <v>7</v>
      </c>
      <c r="H2">
        <v>4</v>
      </c>
      <c r="I2">
        <v>42</v>
      </c>
      <c r="J2" t="s">
        <v>10</v>
      </c>
    </row>
    <row r="3" spans="1:10" x14ac:dyDescent="0.3">
      <c r="A3">
        <v>2</v>
      </c>
      <c r="B3">
        <v>5.0208000000000004</v>
      </c>
      <c r="C3">
        <v>1</v>
      </c>
      <c r="D3">
        <v>3.5310000000000001</v>
      </c>
      <c r="E3">
        <v>1.5</v>
      </c>
      <c r="F3">
        <v>2</v>
      </c>
      <c r="G3">
        <v>7</v>
      </c>
      <c r="H3">
        <v>4</v>
      </c>
      <c r="I3">
        <v>62</v>
      </c>
      <c r="J3" t="s">
        <v>11</v>
      </c>
    </row>
    <row r="4" spans="1:10" x14ac:dyDescent="0.3">
      <c r="A4">
        <v>3</v>
      </c>
      <c r="B4">
        <v>4.5429000000000004</v>
      </c>
      <c r="C4">
        <v>1</v>
      </c>
      <c r="D4">
        <v>2.2749999999999999</v>
      </c>
      <c r="E4">
        <v>1.175</v>
      </c>
      <c r="F4">
        <v>1</v>
      </c>
      <c r="G4">
        <v>6</v>
      </c>
      <c r="H4">
        <v>3</v>
      </c>
      <c r="I4">
        <v>40</v>
      </c>
      <c r="J4" t="s">
        <v>12</v>
      </c>
    </row>
    <row r="5" spans="1:10" x14ac:dyDescent="0.3">
      <c r="A5">
        <v>4</v>
      </c>
      <c r="B5">
        <v>4.5572999999999997</v>
      </c>
      <c r="C5">
        <v>1</v>
      </c>
      <c r="D5">
        <v>4.05</v>
      </c>
      <c r="E5">
        <v>1.232</v>
      </c>
      <c r="F5">
        <v>1</v>
      </c>
      <c r="G5">
        <v>6</v>
      </c>
      <c r="H5">
        <v>3</v>
      </c>
      <c r="I5">
        <v>54</v>
      </c>
      <c r="J5" t="s">
        <v>10</v>
      </c>
    </row>
    <row r="6" spans="1:10" x14ac:dyDescent="0.3">
      <c r="A6">
        <v>5</v>
      </c>
      <c r="B6">
        <v>5.0597000000000003</v>
      </c>
      <c r="C6">
        <v>1</v>
      </c>
      <c r="D6">
        <v>4.4550000000000001</v>
      </c>
      <c r="E6">
        <v>1.121</v>
      </c>
      <c r="F6">
        <v>1</v>
      </c>
      <c r="G6">
        <v>6</v>
      </c>
      <c r="H6">
        <v>3</v>
      </c>
      <c r="I6">
        <v>42</v>
      </c>
      <c r="J6" t="s">
        <v>10</v>
      </c>
    </row>
    <row r="7" spans="1:10" x14ac:dyDescent="0.3">
      <c r="A7">
        <v>6</v>
      </c>
      <c r="B7">
        <v>3.891</v>
      </c>
      <c r="C7">
        <v>1</v>
      </c>
      <c r="D7">
        <v>4.4550000000000001</v>
      </c>
      <c r="E7">
        <v>0.98799999999999999</v>
      </c>
      <c r="F7">
        <v>1</v>
      </c>
      <c r="G7">
        <v>6</v>
      </c>
      <c r="H7">
        <v>3</v>
      </c>
      <c r="I7">
        <v>56</v>
      </c>
      <c r="J7" t="s">
        <v>12</v>
      </c>
    </row>
    <row r="8" spans="1:10" x14ac:dyDescent="0.3">
      <c r="A8">
        <v>7</v>
      </c>
      <c r="B8">
        <v>5.8979999999999997</v>
      </c>
      <c r="C8">
        <v>1</v>
      </c>
      <c r="D8">
        <v>5.85</v>
      </c>
      <c r="E8">
        <v>1.24</v>
      </c>
      <c r="F8">
        <v>1</v>
      </c>
      <c r="G8">
        <v>7</v>
      </c>
      <c r="H8">
        <v>3</v>
      </c>
      <c r="I8">
        <v>51</v>
      </c>
      <c r="J8" t="s">
        <v>12</v>
      </c>
    </row>
    <row r="9" spans="1:10" x14ac:dyDescent="0.3">
      <c r="A9">
        <v>8</v>
      </c>
      <c r="B9">
        <v>5.6039000000000003</v>
      </c>
      <c r="C9">
        <v>1</v>
      </c>
      <c r="D9">
        <v>9.52</v>
      </c>
      <c r="E9">
        <v>1.5009999999999999</v>
      </c>
      <c r="F9">
        <v>0</v>
      </c>
      <c r="G9">
        <v>6</v>
      </c>
      <c r="H9">
        <v>3</v>
      </c>
      <c r="I9">
        <v>32</v>
      </c>
      <c r="J9" t="s">
        <v>11</v>
      </c>
    </row>
    <row r="10" spans="1:10" x14ac:dyDescent="0.3">
      <c r="A10">
        <v>9</v>
      </c>
      <c r="B10">
        <v>16.420200000000001</v>
      </c>
      <c r="C10">
        <v>2.5</v>
      </c>
      <c r="D10">
        <v>9.8000000000000007</v>
      </c>
      <c r="E10">
        <v>3.42</v>
      </c>
      <c r="F10">
        <v>2</v>
      </c>
      <c r="G10">
        <v>10</v>
      </c>
      <c r="H10">
        <v>5</v>
      </c>
      <c r="I10">
        <v>42</v>
      </c>
      <c r="J10" t="s">
        <v>12</v>
      </c>
    </row>
    <row r="11" spans="1:10" x14ac:dyDescent="0.3">
      <c r="A11">
        <v>10</v>
      </c>
      <c r="B11">
        <v>14.4598</v>
      </c>
      <c r="C11">
        <v>2.5</v>
      </c>
      <c r="D11">
        <v>12.8</v>
      </c>
      <c r="E11">
        <v>3</v>
      </c>
      <c r="F11">
        <v>2</v>
      </c>
      <c r="G11">
        <v>9</v>
      </c>
      <c r="H11">
        <v>5</v>
      </c>
      <c r="I11">
        <v>14</v>
      </c>
      <c r="J11" t="s">
        <v>10</v>
      </c>
    </row>
    <row r="12" spans="1:10" x14ac:dyDescent="0.3">
      <c r="A12">
        <v>11</v>
      </c>
      <c r="B12">
        <v>5.8281999999999998</v>
      </c>
      <c r="C12">
        <v>1</v>
      </c>
      <c r="D12">
        <v>6.4349999999999996</v>
      </c>
      <c r="E12">
        <v>1.2250000000000001</v>
      </c>
      <c r="F12">
        <v>2</v>
      </c>
      <c r="G12">
        <v>6</v>
      </c>
      <c r="H12">
        <v>3</v>
      </c>
      <c r="I12">
        <v>32</v>
      </c>
      <c r="J12" t="s">
        <v>11</v>
      </c>
    </row>
    <row r="13" spans="1:10" x14ac:dyDescent="0.3">
      <c r="A13">
        <v>12</v>
      </c>
      <c r="B13">
        <v>5.3003</v>
      </c>
      <c r="C13">
        <v>1</v>
      </c>
      <c r="D13">
        <v>4.9882999999999997</v>
      </c>
      <c r="E13">
        <v>1.552</v>
      </c>
      <c r="F13">
        <v>1</v>
      </c>
      <c r="G13">
        <v>6</v>
      </c>
      <c r="H13">
        <v>3</v>
      </c>
      <c r="I13">
        <v>30</v>
      </c>
      <c r="J13" t="s">
        <v>11</v>
      </c>
    </row>
    <row r="14" spans="1:10" x14ac:dyDescent="0.3">
      <c r="A14">
        <v>13</v>
      </c>
      <c r="B14">
        <v>6.2712000000000003</v>
      </c>
      <c r="C14">
        <v>1</v>
      </c>
      <c r="D14">
        <v>5.52</v>
      </c>
      <c r="E14">
        <v>0.97499999999999998</v>
      </c>
      <c r="F14">
        <v>1</v>
      </c>
      <c r="G14">
        <v>5</v>
      </c>
      <c r="H14">
        <v>2</v>
      </c>
      <c r="I14">
        <v>30</v>
      </c>
      <c r="J14" t="s">
        <v>11</v>
      </c>
    </row>
    <row r="15" spans="1:10" x14ac:dyDescent="0.3">
      <c r="A15">
        <v>14</v>
      </c>
      <c r="B15">
        <v>5.9592000000000001</v>
      </c>
      <c r="C15">
        <v>1</v>
      </c>
      <c r="D15">
        <v>6.6660000000000004</v>
      </c>
      <c r="E15">
        <v>1.121</v>
      </c>
      <c r="F15">
        <v>2</v>
      </c>
      <c r="G15">
        <v>6</v>
      </c>
      <c r="H15">
        <v>3</v>
      </c>
      <c r="I15">
        <v>32</v>
      </c>
      <c r="J15" t="s">
        <v>12</v>
      </c>
    </row>
    <row r="16" spans="1:10" x14ac:dyDescent="0.3">
      <c r="A16">
        <v>15</v>
      </c>
      <c r="B16">
        <v>5.05</v>
      </c>
      <c r="C16">
        <v>1</v>
      </c>
      <c r="D16">
        <v>5</v>
      </c>
      <c r="E16">
        <v>1.02</v>
      </c>
      <c r="F16">
        <v>0</v>
      </c>
      <c r="G16">
        <v>5</v>
      </c>
      <c r="H16">
        <v>2</v>
      </c>
      <c r="I16">
        <v>46</v>
      </c>
      <c r="J16" t="s">
        <v>10</v>
      </c>
    </row>
    <row r="17" spans="1:10" x14ac:dyDescent="0.3">
      <c r="A17">
        <v>16</v>
      </c>
      <c r="B17">
        <v>5.6039000000000003</v>
      </c>
      <c r="C17">
        <v>1</v>
      </c>
      <c r="D17">
        <v>9.52</v>
      </c>
      <c r="E17">
        <v>1.5009999999999999</v>
      </c>
      <c r="F17">
        <v>0</v>
      </c>
      <c r="G17">
        <v>6</v>
      </c>
      <c r="H17">
        <v>3</v>
      </c>
      <c r="I17">
        <v>32</v>
      </c>
      <c r="J17" t="s">
        <v>11</v>
      </c>
    </row>
    <row r="18" spans="1:10" x14ac:dyDescent="0.3">
      <c r="A18">
        <v>17</v>
      </c>
      <c r="B18">
        <v>8.2463999999999995</v>
      </c>
      <c r="C18">
        <v>1.5</v>
      </c>
      <c r="D18">
        <v>5.15</v>
      </c>
      <c r="E18">
        <v>1.6639999999999999</v>
      </c>
      <c r="F18">
        <v>2</v>
      </c>
      <c r="G18">
        <v>8</v>
      </c>
      <c r="H18">
        <v>4</v>
      </c>
      <c r="I18">
        <v>50</v>
      </c>
      <c r="J18" t="s">
        <v>10</v>
      </c>
    </row>
    <row r="19" spans="1:10" x14ac:dyDescent="0.3">
      <c r="A19">
        <v>18</v>
      </c>
      <c r="B19">
        <v>6.6969000000000003</v>
      </c>
      <c r="C19">
        <v>1.5</v>
      </c>
      <c r="D19">
        <v>6.9020000000000001</v>
      </c>
      <c r="E19">
        <v>1.488</v>
      </c>
      <c r="F19">
        <v>1.5</v>
      </c>
      <c r="G19">
        <v>7</v>
      </c>
      <c r="H19">
        <v>3</v>
      </c>
      <c r="I19">
        <v>22</v>
      </c>
      <c r="J19" t="s">
        <v>11</v>
      </c>
    </row>
    <row r="20" spans="1:10" x14ac:dyDescent="0.3">
      <c r="A20">
        <v>19</v>
      </c>
      <c r="B20">
        <v>7.7840999999999996</v>
      </c>
      <c r="C20">
        <v>1.5</v>
      </c>
      <c r="D20">
        <v>7.1020000000000003</v>
      </c>
      <c r="E20">
        <v>1.3759999999999999</v>
      </c>
      <c r="F20">
        <v>1</v>
      </c>
      <c r="G20">
        <v>6</v>
      </c>
      <c r="H20">
        <v>3</v>
      </c>
      <c r="I20">
        <v>17</v>
      </c>
      <c r="J20" t="s">
        <v>12</v>
      </c>
    </row>
    <row r="21" spans="1:10" x14ac:dyDescent="0.3">
      <c r="A21">
        <v>20</v>
      </c>
      <c r="B21">
        <v>9.0383999999999993</v>
      </c>
      <c r="C21">
        <v>1</v>
      </c>
      <c r="D21">
        <v>7.8</v>
      </c>
      <c r="E21">
        <v>1.5</v>
      </c>
      <c r="F21">
        <v>1.5</v>
      </c>
      <c r="G21">
        <v>7</v>
      </c>
      <c r="H21">
        <v>3</v>
      </c>
      <c r="I21">
        <v>23</v>
      </c>
      <c r="J21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workbookViewId="0">
      <selection activeCell="A3" sqref="A3"/>
    </sheetView>
  </sheetViews>
  <sheetFormatPr defaultColWidth="11.19921875" defaultRowHeight="15.6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24</v>
      </c>
      <c r="B2">
        <v>6.0930999999999997</v>
      </c>
      <c r="C2">
        <v>1.5</v>
      </c>
      <c r="D2">
        <v>6.7264999999999997</v>
      </c>
      <c r="E2">
        <v>1.6519999999999999</v>
      </c>
      <c r="F2">
        <v>1</v>
      </c>
      <c r="G2">
        <v>6</v>
      </c>
      <c r="H2">
        <v>3</v>
      </c>
      <c r="I2">
        <v>44</v>
      </c>
      <c r="J2" t="s">
        <v>10</v>
      </c>
    </row>
    <row r="3" spans="1:10" x14ac:dyDescent="0.3">
      <c r="A3">
        <v>25</v>
      </c>
      <c r="B3">
        <v>8.3606999999999996</v>
      </c>
      <c r="C3">
        <v>1.5</v>
      </c>
      <c r="D3">
        <v>9.15</v>
      </c>
      <c r="E3">
        <v>1.7769999999999999</v>
      </c>
      <c r="F3">
        <v>2</v>
      </c>
      <c r="G3">
        <v>8</v>
      </c>
      <c r="H3">
        <v>4</v>
      </c>
      <c r="I3">
        <v>48</v>
      </c>
      <c r="J3" t="s">
        <v>11</v>
      </c>
    </row>
    <row r="4" spans="1:10" x14ac:dyDescent="0.3">
      <c r="A4">
        <v>26</v>
      </c>
      <c r="B4">
        <v>8.14</v>
      </c>
      <c r="C4">
        <v>1</v>
      </c>
      <c r="D4">
        <v>8</v>
      </c>
      <c r="E4">
        <v>1.504</v>
      </c>
      <c r="F4">
        <v>2</v>
      </c>
      <c r="G4">
        <v>7</v>
      </c>
      <c r="H4">
        <v>3</v>
      </c>
      <c r="I4">
        <v>3</v>
      </c>
      <c r="J4" t="s">
        <v>11</v>
      </c>
    </row>
    <row r="5" spans="1:10" x14ac:dyDescent="0.3">
      <c r="A5">
        <v>27</v>
      </c>
      <c r="B5">
        <v>9.1416000000000004</v>
      </c>
      <c r="C5">
        <v>1.5</v>
      </c>
      <c r="D5">
        <v>7.3262</v>
      </c>
      <c r="E5">
        <v>1.831</v>
      </c>
      <c r="F5">
        <v>1.5</v>
      </c>
      <c r="G5">
        <v>8</v>
      </c>
      <c r="H5">
        <v>4</v>
      </c>
      <c r="I5">
        <v>31</v>
      </c>
      <c r="J5" t="s">
        <v>10</v>
      </c>
    </row>
    <row r="6" spans="1:10" x14ac:dyDescent="0.3">
      <c r="A6">
        <v>28</v>
      </c>
      <c r="B6">
        <v>12</v>
      </c>
      <c r="C6">
        <v>1.5</v>
      </c>
      <c r="D6">
        <v>5</v>
      </c>
      <c r="E6">
        <v>1.2</v>
      </c>
      <c r="F6">
        <v>2</v>
      </c>
      <c r="G6">
        <v>6</v>
      </c>
      <c r="H6">
        <v>3</v>
      </c>
      <c r="I6">
        <v>30</v>
      </c>
      <c r="J6" t="s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9ED32-1984-48C2-8399-3CEB2A8A4D85}">
  <dimension ref="A1:K51"/>
  <sheetViews>
    <sheetView tabSelected="1" workbookViewId="0">
      <pane ySplit="1" topLeftCell="A26" activePane="bottomLeft" state="frozen"/>
      <selection pane="bottomLeft" activeCell="M38" sqref="M38"/>
    </sheetView>
  </sheetViews>
  <sheetFormatPr defaultRowHeight="15.6" x14ac:dyDescent="0.3"/>
  <cols>
    <col min="2" max="7" width="11.8984375" bestFit="1" customWidth="1"/>
    <col min="8" max="8" width="10.8984375" bestFit="1" customWidth="1"/>
    <col min="9" max="9" width="15.5" customWidth="1"/>
    <col min="10" max="10" width="16.69921875" customWidth="1"/>
    <col min="11" max="11" width="15.3984375" bestFit="1" customWidth="1"/>
    <col min="14" max="14" width="15.19921875" bestFit="1" customWidth="1"/>
  </cols>
  <sheetData>
    <row r="1" spans="2:10" x14ac:dyDescent="0.3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2:10" x14ac:dyDescent="0.3">
      <c r="B2">
        <v>4.9176000000000002</v>
      </c>
      <c r="C2">
        <v>1</v>
      </c>
      <c r="D2">
        <v>3.472</v>
      </c>
      <c r="E2">
        <v>0.998</v>
      </c>
      <c r="F2">
        <v>1</v>
      </c>
      <c r="G2">
        <v>7</v>
      </c>
      <c r="H2">
        <v>4</v>
      </c>
      <c r="I2">
        <v>42</v>
      </c>
      <c r="J2" t="s">
        <v>10</v>
      </c>
    </row>
    <row r="3" spans="2:10" x14ac:dyDescent="0.3">
      <c r="B3">
        <v>4.5572999999999997</v>
      </c>
      <c r="C3">
        <v>1</v>
      </c>
      <c r="D3">
        <v>4.05</v>
      </c>
      <c r="E3">
        <v>1.232</v>
      </c>
      <c r="F3">
        <v>1</v>
      </c>
      <c r="G3">
        <v>6</v>
      </c>
      <c r="H3">
        <v>3</v>
      </c>
      <c r="I3">
        <v>54</v>
      </c>
      <c r="J3" t="s">
        <v>10</v>
      </c>
    </row>
    <row r="4" spans="2:10" x14ac:dyDescent="0.3">
      <c r="B4">
        <v>5.0597000000000003</v>
      </c>
      <c r="C4">
        <v>1</v>
      </c>
      <c r="D4">
        <v>4.4550000000000001</v>
      </c>
      <c r="E4">
        <v>1.121</v>
      </c>
      <c r="F4">
        <v>1</v>
      </c>
      <c r="G4">
        <v>6</v>
      </c>
      <c r="H4">
        <v>3</v>
      </c>
      <c r="I4">
        <v>42</v>
      </c>
      <c r="J4" t="s">
        <v>10</v>
      </c>
    </row>
    <row r="5" spans="2:10" x14ac:dyDescent="0.3">
      <c r="B5">
        <v>14.4598</v>
      </c>
      <c r="C5">
        <v>2.5</v>
      </c>
      <c r="D5">
        <v>12.8</v>
      </c>
      <c r="E5">
        <v>3</v>
      </c>
      <c r="F5">
        <v>2</v>
      </c>
      <c r="G5">
        <v>9</v>
      </c>
      <c r="H5">
        <v>5</v>
      </c>
      <c r="I5">
        <v>14</v>
      </c>
      <c r="J5" t="s">
        <v>10</v>
      </c>
    </row>
    <row r="6" spans="2:10" x14ac:dyDescent="0.3">
      <c r="B6">
        <v>5.05</v>
      </c>
      <c r="C6">
        <v>1</v>
      </c>
      <c r="D6">
        <v>5</v>
      </c>
      <c r="E6">
        <v>1.02</v>
      </c>
      <c r="F6">
        <v>0</v>
      </c>
      <c r="G6">
        <v>5</v>
      </c>
      <c r="H6">
        <v>2</v>
      </c>
      <c r="I6">
        <v>46</v>
      </c>
      <c r="J6" t="s">
        <v>10</v>
      </c>
    </row>
    <row r="7" spans="2:10" x14ac:dyDescent="0.3">
      <c r="B7">
        <v>8.2463999999999995</v>
      </c>
      <c r="C7">
        <v>1.5</v>
      </c>
      <c r="D7">
        <v>5.15</v>
      </c>
      <c r="E7">
        <v>1.6639999999999999</v>
      </c>
      <c r="F7">
        <v>2</v>
      </c>
      <c r="G7">
        <v>8</v>
      </c>
      <c r="H7">
        <v>4</v>
      </c>
      <c r="I7">
        <v>50</v>
      </c>
      <c r="J7" t="s">
        <v>10</v>
      </c>
    </row>
    <row r="8" spans="2:10" x14ac:dyDescent="0.3">
      <c r="B8">
        <v>9.0383999999999993</v>
      </c>
      <c r="C8">
        <v>1</v>
      </c>
      <c r="D8">
        <v>7.8</v>
      </c>
      <c r="E8">
        <v>1.5</v>
      </c>
      <c r="F8">
        <v>1.5</v>
      </c>
      <c r="G8">
        <v>7</v>
      </c>
      <c r="H8">
        <v>3</v>
      </c>
      <c r="I8">
        <v>23</v>
      </c>
      <c r="J8" t="s">
        <v>10</v>
      </c>
    </row>
    <row r="9" spans="2:10" x14ac:dyDescent="0.3">
      <c r="B9">
        <v>4.5429000000000004</v>
      </c>
      <c r="C9">
        <v>1</v>
      </c>
      <c r="D9">
        <v>2.2749999999999999</v>
      </c>
      <c r="E9">
        <v>1.175</v>
      </c>
      <c r="F9">
        <v>1</v>
      </c>
      <c r="G9">
        <v>6</v>
      </c>
      <c r="H9">
        <v>3</v>
      </c>
      <c r="I9">
        <v>40</v>
      </c>
      <c r="J9" t="s">
        <v>12</v>
      </c>
    </row>
    <row r="10" spans="2:10" x14ac:dyDescent="0.3">
      <c r="B10">
        <v>3.891</v>
      </c>
      <c r="C10">
        <v>1</v>
      </c>
      <c r="D10">
        <v>4.4550000000000001</v>
      </c>
      <c r="E10">
        <v>0.98799999999999999</v>
      </c>
      <c r="F10">
        <v>1</v>
      </c>
      <c r="G10">
        <v>6</v>
      </c>
      <c r="H10">
        <v>3</v>
      </c>
      <c r="I10">
        <v>56</v>
      </c>
      <c r="J10" t="s">
        <v>12</v>
      </c>
    </row>
    <row r="11" spans="2:10" x14ac:dyDescent="0.3">
      <c r="B11">
        <v>5.8979999999999997</v>
      </c>
      <c r="C11">
        <v>1</v>
      </c>
      <c r="D11">
        <v>5.85</v>
      </c>
      <c r="E11">
        <v>1.24</v>
      </c>
      <c r="F11">
        <v>1</v>
      </c>
      <c r="G11">
        <v>7</v>
      </c>
      <c r="H11">
        <v>3</v>
      </c>
      <c r="I11">
        <v>51</v>
      </c>
      <c r="J11" t="s">
        <v>12</v>
      </c>
    </row>
    <row r="12" spans="2:10" x14ac:dyDescent="0.3">
      <c r="B12">
        <v>16.420200000000001</v>
      </c>
      <c r="C12">
        <v>2.5</v>
      </c>
      <c r="D12">
        <v>9.8000000000000007</v>
      </c>
      <c r="E12">
        <v>3.42</v>
      </c>
      <c r="F12">
        <v>2</v>
      </c>
      <c r="G12">
        <v>10</v>
      </c>
      <c r="H12">
        <v>5</v>
      </c>
      <c r="I12">
        <v>42</v>
      </c>
      <c r="J12" t="s">
        <v>12</v>
      </c>
    </row>
    <row r="13" spans="2:10" x14ac:dyDescent="0.3">
      <c r="B13">
        <v>5.9592000000000001</v>
      </c>
      <c r="C13">
        <v>1</v>
      </c>
      <c r="D13">
        <v>6.6660000000000004</v>
      </c>
      <c r="E13">
        <v>1.121</v>
      </c>
      <c r="F13">
        <v>2</v>
      </c>
      <c r="G13">
        <v>6</v>
      </c>
      <c r="H13">
        <v>3</v>
      </c>
      <c r="I13">
        <v>32</v>
      </c>
      <c r="J13" t="s">
        <v>12</v>
      </c>
    </row>
    <row r="14" spans="2:10" x14ac:dyDescent="0.3">
      <c r="B14">
        <v>7.7840999999999996</v>
      </c>
      <c r="C14">
        <v>1.5</v>
      </c>
      <c r="D14">
        <v>7.1020000000000003</v>
      </c>
      <c r="E14">
        <v>1.3759999999999999</v>
      </c>
      <c r="F14">
        <v>1</v>
      </c>
      <c r="G14">
        <v>6</v>
      </c>
      <c r="H14">
        <v>3</v>
      </c>
      <c r="I14">
        <v>17</v>
      </c>
      <c r="J14" t="s">
        <v>12</v>
      </c>
    </row>
    <row r="15" spans="2:10" x14ac:dyDescent="0.3">
      <c r="B15">
        <v>5.0208000000000004</v>
      </c>
      <c r="C15">
        <v>1</v>
      </c>
      <c r="D15">
        <v>3.5310000000000001</v>
      </c>
      <c r="E15">
        <v>1.5</v>
      </c>
      <c r="F15">
        <v>2</v>
      </c>
      <c r="G15">
        <v>7</v>
      </c>
      <c r="H15">
        <v>4</v>
      </c>
      <c r="I15">
        <v>62</v>
      </c>
      <c r="J15" t="s">
        <v>11</v>
      </c>
    </row>
    <row r="16" spans="2:10" x14ac:dyDescent="0.3">
      <c r="B16">
        <v>5.6039000000000003</v>
      </c>
      <c r="C16">
        <v>1</v>
      </c>
      <c r="D16">
        <v>9.52</v>
      </c>
      <c r="E16">
        <v>1.5009999999999999</v>
      </c>
      <c r="F16">
        <v>0</v>
      </c>
      <c r="G16">
        <v>6</v>
      </c>
      <c r="H16">
        <v>3</v>
      </c>
      <c r="I16">
        <v>32</v>
      </c>
      <c r="J16" t="s">
        <v>11</v>
      </c>
    </row>
    <row r="17" spans="1:11" x14ac:dyDescent="0.3">
      <c r="B17">
        <v>5.8281999999999998</v>
      </c>
      <c r="C17">
        <v>1</v>
      </c>
      <c r="D17">
        <v>6.4349999999999996</v>
      </c>
      <c r="E17">
        <v>1.2250000000000001</v>
      </c>
      <c r="F17">
        <v>2</v>
      </c>
      <c r="G17">
        <v>6</v>
      </c>
      <c r="H17">
        <v>3</v>
      </c>
      <c r="I17">
        <v>32</v>
      </c>
      <c r="J17" t="s">
        <v>11</v>
      </c>
    </row>
    <row r="18" spans="1:11" x14ac:dyDescent="0.3">
      <c r="B18">
        <v>5.3003</v>
      </c>
      <c r="C18">
        <v>1</v>
      </c>
      <c r="D18">
        <v>4.9882999999999997</v>
      </c>
      <c r="E18">
        <v>1.552</v>
      </c>
      <c r="F18">
        <v>1</v>
      </c>
      <c r="G18">
        <v>6</v>
      </c>
      <c r="H18">
        <v>3</v>
      </c>
      <c r="I18">
        <v>30</v>
      </c>
      <c r="J18" t="s">
        <v>11</v>
      </c>
    </row>
    <row r="19" spans="1:11" x14ac:dyDescent="0.3">
      <c r="B19">
        <v>6.2712000000000003</v>
      </c>
      <c r="C19">
        <v>1</v>
      </c>
      <c r="D19">
        <v>5.52</v>
      </c>
      <c r="E19">
        <v>0.97499999999999998</v>
      </c>
      <c r="F19">
        <v>1</v>
      </c>
      <c r="G19">
        <v>5</v>
      </c>
      <c r="H19">
        <v>2</v>
      </c>
      <c r="I19">
        <v>30</v>
      </c>
      <c r="J19" t="s">
        <v>11</v>
      </c>
    </row>
    <row r="20" spans="1:11" x14ac:dyDescent="0.3">
      <c r="B20">
        <v>5.6039000000000003</v>
      </c>
      <c r="C20">
        <v>1</v>
      </c>
      <c r="D20">
        <v>9.52</v>
      </c>
      <c r="E20">
        <v>1.5009999999999999</v>
      </c>
      <c r="F20">
        <v>0</v>
      </c>
      <c r="G20">
        <v>6</v>
      </c>
      <c r="H20">
        <v>3</v>
      </c>
      <c r="I20">
        <v>32</v>
      </c>
      <c r="J20" t="s">
        <v>11</v>
      </c>
    </row>
    <row r="21" spans="1:11" x14ac:dyDescent="0.3">
      <c r="B21">
        <v>6.6969000000000003</v>
      </c>
      <c r="C21">
        <v>1.5</v>
      </c>
      <c r="D21">
        <v>6.9020000000000001</v>
      </c>
      <c r="E21">
        <v>1.488</v>
      </c>
      <c r="F21">
        <v>1.5</v>
      </c>
      <c r="G21">
        <v>7</v>
      </c>
      <c r="H21">
        <v>3</v>
      </c>
      <c r="I21">
        <v>22</v>
      </c>
      <c r="J21" t="s">
        <v>11</v>
      </c>
    </row>
    <row r="23" spans="1:11" x14ac:dyDescent="0.3">
      <c r="I23">
        <f>COUNTIF($J$2:$J$21,"Apartment")</f>
        <v>7</v>
      </c>
      <c r="J23">
        <f>COUNTIF($J$2:$J$21,"Apartment")/20</f>
        <v>0.35</v>
      </c>
      <c r="K23" t="s">
        <v>13</v>
      </c>
    </row>
    <row r="24" spans="1:11" x14ac:dyDescent="0.3">
      <c r="I24">
        <f>COUNTIF($J$2:$J$21,"Condo")</f>
        <v>6</v>
      </c>
      <c r="J24">
        <f>COUNTIF($J$2:$J$21,"Condo")/20</f>
        <v>0.3</v>
      </c>
      <c r="K24" t="s">
        <v>14</v>
      </c>
    </row>
    <row r="25" spans="1:11" x14ac:dyDescent="0.3">
      <c r="I25">
        <f>COUNTIF($J$2:$J$21,"House")</f>
        <v>7</v>
      </c>
      <c r="J25">
        <f>COUNTIF($J$2:$J$21,"House")/20</f>
        <v>0.35</v>
      </c>
      <c r="K25" t="s">
        <v>15</v>
      </c>
    </row>
    <row r="26" spans="1:11" x14ac:dyDescent="0.3">
      <c r="A26" s="1" t="s">
        <v>42</v>
      </c>
      <c r="B26" s="1"/>
      <c r="C26" s="1"/>
      <c r="D26" s="1"/>
      <c r="E26" s="1"/>
      <c r="F26" s="1"/>
      <c r="G26" s="1"/>
      <c r="H26" s="1"/>
      <c r="I26" s="1"/>
      <c r="J26" s="1"/>
    </row>
    <row r="27" spans="1:11" x14ac:dyDescent="0.3">
      <c r="A27" t="s">
        <v>41</v>
      </c>
      <c r="B27">
        <f>AVERAGE(B2:B8)</f>
        <v>7.3327428571428568</v>
      </c>
      <c r="D27">
        <f t="shared" ref="D27:I27" si="0">AVERAGE(D2:D8)</f>
        <v>6.1038571428571426</v>
      </c>
      <c r="E27">
        <f t="shared" si="0"/>
        <v>1.5050000000000001</v>
      </c>
      <c r="G27">
        <f t="shared" si="0"/>
        <v>6.8571428571428568</v>
      </c>
      <c r="I27">
        <f t="shared" si="0"/>
        <v>38.714285714285715</v>
      </c>
    </row>
    <row r="28" spans="1:11" x14ac:dyDescent="0.3">
      <c r="A28" t="s">
        <v>54</v>
      </c>
      <c r="B28">
        <f>_xlfn.STDEV.S(B2:B8)</f>
        <v>3.6159972353682019</v>
      </c>
      <c r="D28">
        <f t="shared" ref="D28:I28" si="1">_xlfn.STDEV.S(D2:D8)</f>
        <v>3.2585094971255111</v>
      </c>
      <c r="E28">
        <f t="shared" si="1"/>
        <v>0.70410581591121668</v>
      </c>
      <c r="G28">
        <f t="shared" si="1"/>
        <v>1.345185418269097</v>
      </c>
      <c r="I28">
        <f t="shared" si="1"/>
        <v>14.682350921137543</v>
      </c>
    </row>
    <row r="29" spans="1:11" x14ac:dyDescent="0.3">
      <c r="A29" s="1" t="s">
        <v>43</v>
      </c>
      <c r="B29" s="1"/>
      <c r="C29" s="1"/>
      <c r="D29" s="1"/>
      <c r="E29" s="1"/>
      <c r="F29" s="1"/>
      <c r="G29" s="1"/>
      <c r="H29" s="1"/>
      <c r="I29" s="1"/>
      <c r="J29" s="1"/>
    </row>
    <row r="30" spans="1:11" x14ac:dyDescent="0.3">
      <c r="A30" t="s">
        <v>41</v>
      </c>
      <c r="B30">
        <f>AVERAGE(B9:B14)</f>
        <v>7.4159000000000006</v>
      </c>
      <c r="D30">
        <f t="shared" ref="D30:I30" si="2">AVERAGE(D9:D14)</f>
        <v>6.0246666666666675</v>
      </c>
      <c r="E30">
        <f t="shared" si="2"/>
        <v>1.5533333333333335</v>
      </c>
      <c r="G30">
        <f t="shared" si="2"/>
        <v>6.833333333333333</v>
      </c>
      <c r="I30">
        <f t="shared" si="2"/>
        <v>39.666666666666664</v>
      </c>
    </row>
    <row r="31" spans="1:11" x14ac:dyDescent="0.3">
      <c r="A31" t="s">
        <v>54</v>
      </c>
      <c r="B31">
        <f>_xlfn.STDEV.S(B9:B14)</f>
        <v>4.6112478580098033</v>
      </c>
      <c r="D31">
        <f t="shared" ref="D31:I31" si="3">_xlfn.STDEV.S(D9:D14)</f>
        <v>2.5447773707471271</v>
      </c>
      <c r="E31">
        <f t="shared" si="3"/>
        <v>0.92344131739199642</v>
      </c>
      <c r="G31">
        <f t="shared" si="3"/>
        <v>1.6020819787597209</v>
      </c>
      <c r="I31">
        <f t="shared" si="3"/>
        <v>13.952299690970905</v>
      </c>
    </row>
    <row r="32" spans="1:11" x14ac:dyDescent="0.3">
      <c r="A32" s="1" t="s">
        <v>44</v>
      </c>
      <c r="B32" s="1"/>
      <c r="C32" s="1"/>
      <c r="D32" s="1"/>
      <c r="E32" s="1"/>
      <c r="F32" s="1"/>
      <c r="G32" s="1"/>
      <c r="H32" s="1"/>
      <c r="I32" s="1"/>
      <c r="J32" s="1"/>
    </row>
    <row r="33" spans="1:9" x14ac:dyDescent="0.3">
      <c r="A33" t="s">
        <v>41</v>
      </c>
      <c r="B33">
        <f>AVERAGE(B15:B21)</f>
        <v>5.7607428571428576</v>
      </c>
      <c r="D33">
        <f t="shared" ref="D33:I33" si="4">AVERAGE(D15:D21)</f>
        <v>6.6308999999999996</v>
      </c>
      <c r="E33">
        <f t="shared" si="4"/>
        <v>1.3917142857142857</v>
      </c>
      <c r="G33">
        <f t="shared" si="4"/>
        <v>6.1428571428571432</v>
      </c>
      <c r="I33">
        <f t="shared" si="4"/>
        <v>34.285714285714285</v>
      </c>
    </row>
    <row r="34" spans="1:9" x14ac:dyDescent="0.3">
      <c r="A34" t="s">
        <v>54</v>
      </c>
      <c r="B34">
        <f>_xlfn.STDEV.S(B15:B21)</f>
        <v>0.57012127030759241</v>
      </c>
      <c r="D34">
        <f t="shared" ref="D34:I34" si="5">_xlfn.STDEV.S(D15:D21)</f>
        <v>2.2489732183080058</v>
      </c>
      <c r="E34">
        <f t="shared" si="5"/>
        <v>0.21292386298527424</v>
      </c>
      <c r="G34">
        <f t="shared" si="5"/>
        <v>0.69006555934235125</v>
      </c>
      <c r="I34">
        <f t="shared" si="5"/>
        <v>12.724180205607031</v>
      </c>
    </row>
    <row r="38" spans="1:9" ht="16.2" thickBot="1" x14ac:dyDescent="0.35"/>
    <row r="39" spans="1:9" x14ac:dyDescent="0.3">
      <c r="B39" s="2" t="s">
        <v>2</v>
      </c>
      <c r="C39" s="3"/>
      <c r="E39" s="2" t="s">
        <v>5</v>
      </c>
      <c r="F39" s="3"/>
      <c r="H39" s="2" t="s">
        <v>28</v>
      </c>
      <c r="I39" s="3"/>
    </row>
    <row r="40" spans="1:9" x14ac:dyDescent="0.3">
      <c r="B40" s="4" t="s">
        <v>45</v>
      </c>
      <c r="C40" s="5">
        <f>COUNTIF($C$2:$C$8, 1)/$I$23</f>
        <v>0.7142857142857143</v>
      </c>
      <c r="E40" s="4" t="s">
        <v>16</v>
      </c>
      <c r="F40" s="5">
        <f>COUNTIF($F$2:$F$8, 0)/$I$23</f>
        <v>0.14285714285714285</v>
      </c>
      <c r="H40" s="4" t="s">
        <v>29</v>
      </c>
      <c r="I40" s="5">
        <f>COUNTIF($H$2:$H$8, 2)/$I$23</f>
        <v>0.14285714285714285</v>
      </c>
    </row>
    <row r="41" spans="1:9" x14ac:dyDescent="0.3">
      <c r="B41" s="6" t="s">
        <v>46</v>
      </c>
      <c r="C41" s="7">
        <f>COUNTIF($C$2:$C$8, 1.5)/$I$23</f>
        <v>0.14285714285714285</v>
      </c>
      <c r="E41" s="6" t="s">
        <v>17</v>
      </c>
      <c r="F41" s="7">
        <f>COUNTIF($F$2:$F$8, 1)/$I$23</f>
        <v>0.42857142857142855</v>
      </c>
      <c r="H41" s="6" t="s">
        <v>30</v>
      </c>
      <c r="I41" s="7">
        <f>COUNTIF($H$2:$H$8, 3)/$I$23</f>
        <v>0.42857142857142855</v>
      </c>
    </row>
    <row r="42" spans="1:9" x14ac:dyDescent="0.3">
      <c r="B42" s="8" t="s">
        <v>47</v>
      </c>
      <c r="C42" s="9">
        <f>COUNTIF($C$2:$C$8, 2.5)/$I$23</f>
        <v>0.14285714285714285</v>
      </c>
      <c r="E42" s="6" t="s">
        <v>18</v>
      </c>
      <c r="F42" s="7">
        <f>COUNTIF($F$2:$F$8, 1.5)/$I$23</f>
        <v>0.14285714285714285</v>
      </c>
      <c r="H42" s="6" t="s">
        <v>33</v>
      </c>
      <c r="I42" s="7">
        <f>COUNTIF($H$2:$H$8, 4)/$I$23</f>
        <v>0.2857142857142857</v>
      </c>
    </row>
    <row r="43" spans="1:9" x14ac:dyDescent="0.3">
      <c r="B43" s="4" t="s">
        <v>48</v>
      </c>
      <c r="C43" s="5">
        <f>COUNTIF($C$9:$C$14, 1)/$I$24</f>
        <v>0.66666666666666663</v>
      </c>
      <c r="E43" s="8" t="s">
        <v>19</v>
      </c>
      <c r="F43" s="9">
        <f>COUNTIF($F$2:$F$8, 2)/$I$23</f>
        <v>0.2857142857142857</v>
      </c>
      <c r="H43" s="8" t="s">
        <v>34</v>
      </c>
      <c r="I43" s="9">
        <f>COUNTIF($H$2:$H$8, 5)/$I$23</f>
        <v>0.14285714285714285</v>
      </c>
    </row>
    <row r="44" spans="1:9" x14ac:dyDescent="0.3">
      <c r="B44" s="6" t="s">
        <v>49</v>
      </c>
      <c r="C44" s="7">
        <f>COUNTIF($C$9:$C$14, 1.5)/$I$24</f>
        <v>0.16666666666666666</v>
      </c>
      <c r="E44" s="4" t="s">
        <v>20</v>
      </c>
      <c r="F44" s="5">
        <f>COUNTIF($F$9:$F$14, 0)/$I$24</f>
        <v>0</v>
      </c>
      <c r="H44" s="4" t="s">
        <v>31</v>
      </c>
      <c r="I44" s="5">
        <f>COUNTIF($H$9:$H$14, 2)/$I$24</f>
        <v>0</v>
      </c>
    </row>
    <row r="45" spans="1:9" x14ac:dyDescent="0.3">
      <c r="B45" s="8" t="s">
        <v>50</v>
      </c>
      <c r="C45" s="9">
        <f>COUNTIF($C$9:$C$14, 2.5)/$I$24</f>
        <v>0.16666666666666666</v>
      </c>
      <c r="E45" s="6" t="s">
        <v>21</v>
      </c>
      <c r="F45" s="7">
        <f>COUNTIF($F$9:$F$14, 1)/$I$24</f>
        <v>0.66666666666666663</v>
      </c>
      <c r="H45" s="6" t="s">
        <v>35</v>
      </c>
      <c r="I45" s="7">
        <f>COUNTIF($H$9:$H$14, 3)/$I$24</f>
        <v>0.83333333333333337</v>
      </c>
    </row>
    <row r="46" spans="1:9" x14ac:dyDescent="0.3">
      <c r="B46" s="4" t="s">
        <v>51</v>
      </c>
      <c r="C46" s="5">
        <f>COUNTIF($C$15:$C$21, 1)/$I$25</f>
        <v>0.8571428571428571</v>
      </c>
      <c r="E46" s="6" t="s">
        <v>22</v>
      </c>
      <c r="F46" s="7">
        <f>COUNTIF($F$9:$F$14, 1.5)/$I$24</f>
        <v>0</v>
      </c>
      <c r="H46" s="6" t="s">
        <v>36</v>
      </c>
      <c r="I46" s="7">
        <f>COUNTIF($H$9:$H$14, 4)/$I$24</f>
        <v>0</v>
      </c>
    </row>
    <row r="47" spans="1:9" x14ac:dyDescent="0.3">
      <c r="B47" s="6" t="s">
        <v>52</v>
      </c>
      <c r="C47" s="7">
        <f>COUNTIF($C$15:$C$21, 1.5)/$I$25</f>
        <v>0.14285714285714285</v>
      </c>
      <c r="E47" s="8" t="s">
        <v>23</v>
      </c>
      <c r="F47" s="9">
        <f>COUNTIF($F$9:$F$14, 2)/$I$24</f>
        <v>0.33333333333333331</v>
      </c>
      <c r="H47" s="8" t="s">
        <v>37</v>
      </c>
      <c r="I47" s="9">
        <f>COUNTIF($H$9:$H$14, 5)/$I$24</f>
        <v>0.16666666666666666</v>
      </c>
    </row>
    <row r="48" spans="1:9" ht="16.2" thickBot="1" x14ac:dyDescent="0.35">
      <c r="B48" s="10" t="s">
        <v>53</v>
      </c>
      <c r="C48" s="11">
        <f>COUNTIF($C$15:$C$21, 2.5)/$I$25</f>
        <v>0</v>
      </c>
      <c r="E48" s="4" t="s">
        <v>24</v>
      </c>
      <c r="F48" s="5">
        <f>COUNTIF($F$15:$F$21, 0)/$I$25</f>
        <v>0.2857142857142857</v>
      </c>
      <c r="H48" s="4" t="s">
        <v>32</v>
      </c>
      <c r="I48" s="5">
        <f>COUNTIF($H$15:$H$21, 2)/$I$25</f>
        <v>0.14285714285714285</v>
      </c>
    </row>
    <row r="49" spans="5:9" x14ac:dyDescent="0.3">
      <c r="E49" s="6" t="s">
        <v>25</v>
      </c>
      <c r="F49" s="7">
        <f>COUNTIF($F$15:$F$21, 1)/$I$25</f>
        <v>0.2857142857142857</v>
      </c>
      <c r="H49" s="6" t="s">
        <v>38</v>
      </c>
      <c r="I49" s="7">
        <f>COUNTIF($H$15:$H$21, 3)/$I$25</f>
        <v>0.7142857142857143</v>
      </c>
    </row>
    <row r="50" spans="5:9" x14ac:dyDescent="0.3">
      <c r="E50" s="6" t="s">
        <v>26</v>
      </c>
      <c r="F50" s="7">
        <f>COUNTIF($F$15:$F$21, 1.5)/$I$25</f>
        <v>0.14285714285714285</v>
      </c>
      <c r="H50" s="6" t="s">
        <v>39</v>
      </c>
      <c r="I50" s="7">
        <f>COUNTIF($H$15:$H$21, 4)/$I$25</f>
        <v>0.14285714285714285</v>
      </c>
    </row>
    <row r="51" spans="5:9" ht="16.2" thickBot="1" x14ac:dyDescent="0.35">
      <c r="E51" s="10" t="s">
        <v>27</v>
      </c>
      <c r="F51" s="11">
        <f>COUNTIF($F$15:$F$21, 2)/$I$25</f>
        <v>0.2857142857142857</v>
      </c>
      <c r="H51" s="10" t="s">
        <v>40</v>
      </c>
      <c r="I51" s="11">
        <f>COUNTIF($H$15:$H$21, 5)/$I$25</f>
        <v>0</v>
      </c>
    </row>
  </sheetData>
  <sortState xmlns:xlrd2="http://schemas.microsoft.com/office/spreadsheetml/2017/richdata2" ref="B2:J21">
    <sortCondition ref="J2:J21"/>
  </sortState>
  <mergeCells count="3">
    <mergeCell ref="A26:J26"/>
    <mergeCell ref="A29:J29"/>
    <mergeCell ref="A32:J32"/>
  </mergeCells>
  <pageMargins left="0.7" right="0.7" top="0.75" bottom="0.75" header="0.3" footer="0.3"/>
  <pageSetup orientation="portrait" horizontalDpi="1200" verticalDpi="1200" r:id="rId1"/>
  <ignoredErrors>
    <ignoredError sqref="B27:B28 D27:E27 G28 G27 I28 I27 D28:E28 B30:B31 G30:G31 I30:I31 D30:E31 B33:B34 G33:G34 I33:I34 D33:E34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</vt:lpstr>
      <vt:lpstr>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Sathyanarayanan Aakur</dc:creator>
  <cp:lastModifiedBy>Oskolkov, Boris</cp:lastModifiedBy>
  <dcterms:created xsi:type="dcterms:W3CDTF">2020-10-15T05:27:03Z</dcterms:created>
  <dcterms:modified xsi:type="dcterms:W3CDTF">2022-11-22T23:33:38Z</dcterms:modified>
</cp:coreProperties>
</file>