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r\u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G28" i="1"/>
  <c r="H28" i="1"/>
  <c r="I28" i="1"/>
  <c r="J28" i="1"/>
  <c r="L28" i="1"/>
  <c r="M28" i="1"/>
  <c r="N28" i="1"/>
  <c r="O28" i="1"/>
  <c r="P28" i="1"/>
  <c r="Q28" i="1"/>
  <c r="F28" i="1"/>
  <c r="Q15" i="1"/>
  <c r="I15" i="1"/>
  <c r="J15" i="1"/>
  <c r="K15" i="1"/>
  <c r="L15" i="1"/>
  <c r="M15" i="1"/>
  <c r="N15" i="1"/>
  <c r="O15" i="1"/>
  <c r="P15" i="1"/>
  <c r="H15" i="1"/>
  <c r="E28" i="1"/>
  <c r="F16" i="1" l="1"/>
  <c r="G16" i="1"/>
  <c r="H16" i="1"/>
  <c r="H29" i="1" s="1"/>
  <c r="I16" i="1"/>
  <c r="I29" i="1" s="1"/>
  <c r="J16" i="1"/>
  <c r="K16" i="1"/>
  <c r="L16" i="1"/>
  <c r="M16" i="1"/>
  <c r="N16" i="1"/>
  <c r="O16" i="1"/>
  <c r="P16" i="1"/>
  <c r="Q16" i="1"/>
  <c r="Q29" i="1" s="1"/>
  <c r="E16" i="1"/>
  <c r="E29" i="1" s="1"/>
  <c r="P29" i="1" l="1"/>
  <c r="O29" i="1"/>
  <c r="N29" i="1"/>
  <c r="G29" i="1"/>
  <c r="F29" i="1"/>
  <c r="M29" i="1"/>
  <c r="L29" i="1"/>
  <c r="K29" i="1"/>
  <c r="G33" i="1" s="1"/>
  <c r="J29" i="1"/>
  <c r="G32" i="1" l="1"/>
</calcChain>
</file>

<file path=xl/sharedStrings.xml><?xml version="1.0" encoding="utf-8"?>
<sst xmlns="http://schemas.openxmlformats.org/spreadsheetml/2006/main" count="66" uniqueCount="51">
  <si>
    <t>Costo y beneficios</t>
  </si>
  <si>
    <t>Presupuestos (cuadro de egresos e ingresos)</t>
  </si>
  <si>
    <t>Datos</t>
  </si>
  <si>
    <t>Cantidad de Periodos</t>
  </si>
  <si>
    <t>Tipo de Periodo</t>
  </si>
  <si>
    <t>Tasa de descuento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</si>
  <si>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</si>
  <si>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</si>
  <si>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</si>
  <si>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</si>
  <si>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</si>
  <si>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</si>
  <si>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</si>
  <si>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</si>
  <si>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</si>
  <si>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</si>
  <si>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</si>
  <si>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</si>
  <si>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</si>
  <si>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Ingresos</t>
  </si>
  <si>
    <t>Total</t>
  </si>
  <si>
    <t>Egresos</t>
  </si>
  <si>
    <t>Servicio Eléctrico</t>
  </si>
  <si>
    <t>Flujo de Caja economica</t>
  </si>
  <si>
    <t>Valores</t>
  </si>
  <si>
    <t>Meses</t>
  </si>
  <si>
    <t>Servicio de Internet</t>
  </si>
  <si>
    <t>VAN</t>
  </si>
  <si>
    <t>TIR</t>
  </si>
  <si>
    <t>Valor neto en un año a la ejecución del programa</t>
  </si>
  <si>
    <t>El proyecto es tangible y la recuperación de la tasa interna es alrededor de un año</t>
  </si>
  <si>
    <t>Sueldo Técnico en computación</t>
  </si>
  <si>
    <t>Programador Freelance</t>
  </si>
  <si>
    <t>Sueldo de 1 Programadores</t>
  </si>
  <si>
    <t>2 Equipos de computación</t>
  </si>
  <si>
    <t>Sueldo 2do Técnico en computación</t>
  </si>
  <si>
    <t>Vendedora</t>
  </si>
  <si>
    <t>Publicidad</t>
  </si>
  <si>
    <t>Licencias Vendidas</t>
  </si>
  <si>
    <t>Precio Licencia Anual</t>
  </si>
  <si>
    <t>Licencia equipos</t>
  </si>
  <si>
    <t>Oficina</t>
  </si>
  <si>
    <t>Sueldo Programador</t>
  </si>
  <si>
    <t>Sueldo Programador Freelance</t>
  </si>
  <si>
    <t>Sueldo Vendedora</t>
  </si>
  <si>
    <t>Implementación del sistema de historial Clinico</t>
  </si>
  <si>
    <t>Venta de licencia de software</t>
  </si>
  <si>
    <t>Incluye soporte 24/7 y actualización por renovación anual</t>
  </si>
  <si>
    <t>Costo mensual</t>
  </si>
  <si>
    <t>Proyección de ventas Mensual</t>
  </si>
  <si>
    <t>?recios de egresos 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</si>
</sst>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&quot;#,##0.00;[Red]\-&quot;S/&quot;#,##0.00"/>
    <numFmt numFmtId="44" formatCode="_-&quot;S/&quot;* #,##0.00_-;\-&quot;S/&quot;* #,##0.00_-;_-&quot;S/&quot;* &quot;-&quot;??_-;_-@_-"/>
    <numFmt numFmtId="164" formatCode="&quot;S/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6" borderId="1" xfId="0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2" fillId="5" borderId="1" xfId="0" applyFont="1" applyFill="1" applyBorder="1"/>
    <xf numFmtId="8" fontId="2" fillId="5" borderId="1" xfId="0" applyNumberFormat="1" applyFont="1" applyFill="1" applyBorder="1"/>
    <xf numFmtId="10" fontId="2" fillId="5" borderId="1" xfId="1" applyNumberFormat="1" applyFont="1" applyFill="1" applyBorder="1"/>
    <xf numFmtId="164" fontId="4" fillId="2" borderId="1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2" fillId="5" borderId="4" xfId="0" applyFont="1" applyFill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0" borderId="10" xfId="0" applyBorder="1" applyAlignment="1">
      <alignment horizontal="center" wrapText="1"/>
    </xf>
    <xf numFmtId="164" fontId="0" fillId="0" borderId="11" xfId="0" applyNumberFormat="1" applyBorder="1"/>
    <xf numFmtId="0" fontId="0" fillId="0" borderId="0" xfId="0" applyBorder="1"/>
    <xf numFmtId="0" fontId="0" fillId="0" borderId="10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wrapText="1"/>
    </xf>
    <xf numFmtId="164" fontId="0" fillId="2" borderId="11" xfId="0" applyNumberFormat="1" applyFill="1" applyBorder="1"/>
    <xf numFmtId="0" fontId="0" fillId="3" borderId="12" xfId="0" applyFill="1" applyBorder="1" applyAlignment="1">
      <alignment horizontal="center" wrapText="1"/>
    </xf>
    <xf numFmtId="164" fontId="4" fillId="3" borderId="13" xfId="0" applyNumberFormat="1" applyFont="1" applyFill="1" applyBorder="1"/>
    <xf numFmtId="164" fontId="5" fillId="3" borderId="13" xfId="0" applyNumberFormat="1" applyFont="1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0" fontId="0" fillId="4" borderId="12" xfId="0" applyFill="1" applyBorder="1" applyAlignment="1">
      <alignment horizontal="center" wrapText="1"/>
    </xf>
    <xf numFmtId="164" fontId="0" fillId="4" borderId="13" xfId="0" applyNumberFormat="1" applyFill="1" applyBorder="1"/>
    <xf numFmtId="164" fontId="0" fillId="4" borderId="14" xfId="0" applyNumberFormat="1" applyFill="1" applyBorder="1"/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4" fontId="0" fillId="0" borderId="1" xfId="2" applyFont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F33"/>
  <sheetViews>
    <sheetView tabSelected="1" topLeftCell="A22" zoomScale="80" zoomScaleNormal="80" workbookViewId="0">
      <selection activeCell="D14" sqref="D14:Q14"/>
    </sheetView>
  </sheetViews>
  <sheetFormatPr baseColWidth="10" defaultRowHeight="15" x14ac:dyDescent="0.25"/>
  <cols>
    <col min="4" max="4" width="20.7109375" customWidth="1"/>
    <col min="5" max="5" width="12.42578125" bestFit="1" customWidth="1"/>
    <col min="6" max="6" width="11.42578125" bestFit="1" customWidth="1"/>
    <col min="7" max="7" width="12.7109375" bestFit="1" customWidth="1"/>
    <col min="8" max="10" width="11.42578125" bestFit="1" customWidth="1"/>
    <col min="11" max="11" width="13.7109375" bestFit="1" customWidth="1"/>
    <col min="12" max="17" width="11.42578125" bestFit="1" customWidth="1"/>
    <col min="19" max="19" width="32.42578125" bestFit="1" customWidth="1"/>
    <col min="20" max="21" width="7.7109375" customWidth="1"/>
    <col min="22" max="29" width="7" bestFit="1" customWidth="1"/>
    <col min="30" max="32" width="8" bestFit="1" customWidth="1"/>
  </cols>
  <sheetData>
    <row r="2" spans="4:32" x14ac:dyDescent="0.25">
      <c r="D2" s="15" t="s">
        <v>45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4" spans="4:32" x14ac:dyDescent="0.25">
      <c r="D4" s="16" t="s">
        <v>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4:32" x14ac:dyDescent="0.25">
      <c r="S5" s="13" t="s">
        <v>49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4:32" x14ac:dyDescent="0.25">
      <c r="D6" s="17" t="s">
        <v>1</v>
      </c>
      <c r="E6" s="17"/>
      <c r="F6" s="17"/>
      <c r="G6" s="17"/>
      <c r="H6" s="17"/>
      <c r="I6" s="17"/>
      <c r="J6" s="17"/>
      <c r="K6" s="17"/>
      <c r="S6" s="1"/>
      <c r="T6" s="1" t="s">
        <v>6</v>
      </c>
      <c r="U6" s="1" t="s">
        <v>7</v>
      </c>
      <c r="V6" s="1" t="s">
        <v>8</v>
      </c>
      <c r="W6" s="1" t="s">
        <v>9</v>
      </c>
      <c r="X6" s="1" t="s">
        <v>10</v>
      </c>
      <c r="Y6" s="1" t="s">
        <v>11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  <c r="AF6" s="1" t="s">
        <v>18</v>
      </c>
    </row>
    <row r="7" spans="4:32" x14ac:dyDescent="0.25">
      <c r="S7" s="10" t="s">
        <v>38</v>
      </c>
      <c r="T7" s="9"/>
      <c r="U7" s="9"/>
      <c r="V7" s="9"/>
      <c r="W7" s="9">
        <v>10</v>
      </c>
      <c r="X7" s="9">
        <v>12</v>
      </c>
      <c r="Y7" s="9">
        <v>16</v>
      </c>
      <c r="Z7" s="9">
        <v>19</v>
      </c>
      <c r="AA7" s="9">
        <v>25</v>
      </c>
      <c r="AB7" s="9">
        <v>23</v>
      </c>
      <c r="AC7" s="9">
        <v>26</v>
      </c>
      <c r="AD7" s="9">
        <v>27</v>
      </c>
      <c r="AE7" s="9">
        <v>23</v>
      </c>
      <c r="AF7" s="9">
        <v>16</v>
      </c>
    </row>
    <row r="8" spans="4:32" x14ac:dyDescent="0.25">
      <c r="D8" s="18" t="s">
        <v>2</v>
      </c>
      <c r="E8" s="19"/>
      <c r="F8" s="19"/>
      <c r="G8" s="20"/>
      <c r="H8" s="24" t="s">
        <v>24</v>
      </c>
      <c r="I8" s="25"/>
      <c r="J8" s="25"/>
      <c r="K8" s="26"/>
    </row>
    <row r="9" spans="4:32" x14ac:dyDescent="0.25">
      <c r="D9" s="21" t="s">
        <v>4</v>
      </c>
      <c r="E9" s="22"/>
      <c r="F9" s="22"/>
      <c r="G9" s="23"/>
      <c r="H9" s="27">
        <v>12</v>
      </c>
      <c r="I9" s="28"/>
      <c r="J9" s="28"/>
      <c r="K9" s="29"/>
      <c r="S9" s="8" t="s">
        <v>46</v>
      </c>
      <c r="T9" s="14" t="s">
        <v>47</v>
      </c>
      <c r="U9" s="14"/>
      <c r="V9" s="14"/>
      <c r="W9" s="14"/>
      <c r="X9" s="14"/>
      <c r="Y9" s="14"/>
      <c r="Z9" s="14"/>
    </row>
    <row r="10" spans="4:32" ht="15" customHeight="1" x14ac:dyDescent="0.25">
      <c r="D10" s="21" t="s">
        <v>3</v>
      </c>
      <c r="E10" s="22"/>
      <c r="F10" s="22"/>
      <c r="G10" s="23"/>
      <c r="H10" s="27" t="s">
        <v>25</v>
      </c>
      <c r="I10" s="28"/>
      <c r="J10" s="28"/>
      <c r="K10" s="29"/>
    </row>
    <row r="11" spans="4:32" ht="15" customHeight="1" x14ac:dyDescent="0.25">
      <c r="D11" s="21" t="s">
        <v>5</v>
      </c>
      <c r="E11" s="22"/>
      <c r="F11" s="22"/>
      <c r="G11" s="23"/>
      <c r="H11" s="30">
        <v>0.15</v>
      </c>
      <c r="I11" s="31"/>
      <c r="J11" s="31"/>
      <c r="K11" s="32"/>
    </row>
    <row r="12" spans="4:32" ht="15.75" thickBot="1" x14ac:dyDescent="0.3">
      <c r="S12" s="8" t="s">
        <v>50</v>
      </c>
      <c r="T12" s="13" t="s">
        <v>48</v>
      </c>
      <c r="U12" s="13"/>
    </row>
    <row r="13" spans="4:32" s="11" customFormat="1" x14ac:dyDescent="0.25">
      <c r="D13" s="33"/>
      <c r="E13" s="34" t="s">
        <v>6</v>
      </c>
      <c r="F13" s="34" t="s">
        <v>7</v>
      </c>
      <c r="G13" s="34" t="s">
        <v>8</v>
      </c>
      <c r="H13" s="34" t="s">
        <v>9</v>
      </c>
      <c r="I13" s="34" t="s">
        <v>10</v>
      </c>
      <c r="J13" s="34" t="s">
        <v>11</v>
      </c>
      <c r="K13" s="34" t="s">
        <v>12</v>
      </c>
      <c r="L13" s="34" t="s">
        <v>13</v>
      </c>
      <c r="M13" s="34" t="s">
        <v>14</v>
      </c>
      <c r="N13" s="34" t="s">
        <v>15</v>
      </c>
      <c r="O13" s="34" t="s">
        <v>16</v>
      </c>
      <c r="P13" s="34" t="s">
        <v>17</v>
      </c>
      <c r="Q13" s="35" t="s">
        <v>18</v>
      </c>
      <c r="S13" s="12" t="s">
        <v>39</v>
      </c>
      <c r="T13" s="56">
        <v>900</v>
      </c>
      <c r="U13" s="56"/>
      <c r="V13"/>
      <c r="W13"/>
      <c r="X13"/>
      <c r="Y13"/>
    </row>
    <row r="14" spans="4:32" x14ac:dyDescent="0.25">
      <c r="D14" s="53" t="s">
        <v>19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5"/>
      <c r="S14" s="12" t="s">
        <v>42</v>
      </c>
      <c r="T14" s="56">
        <v>2000</v>
      </c>
      <c r="U14" s="56"/>
    </row>
    <row r="15" spans="4:32" x14ac:dyDescent="0.25">
      <c r="D15" s="36" t="s">
        <v>40</v>
      </c>
      <c r="E15" s="2"/>
      <c r="F15" s="2"/>
      <c r="G15" s="2"/>
      <c r="H15" s="2">
        <f>$T13*W7</f>
        <v>9000</v>
      </c>
      <c r="I15" s="2">
        <f>$T13*X7</f>
        <v>10800</v>
      </c>
      <c r="J15" s="2">
        <f>$T13*Y7</f>
        <v>14400</v>
      </c>
      <c r="K15" s="2">
        <f>$T13*Z7</f>
        <v>17100</v>
      </c>
      <c r="L15" s="2">
        <f>$T13*AA7</f>
        <v>22500</v>
      </c>
      <c r="M15" s="2">
        <f>$T13*AB7</f>
        <v>20700</v>
      </c>
      <c r="N15" s="2">
        <f>$T13*AC7</f>
        <v>23400</v>
      </c>
      <c r="O15" s="2">
        <f>$T13*AD7</f>
        <v>24300</v>
      </c>
      <c r="P15" s="2">
        <f>$T13*AE7</f>
        <v>20700</v>
      </c>
      <c r="Q15" s="37">
        <f>$T13*AF7</f>
        <v>14400</v>
      </c>
      <c r="S15" s="12" t="s">
        <v>43</v>
      </c>
      <c r="T15" s="56">
        <v>1500</v>
      </c>
      <c r="U15" s="56"/>
    </row>
    <row r="16" spans="4:32" ht="15.75" thickBot="1" x14ac:dyDescent="0.3">
      <c r="D16" s="47" t="s">
        <v>20</v>
      </c>
      <c r="E16" s="48">
        <f t="shared" ref="E16:Q16" si="0">SUM(E15:E15)</f>
        <v>0</v>
      </c>
      <c r="F16" s="48">
        <f t="shared" si="0"/>
        <v>0</v>
      </c>
      <c r="G16" s="48">
        <f t="shared" si="0"/>
        <v>0</v>
      </c>
      <c r="H16" s="48">
        <f t="shared" si="0"/>
        <v>9000</v>
      </c>
      <c r="I16" s="48">
        <f t="shared" si="0"/>
        <v>10800</v>
      </c>
      <c r="J16" s="48">
        <f t="shared" si="0"/>
        <v>14400</v>
      </c>
      <c r="K16" s="48">
        <f t="shared" si="0"/>
        <v>17100</v>
      </c>
      <c r="L16" s="48">
        <f t="shared" si="0"/>
        <v>22500</v>
      </c>
      <c r="M16" s="48">
        <f t="shared" si="0"/>
        <v>20700</v>
      </c>
      <c r="N16" s="48">
        <f t="shared" si="0"/>
        <v>23400</v>
      </c>
      <c r="O16" s="48">
        <f t="shared" si="0"/>
        <v>24300</v>
      </c>
      <c r="P16" s="48">
        <f t="shared" si="0"/>
        <v>20700</v>
      </c>
      <c r="Q16" s="49">
        <f t="shared" si="0"/>
        <v>14400</v>
      </c>
      <c r="S16" s="12" t="s">
        <v>31</v>
      </c>
      <c r="T16" s="56">
        <v>1200</v>
      </c>
      <c r="U16" s="56"/>
    </row>
    <row r="17" spans="4:21" x14ac:dyDescent="0.25">
      <c r="D17" s="50" t="s">
        <v>21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2"/>
      <c r="S17" s="12" t="s">
        <v>44</v>
      </c>
      <c r="T17" s="56">
        <v>1400</v>
      </c>
      <c r="U17" s="56"/>
    </row>
    <row r="18" spans="4:21" ht="30" customHeight="1" x14ac:dyDescent="0.25">
      <c r="D18" s="36" t="s">
        <v>33</v>
      </c>
      <c r="E18" s="8"/>
      <c r="F18" s="2">
        <v>-2000</v>
      </c>
      <c r="G18" s="2">
        <v>-2000</v>
      </c>
      <c r="H18" s="2">
        <v>-2000</v>
      </c>
      <c r="I18" s="2">
        <v>-2000</v>
      </c>
      <c r="J18" s="2">
        <v>-2000</v>
      </c>
      <c r="K18" s="2">
        <v>-2000</v>
      </c>
      <c r="L18" s="2">
        <v>-2000</v>
      </c>
      <c r="M18" s="2">
        <v>-2000</v>
      </c>
      <c r="N18" s="2">
        <v>-2000</v>
      </c>
      <c r="O18" s="2">
        <v>-2000</v>
      </c>
      <c r="P18" s="2">
        <v>-2000</v>
      </c>
      <c r="Q18" s="37">
        <v>-2000</v>
      </c>
    </row>
    <row r="19" spans="4:21" ht="30" customHeight="1" x14ac:dyDescent="0.25">
      <c r="D19" s="36" t="s">
        <v>32</v>
      </c>
      <c r="E19" s="38"/>
      <c r="F19" s="2">
        <v>-1500</v>
      </c>
      <c r="G19" s="2">
        <v>-1500</v>
      </c>
      <c r="H19" s="2">
        <v>-1500</v>
      </c>
      <c r="I19" s="2">
        <v>-1500</v>
      </c>
      <c r="J19" s="2"/>
      <c r="K19" s="2"/>
      <c r="L19" s="2"/>
      <c r="M19" s="2"/>
      <c r="N19" s="2"/>
      <c r="O19" s="2"/>
      <c r="P19" s="2"/>
      <c r="Q19" s="37"/>
    </row>
    <row r="20" spans="4:21" ht="30" customHeight="1" x14ac:dyDescent="0.25">
      <c r="D20" s="39" t="s">
        <v>26</v>
      </c>
      <c r="E20" s="2">
        <v>-80</v>
      </c>
      <c r="F20" s="2">
        <v>-120</v>
      </c>
      <c r="G20" s="2">
        <v>-120</v>
      </c>
      <c r="H20" s="2">
        <v>-120</v>
      </c>
      <c r="I20" s="2">
        <v>-120</v>
      </c>
      <c r="J20" s="2">
        <v>-120</v>
      </c>
      <c r="K20" s="2">
        <v>-120</v>
      </c>
      <c r="L20" s="2">
        <v>-120</v>
      </c>
      <c r="M20" s="2">
        <v>-120</v>
      </c>
      <c r="N20" s="2">
        <v>-120</v>
      </c>
      <c r="O20" s="2">
        <v>-120</v>
      </c>
      <c r="P20" s="2">
        <v>-120</v>
      </c>
      <c r="Q20" s="37">
        <v>-120</v>
      </c>
    </row>
    <row r="21" spans="4:21" ht="30" customHeight="1" x14ac:dyDescent="0.25">
      <c r="D21" s="36" t="s">
        <v>34</v>
      </c>
      <c r="E21" s="2">
        <v>-3200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37"/>
    </row>
    <row r="22" spans="4:21" ht="30" customHeight="1" x14ac:dyDescent="0.25">
      <c r="D22" s="36" t="s">
        <v>22</v>
      </c>
      <c r="E22" s="38"/>
      <c r="F22" s="2">
        <v>-105</v>
      </c>
      <c r="G22" s="2">
        <v>-105</v>
      </c>
      <c r="H22" s="2">
        <v>-105</v>
      </c>
      <c r="I22" s="2">
        <v>-105</v>
      </c>
      <c r="J22" s="2">
        <v>-105</v>
      </c>
      <c r="K22" s="2">
        <v>-105</v>
      </c>
      <c r="L22" s="2">
        <v>-105</v>
      </c>
      <c r="M22" s="2">
        <v>-105</v>
      </c>
      <c r="N22" s="2">
        <v>-105</v>
      </c>
      <c r="O22" s="2">
        <v>-105</v>
      </c>
      <c r="P22" s="2">
        <v>-105</v>
      </c>
      <c r="Q22" s="37">
        <v>-105</v>
      </c>
    </row>
    <row r="23" spans="4:21" ht="30" customHeight="1" x14ac:dyDescent="0.25">
      <c r="D23" s="36" t="s">
        <v>31</v>
      </c>
      <c r="E23" s="2"/>
      <c r="F23" s="2">
        <v>-1200</v>
      </c>
      <c r="G23" s="2">
        <v>-1200</v>
      </c>
      <c r="H23" s="2">
        <v>-1200</v>
      </c>
      <c r="I23" s="2">
        <v>-1200</v>
      </c>
      <c r="J23" s="2">
        <v>-1200</v>
      </c>
      <c r="K23" s="2">
        <v>-1200</v>
      </c>
      <c r="L23" s="2">
        <v>-1200</v>
      </c>
      <c r="M23" s="2">
        <v>-1200</v>
      </c>
      <c r="N23" s="2">
        <v>-1200</v>
      </c>
      <c r="O23" s="2">
        <v>-1200</v>
      </c>
      <c r="P23" s="2">
        <v>-1200</v>
      </c>
      <c r="Q23" s="37">
        <v>-1200</v>
      </c>
    </row>
    <row r="24" spans="4:21" ht="30" customHeight="1" x14ac:dyDescent="0.25">
      <c r="D24" s="36" t="s">
        <v>35</v>
      </c>
      <c r="E24" s="2"/>
      <c r="F24" s="2"/>
      <c r="G24" s="2"/>
      <c r="H24" s="2"/>
      <c r="I24" s="2">
        <v>-1200</v>
      </c>
      <c r="J24" s="2">
        <v>-1200</v>
      </c>
      <c r="K24" s="2">
        <v>-1200</v>
      </c>
      <c r="L24" s="2">
        <v>-1200</v>
      </c>
      <c r="M24" s="2">
        <v>-1200</v>
      </c>
      <c r="N24" s="2">
        <v>-1200</v>
      </c>
      <c r="O24" s="2">
        <v>-1200</v>
      </c>
      <c r="P24" s="2">
        <v>-1200</v>
      </c>
      <c r="Q24" s="37">
        <v>-1200</v>
      </c>
    </row>
    <row r="25" spans="4:21" ht="30" customHeight="1" x14ac:dyDescent="0.25">
      <c r="D25" s="36" t="s">
        <v>36</v>
      </c>
      <c r="E25" s="2"/>
      <c r="F25" s="2"/>
      <c r="G25" s="2"/>
      <c r="H25" s="2">
        <v>-1400</v>
      </c>
      <c r="I25" s="2">
        <v>-1400</v>
      </c>
      <c r="J25" s="2">
        <v>-1400</v>
      </c>
      <c r="K25" s="2">
        <v>-1400</v>
      </c>
      <c r="L25" s="2">
        <v>-1400</v>
      </c>
      <c r="M25" s="2">
        <v>-1400</v>
      </c>
      <c r="N25" s="2">
        <v>-1400</v>
      </c>
      <c r="O25" s="2">
        <v>-1400</v>
      </c>
      <c r="P25" s="2">
        <v>-1400</v>
      </c>
      <c r="Q25" s="37">
        <v>-1400</v>
      </c>
    </row>
    <row r="26" spans="4:21" ht="30" customHeight="1" x14ac:dyDescent="0.25">
      <c r="D26" s="36" t="s">
        <v>37</v>
      </c>
      <c r="E26" s="2"/>
      <c r="F26" s="2"/>
      <c r="G26" s="2">
        <v>-300</v>
      </c>
      <c r="H26" s="2">
        <v>-300</v>
      </c>
      <c r="I26" s="2">
        <v>-300</v>
      </c>
      <c r="J26" s="2">
        <v>-300</v>
      </c>
      <c r="K26" s="2">
        <v>-300</v>
      </c>
      <c r="L26" s="2">
        <v>-200</v>
      </c>
      <c r="M26" s="2">
        <v>-200</v>
      </c>
      <c r="N26" s="2">
        <v>-200</v>
      </c>
      <c r="O26" s="2">
        <v>-200</v>
      </c>
      <c r="P26" s="2">
        <v>-200</v>
      </c>
      <c r="Q26" s="37">
        <v>-200</v>
      </c>
    </row>
    <row r="27" spans="4:21" ht="30" customHeight="1" x14ac:dyDescent="0.25">
      <c r="D27" s="36" t="s">
        <v>41</v>
      </c>
      <c r="E27" s="2"/>
      <c r="F27" s="2">
        <v>-1400</v>
      </c>
      <c r="G27" s="2">
        <v>-1400</v>
      </c>
      <c r="H27" s="2">
        <v>-1400</v>
      </c>
      <c r="I27" s="2">
        <v>-1400</v>
      </c>
      <c r="J27" s="2">
        <v>-1400</v>
      </c>
      <c r="K27" s="2">
        <v>-1400</v>
      </c>
      <c r="L27" s="2">
        <v>-1400</v>
      </c>
      <c r="M27" s="2">
        <v>-1400</v>
      </c>
      <c r="N27" s="2">
        <v>-1400</v>
      </c>
      <c r="O27" s="2">
        <v>-1400</v>
      </c>
      <c r="P27" s="2">
        <v>-1400</v>
      </c>
      <c r="Q27" s="37">
        <v>-1400</v>
      </c>
    </row>
    <row r="28" spans="4:21" x14ac:dyDescent="0.25">
      <c r="D28" s="40" t="s">
        <v>20</v>
      </c>
      <c r="E28" s="7">
        <f>SUM(E18:E25)</f>
        <v>-3280</v>
      </c>
      <c r="F28" s="3">
        <f>SUM(F18:F27)</f>
        <v>-6325</v>
      </c>
      <c r="G28" s="3">
        <f t="shared" ref="G28:Q28" si="1">SUM(G18:G27)</f>
        <v>-6625</v>
      </c>
      <c r="H28" s="3">
        <f t="shared" si="1"/>
        <v>-8025</v>
      </c>
      <c r="I28" s="3">
        <f t="shared" si="1"/>
        <v>-9225</v>
      </c>
      <c r="J28" s="3">
        <f t="shared" si="1"/>
        <v>-7725</v>
      </c>
      <c r="K28" s="3">
        <f>SUM(K18:K27)</f>
        <v>-7725</v>
      </c>
      <c r="L28" s="3">
        <f t="shared" si="1"/>
        <v>-7625</v>
      </c>
      <c r="M28" s="3">
        <f t="shared" si="1"/>
        <v>-7625</v>
      </c>
      <c r="N28" s="3">
        <f t="shared" si="1"/>
        <v>-7625</v>
      </c>
      <c r="O28" s="3">
        <f t="shared" si="1"/>
        <v>-7625</v>
      </c>
      <c r="P28" s="3">
        <f t="shared" si="1"/>
        <v>-7625</v>
      </c>
      <c r="Q28" s="41">
        <f t="shared" si="1"/>
        <v>-7625</v>
      </c>
    </row>
    <row r="29" spans="4:21" ht="30" customHeight="1" thickBot="1" x14ac:dyDescent="0.3">
      <c r="D29" s="42" t="s">
        <v>23</v>
      </c>
      <c r="E29" s="43">
        <f t="shared" ref="E29:Q29" si="2">SUM(E16,E28)</f>
        <v>-3280</v>
      </c>
      <c r="F29" s="43">
        <f t="shared" si="2"/>
        <v>-6325</v>
      </c>
      <c r="G29" s="43">
        <f t="shared" si="2"/>
        <v>-6625</v>
      </c>
      <c r="H29" s="44">
        <f t="shared" si="2"/>
        <v>975</v>
      </c>
      <c r="I29" s="45">
        <f t="shared" si="2"/>
        <v>1575</v>
      </c>
      <c r="J29" s="45">
        <f t="shared" si="2"/>
        <v>6675</v>
      </c>
      <c r="K29" s="45">
        <f t="shared" si="2"/>
        <v>9375</v>
      </c>
      <c r="L29" s="45">
        <f t="shared" si="2"/>
        <v>14875</v>
      </c>
      <c r="M29" s="45">
        <f t="shared" si="2"/>
        <v>13075</v>
      </c>
      <c r="N29" s="45">
        <f t="shared" si="2"/>
        <v>15775</v>
      </c>
      <c r="O29" s="45">
        <f t="shared" si="2"/>
        <v>16675</v>
      </c>
      <c r="P29" s="45">
        <f t="shared" si="2"/>
        <v>13075</v>
      </c>
      <c r="Q29" s="46">
        <f t="shared" si="2"/>
        <v>6775</v>
      </c>
    </row>
    <row r="32" spans="4:21" x14ac:dyDescent="0.25">
      <c r="F32" s="4" t="s">
        <v>27</v>
      </c>
      <c r="G32" s="5">
        <f>NPV(H11,F29:Q29)+E29</f>
        <v>17672.891078294906</v>
      </c>
      <c r="H32" t="s">
        <v>29</v>
      </c>
    </row>
    <row r="33" spans="6:8" x14ac:dyDescent="0.25">
      <c r="F33" s="4" t="s">
        <v>28</v>
      </c>
      <c r="G33" s="6">
        <f>IRR(E29:Q29)</f>
        <v>0.30616367705261638</v>
      </c>
      <c r="H33" t="s">
        <v>30</v>
      </c>
    </row>
  </sheetData>
  <mergeCells count="21">
    <mergeCell ref="T16:U16"/>
    <mergeCell ref="T17:U17"/>
    <mergeCell ref="D17:Q17"/>
    <mergeCell ref="D11:G11"/>
    <mergeCell ref="H8:K8"/>
    <mergeCell ref="H9:K9"/>
    <mergeCell ref="H10:K10"/>
    <mergeCell ref="H11:K11"/>
    <mergeCell ref="D14:Q14"/>
    <mergeCell ref="D10:G10"/>
    <mergeCell ref="D2:Q2"/>
    <mergeCell ref="D4:Q4"/>
    <mergeCell ref="D6:K6"/>
    <mergeCell ref="D8:G8"/>
    <mergeCell ref="D9:G9"/>
    <mergeCell ref="S5:AF5"/>
    <mergeCell ref="T9:Z9"/>
    <mergeCell ref="T12:U12"/>
    <mergeCell ref="T13:U13"/>
    <mergeCell ref="T14:U14"/>
    <mergeCell ref="T15:U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Felix Proano Choque</dc:creator>
  <cp:lastModifiedBy>Fernando Felix Proano Choque</cp:lastModifiedBy>
  <dcterms:created xsi:type="dcterms:W3CDTF">2020-12-06T16:26:40Z</dcterms:created>
  <dcterms:modified xsi:type="dcterms:W3CDTF">2020-12-11T05:40:35Z</dcterms:modified>
</cp:coreProperties>
</file>