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esktop\ShaRinGan\FinMath\"/>
    </mc:Choice>
  </mc:AlternateContent>
  <xr:revisionPtr revIDLastSave="0" documentId="8_{17436DB8-8930-436F-82EF-B7947C5A5711}" xr6:coauthVersionLast="47" xr6:coauthVersionMax="47" xr10:uidLastSave="{00000000-0000-0000-0000-000000000000}"/>
  <bookViews>
    <workbookView xWindow="-120" yWindow="-120" windowWidth="29040" windowHeight="15840" xr2:uid="{B0D33687-5523-49BC-9CC0-E06E8396FCE8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4" i="1" l="1"/>
  <c r="E105" i="1" s="1"/>
  <c r="E103" i="1"/>
  <c r="D82" i="1"/>
  <c r="D83" i="1" s="1"/>
  <c r="D81" i="1"/>
  <c r="C63" i="1"/>
  <c r="E62" i="1"/>
  <c r="C61" i="1"/>
  <c r="C62" i="1" s="1"/>
  <c r="C40" i="1" a="1"/>
  <c r="C40" i="1" s="1"/>
  <c r="C41" i="1" s="1"/>
  <c r="C39" i="1"/>
  <c r="C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<sst xmlns="http://schemas.openxmlformats.org/spreadsheetml/2006/main" count="38" uniqueCount="29">
  <si>
    <t>n=</t>
  </si>
  <si>
    <t>c=</t>
  </si>
  <si>
    <t>ro=</t>
  </si>
  <si>
    <t>D=</t>
  </si>
  <si>
    <t>x1=</t>
  </si>
  <si>
    <t>mu1=</t>
  </si>
  <si>
    <t>x2=</t>
  </si>
  <si>
    <t>mu2=</t>
  </si>
  <si>
    <t>x3=</t>
  </si>
  <si>
    <t>mu3=</t>
  </si>
  <si>
    <t>V=</t>
  </si>
  <si>
    <t>mu=</t>
  </si>
  <si>
    <t>sigma^2=</t>
  </si>
  <si>
    <t>sigma=</t>
  </si>
  <si>
    <t>sigma1=</t>
  </si>
  <si>
    <t>sigma2=</t>
  </si>
  <si>
    <t>sigma0=</t>
  </si>
  <si>
    <t>mu0=</t>
  </si>
  <si>
    <t>mu_f=</t>
  </si>
  <si>
    <t>mu_m1=</t>
  </si>
  <si>
    <t>betta_A=</t>
  </si>
  <si>
    <t>mu_m2=</t>
  </si>
  <si>
    <t>ответ</t>
  </si>
  <si>
    <t>K=</t>
  </si>
  <si>
    <t>T=</t>
  </si>
  <si>
    <t>S_T=</t>
  </si>
  <si>
    <t>FV( c)=</t>
  </si>
  <si>
    <t>C_T=max(0;S_T-K)=</t>
  </si>
  <si>
    <t>R=C_T-FV( c)=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</si>
</sst>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%"/>
    <numFmt numFmtId="166" formatCode="0.0000%"/>
    <numFmt numFmtId="167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2" borderId="0" xfId="0" applyNumberFormat="1" applyFill="1"/>
    <xf numFmtId="9" fontId="0" fillId="2" borderId="0" xfId="1" applyFont="1" applyFill="1"/>
    <xf numFmtId="0" fontId="0" fillId="2" borderId="0" xfId="0" applyFill="1"/>
    <xf numFmtId="165" fontId="0" fillId="0" borderId="0" xfId="1" applyNumberFormat="1" applyFont="1"/>
    <xf numFmtId="166" fontId="0" fillId="0" borderId="0" xfId="1" applyNumberFormat="1" applyFont="1"/>
    <xf numFmtId="166" fontId="0" fillId="2" borderId="0" xfId="0" applyNumberFormat="1" applyFill="1"/>
    <xf numFmtId="167" fontId="0" fillId="2" borderId="0" xfId="0" applyNumberFormat="1" applyFill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515528</xdr:colOff>
      <xdr:row>10</xdr:row>
      <xdr:rowOff>19292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28EE4F7-648C-4F50-90A9-1A6EC8C41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440328" cy="1733792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19</xdr:row>
      <xdr:rowOff>123825</xdr:rowOff>
    </xdr:from>
    <xdr:to>
      <xdr:col>13</xdr:col>
      <xdr:colOff>342301</xdr:colOff>
      <xdr:row>29</xdr:row>
      <xdr:rowOff>152703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46B9BC6-3F31-46FF-A2F9-20FE104B4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950" y="3743325"/>
          <a:ext cx="7905151" cy="19338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15</xdr:col>
      <xdr:colOff>582297</xdr:colOff>
      <xdr:row>52</xdr:row>
      <xdr:rowOff>143134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71166BC-B0B3-4EEA-8826-4C5B47C86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191500"/>
          <a:ext cx="9116697" cy="18576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16</xdr:col>
      <xdr:colOff>20329</xdr:colOff>
      <xdr:row>73</xdr:row>
      <xdr:rowOff>162187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99F3150-04E4-45E7-BDDD-9977E4139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2192000"/>
          <a:ext cx="9164329" cy="187668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16</xdr:col>
      <xdr:colOff>248961</xdr:colOff>
      <xdr:row>95</xdr:row>
      <xdr:rowOff>143187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3D7A230B-CFA3-4A67-A97F-26FC2E943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6002000"/>
          <a:ext cx="9392961" cy="2238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AC3B-3D50-4812-A64E-ECAC96F9D683}">
  <dimension ref="B12:F105"/>
  <sheetViews>
    <sheetView tabSelected="1" topLeftCell="A82" workbookViewId="0">
      <selection activeCell="C98" sqref="C98:E105"/>
    </sheetView>
  </sheetViews>
  <sheetFormatPr defaultRowHeight="15" x14ac:dyDescent="0.25"/>
  <sheetData>
    <row r="12" spans="2:3" x14ac:dyDescent="0.25">
      <c r="B12" t="s">
        <v>0</v>
      </c>
      <c r="C12">
        <v>3</v>
      </c>
    </row>
    <row r="13" spans="2:3" x14ac:dyDescent="0.25">
      <c r="B13" t="s">
        <v>1</v>
      </c>
      <c r="C13" s="1">
        <v>0.14000000000000001</v>
      </c>
    </row>
    <row r="14" spans="2:3" x14ac:dyDescent="0.25">
      <c r="B14" t="s">
        <v>2</v>
      </c>
      <c r="C14" s="2">
        <v>5.5E-2</v>
      </c>
    </row>
    <row r="15" spans="2:3" x14ac:dyDescent="0.25">
      <c r="B15" t="s">
        <v>3</v>
      </c>
      <c r="C15" s="3">
        <f>(1+C14)/C14-(C12*(C13-C14)+1+C14)/(C13*((1+C14)^C12-1)+C14)</f>
        <v>2.6817876536128367</v>
      </c>
    </row>
    <row r="31" spans="2:6" x14ac:dyDescent="0.25">
      <c r="B31" t="s">
        <v>4</v>
      </c>
      <c r="C31">
        <v>0.3</v>
      </c>
      <c r="E31" t="s">
        <v>5</v>
      </c>
      <c r="F31" s="1">
        <v>-0.09</v>
      </c>
    </row>
    <row r="32" spans="2:6" x14ac:dyDescent="0.25">
      <c r="B32" t="s">
        <v>6</v>
      </c>
      <c r="C32">
        <v>0.1</v>
      </c>
      <c r="E32" t="s">
        <v>7</v>
      </c>
      <c r="F32" s="1">
        <v>0.13</v>
      </c>
    </row>
    <row r="33" spans="2:6" x14ac:dyDescent="0.25">
      <c r="B33" t="s">
        <v>8</v>
      </c>
      <c r="C33">
        <v>0.6</v>
      </c>
      <c r="E33" t="s">
        <v>9</v>
      </c>
      <c r="F33" s="1">
        <v>0.15</v>
      </c>
    </row>
    <row r="35" spans="2:6" x14ac:dyDescent="0.25">
      <c r="C35">
        <v>81</v>
      </c>
      <c r="D35">
        <v>-5</v>
      </c>
      <c r="E35">
        <v>7</v>
      </c>
    </row>
    <row r="36" spans="2:6" x14ac:dyDescent="0.25">
      <c r="B36" t="s">
        <v>10</v>
      </c>
      <c r="C36">
        <v>-5</v>
      </c>
      <c r="D36">
        <v>49</v>
      </c>
      <c r="E36">
        <v>6</v>
      </c>
    </row>
    <row r="37" spans="2:6" x14ac:dyDescent="0.25">
      <c r="C37">
        <v>7</v>
      </c>
      <c r="D37">
        <v>6</v>
      </c>
      <c r="E37">
        <v>81</v>
      </c>
    </row>
    <row r="39" spans="2:6" x14ac:dyDescent="0.25">
      <c r="B39" t="s">
        <v>11</v>
      </c>
      <c r="C39" s="4">
        <f>SUMPRODUCT(C31:C33,F31:F33)</f>
        <v>7.5999999999999998E-2</v>
      </c>
    </row>
    <row r="40" spans="2:6" x14ac:dyDescent="0.25">
      <c r="B40" t="s">
        <v>12</v>
      </c>
      <c r="C40" s="5" cm="1">
        <f t="array" ref="C40">MMULT(TRANSPOSE(C31:C33),MMULT(C35:E37,C31:C33))</f>
        <v>39.880000000000003</v>
      </c>
    </row>
    <row r="41" spans="2:6" x14ac:dyDescent="0.25">
      <c r="B41" t="s">
        <v>13</v>
      </c>
      <c r="C41">
        <f>C40^(1/2)</f>
        <v>6.3150613615387776</v>
      </c>
    </row>
    <row r="55" spans="2:5" x14ac:dyDescent="0.25">
      <c r="B55" t="s">
        <v>5</v>
      </c>
      <c r="C55">
        <v>0.2</v>
      </c>
    </row>
    <row r="56" spans="2:5" x14ac:dyDescent="0.25">
      <c r="B56" t="s">
        <v>7</v>
      </c>
      <c r="C56">
        <v>0.37</v>
      </c>
    </row>
    <row r="57" spans="2:5" x14ac:dyDescent="0.25">
      <c r="B57" t="s">
        <v>14</v>
      </c>
      <c r="C57">
        <v>0</v>
      </c>
    </row>
    <row r="58" spans="2:5" x14ac:dyDescent="0.25">
      <c r="B58" t="s">
        <v>15</v>
      </c>
      <c r="C58">
        <v>0.45</v>
      </c>
    </row>
    <row r="59" spans="2:5" x14ac:dyDescent="0.25">
      <c r="B59" t="s">
        <v>16</v>
      </c>
      <c r="C59">
        <v>0.26</v>
      </c>
      <c r="D59">
        <v>0.42222222222222228</v>
      </c>
    </row>
    <row r="60" spans="2:5" x14ac:dyDescent="0.25">
      <c r="D60">
        <v>0.57777777777777772</v>
      </c>
    </row>
    <row r="61" spans="2:5" x14ac:dyDescent="0.25">
      <c r="B61" t="s">
        <v>6</v>
      </c>
      <c r="C61">
        <f>26/45</f>
        <v>0.57777777777777772</v>
      </c>
    </row>
    <row r="62" spans="2:5" x14ac:dyDescent="0.25">
      <c r="B62" t="s">
        <v>4</v>
      </c>
      <c r="C62">
        <f>1-C61</f>
        <v>0.42222222222222228</v>
      </c>
      <c r="D62" t="s">
        <v>11</v>
      </c>
      <c r="E62" s="6">
        <f>(1-C59/C58)*C55+C59/C58*C56</f>
        <v>0.29822222222222222</v>
      </c>
    </row>
    <row r="63" spans="2:5" x14ac:dyDescent="0.25">
      <c r="B63" t="s">
        <v>17</v>
      </c>
      <c r="C63" s="7">
        <f>SUMPRODUCT(C55:C56,D59:D60)</f>
        <v>0.29822222222222222</v>
      </c>
    </row>
    <row r="76" spans="3:4" x14ac:dyDescent="0.25">
      <c r="C76" t="s">
        <v>18</v>
      </c>
      <c r="D76" s="2">
        <v>0.03</v>
      </c>
    </row>
    <row r="77" spans="3:4" x14ac:dyDescent="0.25">
      <c r="C77" t="s">
        <v>19</v>
      </c>
      <c r="D77" s="1">
        <v>0.11</v>
      </c>
    </row>
    <row r="78" spans="3:4" x14ac:dyDescent="0.25">
      <c r="C78" t="s">
        <v>20</v>
      </c>
      <c r="D78">
        <v>1.3</v>
      </c>
    </row>
    <row r="79" spans="3:4" x14ac:dyDescent="0.25">
      <c r="C79" t="s">
        <v>21</v>
      </c>
      <c r="D79" s="1">
        <v>0.14000000000000001</v>
      </c>
    </row>
    <row r="81" spans="3:4" x14ac:dyDescent="0.25">
      <c r="C81" t="s">
        <v>5</v>
      </c>
      <c r="D81" s="2">
        <f>D76+D78*(D77-D76)</f>
        <v>0.13400000000000001</v>
      </c>
    </row>
    <row r="82" spans="3:4" x14ac:dyDescent="0.25">
      <c r="C82" t="s">
        <v>7</v>
      </c>
      <c r="D82" s="2">
        <f>D76+D78*(D79-D76)</f>
        <v>0.17300000000000001</v>
      </c>
    </row>
    <row r="83" spans="3:4" x14ac:dyDescent="0.25">
      <c r="C83" t="s">
        <v>22</v>
      </c>
      <c r="D83" s="8">
        <f>D82-D81</f>
        <v>3.9000000000000007E-2</v>
      </c>
    </row>
    <row r="98" spans="3:5" x14ac:dyDescent="0.25">
      <c r="C98" t="s">
        <v>23</v>
      </c>
      <c r="E98">
        <v>256</v>
      </c>
    </row>
    <row r="99" spans="3:5" x14ac:dyDescent="0.25">
      <c r="C99" t="s">
        <v>1</v>
      </c>
      <c r="E99">
        <v>10</v>
      </c>
    </row>
    <row r="100" spans="3:5" x14ac:dyDescent="0.25">
      <c r="C100" t="s">
        <v>24</v>
      </c>
      <c r="E100">
        <v>6</v>
      </c>
    </row>
    <row r="101" spans="3:5" x14ac:dyDescent="0.25">
      <c r="C101" t="s">
        <v>18</v>
      </c>
      <c r="E101" s="1">
        <v>0.05</v>
      </c>
    </row>
    <row r="102" spans="3:5" x14ac:dyDescent="0.25">
      <c r="C102" t="s">
        <v>25</v>
      </c>
      <c r="E102">
        <v>230</v>
      </c>
    </row>
    <row r="103" spans="3:5" x14ac:dyDescent="0.25">
      <c r="C103" t="s">
        <v>26</v>
      </c>
      <c r="E103">
        <f>E99*(1+E101*E100/12)</f>
        <v>10.25</v>
      </c>
    </row>
    <row r="104" spans="3:5" x14ac:dyDescent="0.25">
      <c r="C104" t="s">
        <v>27</v>
      </c>
      <c r="E104">
        <f>MAX(0,E102-E98)</f>
        <v>0</v>
      </c>
    </row>
    <row r="105" spans="3:5" x14ac:dyDescent="0.25">
      <c r="C105" t="s">
        <v>28</v>
      </c>
      <c r="E105" s="9">
        <f>E104-E103</f>
        <v>-10.25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2022-12-20T16:44:26Z</dcterms:created>
  <dcterms:modified xsi:type="dcterms:W3CDTF">2022-12-20T17:11:04Z</dcterms:modified>
</cp:coreProperties>
</file>