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esktop\XXX\БИС\3\"/>
    </mc:Choice>
  </mc:AlternateContent>
  <xr:revisionPtr revIDLastSave="0" documentId="8_{00216D6F-88BD-4F00-8AED-3F6BA002382A}" xr6:coauthVersionLast="47" xr6:coauthVersionMax="47" xr10:uidLastSave="{00000000-0000-0000-0000-000000000000}"/>
  <bookViews>
    <workbookView xWindow="0" yWindow="600" windowWidth="28800" windowHeight="15600" xr2:uid="{4FE918B4-36FE-4CDA-B0A9-E71D0B675CA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1" l="1"/>
  <c r="B44" i="1"/>
  <c r="C43" i="1"/>
  <c r="B43" i="1"/>
  <c r="C34" i="1"/>
  <c r="B34" i="1"/>
  <c r="C33" i="1"/>
  <c r="B33" i="1"/>
  <c r="E24" i="1"/>
  <c r="B24" i="1"/>
  <c r="B16" i="1"/>
  <c r="B15" i="1"/>
  <c r="B7" i="1"/>
  <c r="B6" i="1"/>
</calcChain>
</file>

<file path=xl/sharedStrings.xml><?xml version="1.0" encoding="utf-8"?>
<sst xmlns="http://schemas.openxmlformats.org/spreadsheetml/2006/main" count="43" uniqueCount="20">
  <si>
    <t>кредит</t>
  </si>
  <si>
    <t>ставка</t>
  </si>
  <si>
    <t>срок</t>
  </si>
  <si>
    <t>к_пер</t>
  </si>
  <si>
    <t>платеж</t>
  </si>
  <si>
    <t>остаток</t>
  </si>
  <si>
    <t>погашено</t>
  </si>
  <si>
    <t>2 задача</t>
  </si>
  <si>
    <t>1 задача</t>
  </si>
  <si>
    <t xml:space="preserve">ставка </t>
  </si>
  <si>
    <t>3 задача</t>
  </si>
  <si>
    <t>депозит</t>
  </si>
  <si>
    <t>итог</t>
  </si>
  <si>
    <t>4 задача</t>
  </si>
  <si>
    <t>1 мес</t>
  </si>
  <si>
    <t>-1 мес</t>
  </si>
  <si>
    <t>проценты</t>
  </si>
  <si>
    <t>5 задача</t>
  </si>
  <si>
    <t>1 год</t>
  </si>
  <si>
    <t>3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</si>
</sst>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₽&quot;;[Red]\-#,##0.00\ &quot;₽&quot;"/>
    <numFmt numFmtId="164" formatCode="#,##0.00\ &quot;₽&quot;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8" fontId="0" fillId="0" borderId="0" xfId="0" applyNumberFormat="1"/>
    <xf numFmtId="164" fontId="0" fillId="0" borderId="0" xfId="0" applyNumberFormat="1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F6077-BAB3-4407-9EB4-8F4468F3F73D}">
  <dimension ref="A1:E44"/>
  <sheetViews>
    <sheetView tabSelected="1" topLeftCell="A16" workbookViewId="0">
      <selection activeCell="J21" sqref="J21"/>
    </sheetView>
  </sheetViews>
  <sheetFormatPr defaultRowHeight="15" x14ac:dyDescent="0.25"/>
  <cols>
    <col min="2" max="2" width="13.140625" bestFit="1" customWidth="1"/>
    <col min="3" max="3" width="10.5703125" bestFit="1" customWidth="1"/>
    <col min="5" max="5" width="11.5703125" bestFit="1" customWidth="1"/>
    <col min="6" max="6" width="9.140625" customWidth="1"/>
  </cols>
  <sheetData>
    <row r="1" spans="1:2" x14ac:dyDescent="0.25">
      <c r="A1" t="s">
        <v>8</v>
      </c>
    </row>
    <row r="2" spans="1:2" x14ac:dyDescent="0.25">
      <c r="A2" t="s">
        <v>0</v>
      </c>
      <c r="B2">
        <v>2200000</v>
      </c>
    </row>
    <row r="3" spans="1:2" x14ac:dyDescent="0.25">
      <c r="A3" t="s">
        <v>1</v>
      </c>
      <c r="B3" s="1">
        <v>0.12</v>
      </c>
    </row>
    <row r="4" spans="1:2" x14ac:dyDescent="0.25">
      <c r="A4" t="s">
        <v>2</v>
      </c>
      <c r="B4">
        <v>30</v>
      </c>
    </row>
    <row r="5" spans="1:2" x14ac:dyDescent="0.25">
      <c r="A5" t="s">
        <v>3</v>
      </c>
      <c r="B5">
        <v>12</v>
      </c>
    </row>
    <row r="6" spans="1:2" x14ac:dyDescent="0.25">
      <c r="A6" t="s">
        <v>6</v>
      </c>
      <c r="B6" s="2">
        <f>-CUMPRINC(B3/B5,B4*B5,B2,1,8*B5,0)</f>
        <v>100670.57350438634</v>
      </c>
    </row>
    <row r="7" spans="1:2" x14ac:dyDescent="0.25">
      <c r="A7" t="s">
        <v>5</v>
      </c>
      <c r="B7" s="2">
        <f>B2-B6</f>
        <v>2099329.4264956135</v>
      </c>
    </row>
    <row r="10" spans="1:2" x14ac:dyDescent="0.25">
      <c r="A10" t="s">
        <v>7</v>
      </c>
    </row>
    <row r="11" spans="1:2" x14ac:dyDescent="0.25">
      <c r="A11" t="s">
        <v>0</v>
      </c>
      <c r="B11">
        <v>5000000</v>
      </c>
    </row>
    <row r="12" spans="1:2" x14ac:dyDescent="0.25">
      <c r="A12" t="s">
        <v>9</v>
      </c>
      <c r="B12" s="1">
        <v>0.2</v>
      </c>
    </row>
    <row r="13" spans="1:2" x14ac:dyDescent="0.25">
      <c r="A13" t="s">
        <v>2</v>
      </c>
      <c r="B13">
        <v>10</v>
      </c>
    </row>
    <row r="14" spans="1:2" x14ac:dyDescent="0.25">
      <c r="A14" t="s">
        <v>3</v>
      </c>
      <c r="B14">
        <v>12</v>
      </c>
    </row>
    <row r="15" spans="1:2" x14ac:dyDescent="0.25">
      <c r="A15" t="s">
        <v>6</v>
      </c>
      <c r="B15" s="2">
        <f>-CUMPRINC(B12/B14,B13*B14,B11,1,2*B14,0)</f>
        <v>388397.26411525079</v>
      </c>
    </row>
    <row r="16" spans="1:2" x14ac:dyDescent="0.25">
      <c r="A16" t="s">
        <v>5</v>
      </c>
      <c r="B16" s="2">
        <f>B11-B15</f>
        <v>4611602.7358847493</v>
      </c>
    </row>
    <row r="19" spans="1:5" x14ac:dyDescent="0.25">
      <c r="A19" t="s">
        <v>10</v>
      </c>
    </row>
    <row r="20" spans="1:5" x14ac:dyDescent="0.25">
      <c r="A20" t="s">
        <v>11</v>
      </c>
      <c r="B20">
        <v>750000</v>
      </c>
      <c r="D20" t="s">
        <v>11</v>
      </c>
      <c r="E20">
        <v>750000</v>
      </c>
    </row>
    <row r="21" spans="1:5" x14ac:dyDescent="0.25">
      <c r="A21" t="s">
        <v>1</v>
      </c>
      <c r="B21" s="1">
        <v>0.28000000000000003</v>
      </c>
      <c r="D21" t="s">
        <v>1</v>
      </c>
      <c r="E21" s="1">
        <v>0.74494847556522759</v>
      </c>
    </row>
    <row r="22" spans="1:5" x14ac:dyDescent="0.25">
      <c r="A22" t="s">
        <v>2</v>
      </c>
      <c r="B22">
        <v>2</v>
      </c>
      <c r="D22" t="s">
        <v>2</v>
      </c>
      <c r="E22">
        <v>2</v>
      </c>
    </row>
    <row r="23" spans="1:5" x14ac:dyDescent="0.25">
      <c r="A23" t="s">
        <v>3</v>
      </c>
      <c r="B23">
        <v>4</v>
      </c>
      <c r="D23" t="s">
        <v>3</v>
      </c>
      <c r="E23">
        <v>4</v>
      </c>
    </row>
    <row r="24" spans="1:5" x14ac:dyDescent="0.25">
      <c r="A24" t="s">
        <v>12</v>
      </c>
      <c r="B24" s="3">
        <f>-CUMIPMT(B21/B23,B23*B22,B20,1,B22*B23,0)</f>
        <v>254806.57494452782</v>
      </c>
      <c r="D24" t="s">
        <v>12</v>
      </c>
      <c r="E24" s="3">
        <f>-CUMIPMT(E21/E23,E23*E22,E20,1,E22*E23,0)</f>
        <v>750000.00000000419</v>
      </c>
    </row>
    <row r="27" spans="1:5" x14ac:dyDescent="0.25">
      <c r="A27" t="s">
        <v>13</v>
      </c>
    </row>
    <row r="28" spans="1:5" x14ac:dyDescent="0.25">
      <c r="A28" t="s">
        <v>0</v>
      </c>
      <c r="B28">
        <v>20000</v>
      </c>
    </row>
    <row r="29" spans="1:5" x14ac:dyDescent="0.25">
      <c r="A29" t="s">
        <v>9</v>
      </c>
      <c r="B29" s="1">
        <v>0.08</v>
      </c>
    </row>
    <row r="30" spans="1:5" x14ac:dyDescent="0.25">
      <c r="A30" t="s">
        <v>2</v>
      </c>
      <c r="B30">
        <v>3</v>
      </c>
    </row>
    <row r="31" spans="1:5" x14ac:dyDescent="0.25">
      <c r="A31" t="s">
        <v>3</v>
      </c>
      <c r="B31">
        <v>12</v>
      </c>
    </row>
    <row r="32" spans="1:5" x14ac:dyDescent="0.25">
      <c r="B32" s="2" t="s">
        <v>16</v>
      </c>
      <c r="C32" t="s">
        <v>4</v>
      </c>
    </row>
    <row r="33" spans="1:3" x14ac:dyDescent="0.25">
      <c r="A33" t="s">
        <v>14</v>
      </c>
      <c r="B33" s="2">
        <f>-IPMT(B29/B31,1,B30*B31,B28,0,0)</f>
        <v>133.33333333333334</v>
      </c>
      <c r="C33" s="2">
        <f>-PPMT(B29/B31,1,B30*B31,B28,0,0)</f>
        <v>493.39397589528363</v>
      </c>
    </row>
    <row r="34" spans="1:3" x14ac:dyDescent="0.25">
      <c r="A34" s="4" t="s">
        <v>15</v>
      </c>
      <c r="B34" s="2">
        <f>-IPMT(B29/B31,B30*B31,B30*B31,B28,0,0)</f>
        <v>4.1505119816464706</v>
      </c>
      <c r="C34" s="2">
        <f>-PPMT(B29/B31,B30*B31,B30*B31,B28,0,0)</f>
        <v>622.5767972469705</v>
      </c>
    </row>
    <row r="37" spans="1:3" x14ac:dyDescent="0.25">
      <c r="A37" t="s">
        <v>17</v>
      </c>
    </row>
    <row r="38" spans="1:3" x14ac:dyDescent="0.25">
      <c r="A38" t="s">
        <v>0</v>
      </c>
      <c r="B38">
        <v>250000</v>
      </c>
    </row>
    <row r="39" spans="1:3" x14ac:dyDescent="0.25">
      <c r="A39" t="s">
        <v>9</v>
      </c>
      <c r="B39" s="1">
        <v>0.12</v>
      </c>
    </row>
    <row r="40" spans="1:3" x14ac:dyDescent="0.25">
      <c r="A40" t="s">
        <v>2</v>
      </c>
      <c r="B40">
        <v>10</v>
      </c>
    </row>
    <row r="41" spans="1:3" x14ac:dyDescent="0.25">
      <c r="A41" t="s">
        <v>3</v>
      </c>
      <c r="B41">
        <v>12</v>
      </c>
    </row>
    <row r="42" spans="1:3" x14ac:dyDescent="0.25">
      <c r="B42" s="2" t="s">
        <v>16</v>
      </c>
      <c r="C42" t="s">
        <v>4</v>
      </c>
    </row>
    <row r="43" spans="1:3" x14ac:dyDescent="0.25">
      <c r="A43" t="s">
        <v>18</v>
      </c>
      <c r="B43" s="2">
        <f>-CUMIPMT(B39/B41,B40*B41,B38,1,1*B41,0)</f>
        <v>29258.2736682176</v>
      </c>
      <c r="C43" s="3">
        <f>-CUMPRINC(B39/B41,B40*B41,B38,1,1*B41,0)</f>
        <v>13783.010852558615</v>
      </c>
    </row>
    <row r="44" spans="1:3" x14ac:dyDescent="0.25">
      <c r="A44" t="s">
        <v>19</v>
      </c>
      <c r="B44" s="3">
        <f>-CUMIPMT(B39/B41,B40*B41,B38,2*B41+1,3*B41,0)</f>
        <v>25540.518080191141</v>
      </c>
      <c r="C44" s="3">
        <f>-CUMPRINC(B39/B41,B40*B41,B38,2*B41+1,3*B41,0)</f>
        <v>17500.766440585074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</dc:creator>
  <cp:lastModifiedBy>Nikita</cp:lastModifiedBy>
  <dcterms:created xsi:type="dcterms:W3CDTF">2023-02-24T11:24:51Z</dcterms:created>
  <dcterms:modified xsi:type="dcterms:W3CDTF">2023-02-24T11:47:46Z</dcterms:modified>
</cp:coreProperties>
</file>