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34\Desktop\"/>
    </mc:Choice>
  </mc:AlternateContent>
  <xr:revisionPtr revIDLastSave="0" documentId="13_ncr:1_{F7CF7E60-65DA-45AE-87D6-72A004AFAB02}" xr6:coauthVersionLast="36" xr6:coauthVersionMax="36" xr10:uidLastSave="{00000000-0000-0000-0000-000000000000}"/>
  <bookViews>
    <workbookView xWindow="0" yWindow="0" windowWidth="28800" windowHeight="12225" activeTab="4" xr2:uid="{504893CE-00F3-42A2-833C-A246722E1A49}"/>
  </bookViews>
  <sheets>
    <sheet name="вступительный баланс" sheetId="1" r:id="rId1"/>
    <sheet name="журнал хоз операций" sheetId="2" r:id="rId2"/>
    <sheet name="самолетики" sheetId="3" r:id="rId3"/>
    <sheet name="оборотно-сальдовая ведомость" sheetId="4" r:id="rId4"/>
    <sheet name="конечный баланс" sheetId="5" r:id="rId5"/>
  </sheets>
  <externalReferences>
    <externalReference r:id="rId6"/>
  </externalReferences>
  <definedNames>
    <definedName name="_Hlk65774759" localSheetId="1">'журнал хоз операций'!$A$2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B9" i="5"/>
  <c r="G11" i="4"/>
  <c r="G10" i="4"/>
  <c r="G4" i="4"/>
  <c r="E14" i="4"/>
  <c r="D14" i="4"/>
  <c r="E13" i="4"/>
  <c r="D13" i="4"/>
  <c r="G13" i="4"/>
  <c r="G12" i="4"/>
  <c r="D15" i="4"/>
  <c r="F5" i="4"/>
  <c r="F3" i="4"/>
  <c r="L49" i="3"/>
  <c r="K49" i="3"/>
  <c r="K50" i="3" s="1"/>
  <c r="H49" i="3"/>
  <c r="H50" i="3" s="1"/>
  <c r="G49" i="3"/>
  <c r="D49" i="3"/>
  <c r="D50" i="3" s="1"/>
  <c r="C49" i="3"/>
  <c r="L37" i="3"/>
  <c r="K37" i="3"/>
  <c r="H37" i="3"/>
  <c r="H38" i="3" s="1"/>
  <c r="G37" i="3"/>
  <c r="D37" i="3"/>
  <c r="C37" i="3"/>
  <c r="D24" i="3"/>
  <c r="D25" i="3" s="1"/>
  <c r="C24" i="3"/>
  <c r="H11" i="3"/>
  <c r="G11" i="3"/>
  <c r="L24" i="3"/>
  <c r="L25" i="3" s="1"/>
  <c r="K24" i="3"/>
  <c r="H24" i="3"/>
  <c r="H25" i="3" s="1"/>
  <c r="G24" i="3"/>
  <c r="L11" i="3"/>
  <c r="K11" i="3"/>
  <c r="K12" i="3" s="1"/>
  <c r="D11" i="3"/>
  <c r="C11" i="3"/>
  <c r="C12" i="3" s="1"/>
  <c r="F7" i="2"/>
  <c r="C15" i="4" l="1"/>
  <c r="G12" i="3"/>
  <c r="F7" i="4"/>
  <c r="B15" i="4"/>
  <c r="F8" i="4"/>
  <c r="E15" i="4"/>
  <c r="G14" i="4"/>
  <c r="F6" i="4"/>
  <c r="G9" i="4"/>
  <c r="G15" i="4" s="1"/>
  <c r="L38" i="3"/>
  <c r="C38" i="3"/>
  <c r="F15" i="4" l="1"/>
</calcChain>
</file>

<file path=xl/sharedStrings.xml><?xml version="1.0" encoding="utf-8"?>
<sst xmlns="http://schemas.openxmlformats.org/spreadsheetml/2006/main" count="129" uniqueCount="65">
  <si>
    <t>Актив</t>
  </si>
  <si>
    <t>Сумма</t>
  </si>
  <si>
    <t>Пассив</t>
  </si>
  <si>
    <t>Расчетный счет (51)</t>
  </si>
  <si>
    <t>Амортизация ОС (02)</t>
  </si>
  <si>
    <t>Основное производство (20)</t>
  </si>
  <si>
    <t>Уставный капитал</t>
  </si>
  <si>
    <t>Нераспределенная прибыль (84)</t>
  </si>
  <si>
    <t>Баланс</t>
  </si>
  <si>
    <t>№</t>
  </si>
  <si>
    <t>Документ и содержание операции</t>
  </si>
  <si>
    <t>Корреспондирующие счета</t>
  </si>
  <si>
    <t>Тип операции</t>
  </si>
  <si>
    <t>Дебет</t>
  </si>
  <si>
    <t>Кредит</t>
  </si>
  <si>
    <t>Получены материалы от поставщиков</t>
  </si>
  <si>
    <t>Отпущены материалы в основное производство</t>
  </si>
  <si>
    <t>Начислена зарплата работникам основного производства</t>
  </si>
  <si>
    <t>Получены денежные средства в кассу с расчетного счета</t>
  </si>
  <si>
    <t>Выдана из кассы заработная плата работникам</t>
  </si>
  <si>
    <t>Начислены взносы на обязательное мед. страхование (5.1%) - ?</t>
  </si>
  <si>
    <t>Удержан НДФЛ</t>
  </si>
  <si>
    <t>69 +</t>
  </si>
  <si>
    <t>20 +</t>
  </si>
  <si>
    <t>70 -</t>
  </si>
  <si>
    <t>10 +</t>
  </si>
  <si>
    <t>60 +</t>
  </si>
  <si>
    <t>70 +</t>
  </si>
  <si>
    <t>10 -</t>
  </si>
  <si>
    <t>50 +</t>
  </si>
  <si>
    <t>51 -</t>
  </si>
  <si>
    <t>50 -</t>
  </si>
  <si>
    <t>Дт    01    Кт</t>
  </si>
  <si>
    <t>Сн</t>
  </si>
  <si>
    <t>Об</t>
  </si>
  <si>
    <t>Ск</t>
  </si>
  <si>
    <t>Дт    02    Кт</t>
  </si>
  <si>
    <t>Дт    20    Кт</t>
  </si>
  <si>
    <t>Дт    51    Кт</t>
  </si>
  <si>
    <t>Дт    80    Кт</t>
  </si>
  <si>
    <t>Дт    84    Кт</t>
  </si>
  <si>
    <t>Основные  средства (01)</t>
  </si>
  <si>
    <t>Дт    10    Кт</t>
  </si>
  <si>
    <t>Дт    60    Кт</t>
  </si>
  <si>
    <t>Дт    70    Кт</t>
  </si>
  <si>
    <t>Дт    69    Кт</t>
  </si>
  <si>
    <t>Дт    68    Кт</t>
  </si>
  <si>
    <t>68 +</t>
  </si>
  <si>
    <t>Дт    50    Кт</t>
  </si>
  <si>
    <t>Счет</t>
  </si>
  <si>
    <t>Сальдо на начало периода</t>
  </si>
  <si>
    <t>Обороты за период</t>
  </si>
  <si>
    <t>Сальдо на конец периода</t>
  </si>
  <si>
    <t>дебет</t>
  </si>
  <si>
    <t>кредит</t>
  </si>
  <si>
    <t>Основные средства (01)</t>
  </si>
  <si>
    <t>Материалы (10)</t>
  </si>
  <si>
    <t>Касса (50)</t>
  </si>
  <si>
    <t>Расчеты с поставщиками (60)</t>
  </si>
  <si>
    <t>Расчеты с персоналом (70)</t>
  </si>
  <si>
    <t>Уставный капитал (80)</t>
  </si>
  <si>
    <t>Итого</t>
  </si>
  <si>
    <t>Амортизация основных средств (02)</t>
  </si>
  <si>
    <t>Расчеты по налогам и сборам (68)</t>
  </si>
  <si>
    <t>Расчеты по социальному страхованию и обеспечению (69)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</si>
</sst>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/>
    <xf numFmtId="168" fontId="0" fillId="0" borderId="13" xfId="0" applyNumberFormat="1" applyBorder="1"/>
    <xf numFmtId="168" fontId="0" fillId="0" borderId="18" xfId="0" applyNumberFormat="1" applyBorder="1"/>
    <xf numFmtId="168" fontId="0" fillId="0" borderId="14" xfId="0" applyNumberFormat="1" applyBorder="1"/>
    <xf numFmtId="168" fontId="0" fillId="0" borderId="19" xfId="0" applyNumberFormat="1" applyBorder="1"/>
    <xf numFmtId="0" fontId="0" fillId="0" borderId="20" xfId="0" applyBorder="1"/>
    <xf numFmtId="168" fontId="0" fillId="0" borderId="21" xfId="0" applyNumberFormat="1" applyBorder="1"/>
    <xf numFmtId="168" fontId="0" fillId="0" borderId="22" xfId="0" applyNumberFormat="1" applyBorder="1"/>
    <xf numFmtId="168" fontId="0" fillId="0" borderId="23" xfId="0" applyNumberFormat="1" applyBorder="1"/>
    <xf numFmtId="168" fontId="0" fillId="0" borderId="24" xfId="0" applyNumberFormat="1" applyBorder="1"/>
    <xf numFmtId="0" fontId="0" fillId="0" borderId="25" xfId="0" applyBorder="1"/>
    <xf numFmtId="168" fontId="0" fillId="0" borderId="26" xfId="0" applyNumberFormat="1" applyBorder="1"/>
    <xf numFmtId="168" fontId="0" fillId="0" borderId="27" xfId="0" applyNumberFormat="1" applyBorder="1"/>
    <xf numFmtId="168" fontId="0" fillId="0" borderId="28" xfId="0" applyNumberFormat="1" applyBorder="1"/>
    <xf numFmtId="168" fontId="0" fillId="0" borderId="29" xfId="0" applyNumberFormat="1" applyBorder="1"/>
    <xf numFmtId="0" fontId="0" fillId="0" borderId="7" xfId="0" applyFill="1" applyBorder="1"/>
    <xf numFmtId="168" fontId="0" fillId="0" borderId="30" xfId="0" applyNumberFormat="1" applyBorder="1"/>
    <xf numFmtId="168" fontId="0" fillId="0" borderId="31" xfId="0" applyNumberFormat="1" applyBorder="1"/>
    <xf numFmtId="168" fontId="0" fillId="0" borderId="32" xfId="0" applyNumberFormat="1" applyBorder="1"/>
    <xf numFmtId="0" fontId="0" fillId="0" borderId="33" xfId="0" applyBorder="1"/>
    <xf numFmtId="168" fontId="0" fillId="0" borderId="34" xfId="0" applyNumberFormat="1" applyBorder="1"/>
    <xf numFmtId="168" fontId="0" fillId="0" borderId="35" xfId="0" applyNumberFormat="1" applyBorder="1"/>
    <xf numFmtId="168" fontId="0" fillId="0" borderId="36" xfId="0" applyNumberFormat="1" applyBorder="1"/>
    <xf numFmtId="168" fontId="0" fillId="0" borderId="37" xfId="0" applyNumberFormat="1" applyBorder="1"/>
    <xf numFmtId="0" fontId="0" fillId="0" borderId="20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91734/Downloads/&#1047;&#1072;&#1076;&#1072;&#1085;&#1080;&#1077;%204%20&#1041;&#1086;&#1088;&#1080;&#1089;&#1086;&#1074;%20&#1055;&#1048;20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чета (самолетики)"/>
      <sheetName val="Баланс"/>
      <sheetName val="Оборотно-сальдовая ведомость"/>
    </sheetNames>
    <sheetDataSet>
      <sheetData sheetId="0">
        <row r="36">
          <cell r="C36">
            <v>0</v>
          </cell>
          <cell r="D36">
            <v>0</v>
          </cell>
          <cell r="G36">
            <v>0</v>
          </cell>
          <cell r="H36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130D-F4EF-4E59-9177-49834116299A}">
  <dimension ref="A1:D5"/>
  <sheetViews>
    <sheetView workbookViewId="0">
      <selection sqref="A1:D1048576"/>
    </sheetView>
  </sheetViews>
  <sheetFormatPr defaultRowHeight="15" x14ac:dyDescent="0.25"/>
  <cols>
    <col min="1" max="1" width="35.42578125" style="9" customWidth="1"/>
    <col min="2" max="2" width="14.85546875" style="9" customWidth="1"/>
    <col min="3" max="3" width="39.42578125" style="9" customWidth="1"/>
    <col min="4" max="4" width="15.5703125" style="9" customWidth="1"/>
    <col min="5" max="16384" width="9.140625" style="9"/>
  </cols>
  <sheetData>
    <row r="1" spans="1:4" ht="19.5" thickBot="1" x14ac:dyDescent="0.3">
      <c r="A1" s="1" t="s">
        <v>0</v>
      </c>
      <c r="B1" s="2" t="s">
        <v>1</v>
      </c>
      <c r="C1" s="2" t="s">
        <v>2</v>
      </c>
      <c r="D1" s="2" t="s">
        <v>1</v>
      </c>
    </row>
    <row r="2" spans="1:4" ht="19.5" thickBot="1" x14ac:dyDescent="0.3">
      <c r="A2" s="3" t="s">
        <v>3</v>
      </c>
      <c r="B2" s="4">
        <v>1500000</v>
      </c>
      <c r="C2" s="5" t="s">
        <v>4</v>
      </c>
      <c r="D2" s="4">
        <v>200000</v>
      </c>
    </row>
    <row r="3" spans="1:4" ht="19.5" thickBot="1" x14ac:dyDescent="0.3">
      <c r="A3" s="3" t="s">
        <v>5</v>
      </c>
      <c r="B3" s="4">
        <v>500000</v>
      </c>
      <c r="C3" s="5" t="s">
        <v>6</v>
      </c>
      <c r="D3" s="4">
        <v>2000000</v>
      </c>
    </row>
    <row r="4" spans="1:4" ht="19.5" thickBot="1" x14ac:dyDescent="0.3">
      <c r="A4" s="3" t="s">
        <v>41</v>
      </c>
      <c r="B4" s="4">
        <v>1200000</v>
      </c>
      <c r="C4" s="5" t="s">
        <v>7</v>
      </c>
      <c r="D4" s="4">
        <v>100000</v>
      </c>
    </row>
    <row r="5" spans="1:4" ht="19.5" thickBot="1" x14ac:dyDescent="0.3">
      <c r="A5" s="6" t="s">
        <v>8</v>
      </c>
      <c r="B5" s="7">
        <v>32000000</v>
      </c>
      <c r="C5" s="8" t="s">
        <v>8</v>
      </c>
      <c r="D5" s="7">
        <v>3200000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5FFB-4F27-48E1-8226-F50C6603793E}">
  <dimension ref="A1:F10"/>
  <sheetViews>
    <sheetView workbookViewId="0">
      <selection activeCell="D18" sqref="D18"/>
    </sheetView>
  </sheetViews>
  <sheetFormatPr defaultRowHeight="15" x14ac:dyDescent="0.25"/>
  <cols>
    <col min="1" max="1" width="9.140625" style="9"/>
    <col min="2" max="2" width="29.5703125" style="9" customWidth="1"/>
    <col min="3" max="4" width="23.5703125" style="9" customWidth="1"/>
    <col min="5" max="5" width="14.7109375" style="9" customWidth="1"/>
    <col min="6" max="6" width="12.140625" style="9" customWidth="1"/>
    <col min="7" max="16384" width="9.140625" style="9"/>
  </cols>
  <sheetData>
    <row r="1" spans="1:6" ht="15.75" thickBot="1" x14ac:dyDescent="0.3"/>
    <row r="2" spans="1:6" ht="15.75" customHeight="1" thickBot="1" x14ac:dyDescent="0.3">
      <c r="A2" s="11" t="s">
        <v>9</v>
      </c>
      <c r="B2" s="13" t="s">
        <v>10</v>
      </c>
      <c r="C2" s="15" t="s">
        <v>11</v>
      </c>
      <c r="D2" s="16"/>
      <c r="E2" s="13" t="s">
        <v>12</v>
      </c>
      <c r="F2" s="13" t="s">
        <v>1</v>
      </c>
    </row>
    <row r="3" spans="1:6" ht="19.5" thickBot="1" x14ac:dyDescent="0.3">
      <c r="A3" s="12"/>
      <c r="B3" s="14"/>
      <c r="C3" s="4" t="s">
        <v>13</v>
      </c>
      <c r="D3" s="4" t="s">
        <v>14</v>
      </c>
      <c r="E3" s="14"/>
      <c r="F3" s="14"/>
    </row>
    <row r="4" spans="1:6" ht="38.25" thickBot="1" x14ac:dyDescent="0.3">
      <c r="A4" s="19">
        <v>1</v>
      </c>
      <c r="B4" s="20" t="s">
        <v>15</v>
      </c>
      <c r="C4" s="19" t="s">
        <v>25</v>
      </c>
      <c r="D4" s="18" t="s">
        <v>26</v>
      </c>
      <c r="E4" s="20">
        <v>3</v>
      </c>
      <c r="F4" s="20">
        <v>472000</v>
      </c>
    </row>
    <row r="5" spans="1:6" ht="38.25" thickBot="1" x14ac:dyDescent="0.3">
      <c r="A5" s="19">
        <v>2</v>
      </c>
      <c r="B5" s="20" t="s">
        <v>16</v>
      </c>
      <c r="C5" s="19" t="s">
        <v>23</v>
      </c>
      <c r="D5" s="18" t="s">
        <v>28</v>
      </c>
      <c r="E5" s="20">
        <v>1</v>
      </c>
      <c r="F5" s="20">
        <v>300000</v>
      </c>
    </row>
    <row r="6" spans="1:6" ht="57" thickBot="1" x14ac:dyDescent="0.3">
      <c r="A6" s="19">
        <v>3</v>
      </c>
      <c r="B6" s="20" t="s">
        <v>17</v>
      </c>
      <c r="C6" s="19" t="s">
        <v>23</v>
      </c>
      <c r="D6" s="18" t="s">
        <v>27</v>
      </c>
      <c r="E6" s="20">
        <v>3</v>
      </c>
      <c r="F6" s="20">
        <v>6000</v>
      </c>
    </row>
    <row r="7" spans="1:6" ht="57" thickBot="1" x14ac:dyDescent="0.3">
      <c r="A7" s="19">
        <v>4</v>
      </c>
      <c r="B7" s="20" t="s">
        <v>20</v>
      </c>
      <c r="C7" s="10" t="s">
        <v>23</v>
      </c>
      <c r="D7" s="21" t="s">
        <v>22</v>
      </c>
      <c r="E7" s="17">
        <v>3</v>
      </c>
      <c r="F7" s="20">
        <f>F6*5.1%</f>
        <v>306</v>
      </c>
    </row>
    <row r="8" spans="1:6" ht="19.5" thickBot="1" x14ac:dyDescent="0.3">
      <c r="A8" s="19">
        <v>5</v>
      </c>
      <c r="B8" s="20" t="s">
        <v>21</v>
      </c>
      <c r="C8" s="19" t="s">
        <v>24</v>
      </c>
      <c r="D8" s="18" t="s">
        <v>47</v>
      </c>
      <c r="E8" s="20">
        <v>2</v>
      </c>
      <c r="F8" s="20">
        <v>780</v>
      </c>
    </row>
    <row r="9" spans="1:6" ht="57" thickBot="1" x14ac:dyDescent="0.3">
      <c r="A9" s="19">
        <v>6</v>
      </c>
      <c r="B9" s="20" t="s">
        <v>18</v>
      </c>
      <c r="C9" s="19" t="s">
        <v>29</v>
      </c>
      <c r="D9" s="18" t="s">
        <v>30</v>
      </c>
      <c r="E9" s="20">
        <v>1</v>
      </c>
      <c r="F9" s="20">
        <v>5500</v>
      </c>
    </row>
    <row r="10" spans="1:6" ht="57" thickBot="1" x14ac:dyDescent="0.3">
      <c r="A10" s="19">
        <v>7</v>
      </c>
      <c r="B10" s="20" t="s">
        <v>19</v>
      </c>
      <c r="C10" s="19" t="s">
        <v>24</v>
      </c>
      <c r="D10" s="18" t="s">
        <v>31</v>
      </c>
      <c r="E10" s="20">
        <v>4</v>
      </c>
      <c r="F10" s="20">
        <v>5200</v>
      </c>
    </row>
  </sheetData>
  <mergeCells count="5">
    <mergeCell ref="A2:A3"/>
    <mergeCell ref="B2:B3"/>
    <mergeCell ref="C2:D2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D451-F654-4308-AE2E-3AAD1290CF1D}">
  <dimension ref="B2:M50"/>
  <sheetViews>
    <sheetView topLeftCell="A4" workbookViewId="0">
      <selection activeCell="J40" sqref="J40"/>
    </sheetView>
  </sheetViews>
  <sheetFormatPr defaultRowHeight="15" x14ac:dyDescent="0.25"/>
  <sheetData>
    <row r="2" spans="2:12" ht="15.75" thickBot="1" x14ac:dyDescent="0.3">
      <c r="C2" s="22" t="s">
        <v>32</v>
      </c>
      <c r="D2" s="22"/>
      <c r="G2" s="22" t="s">
        <v>38</v>
      </c>
      <c r="H2" s="22"/>
      <c r="K2" s="22" t="s">
        <v>37</v>
      </c>
      <c r="L2" s="22"/>
    </row>
    <row r="3" spans="2:12" ht="16.5" thickTop="1" thickBot="1" x14ac:dyDescent="0.3">
      <c r="B3" s="23" t="s">
        <v>33</v>
      </c>
      <c r="C3" s="24">
        <v>1200000</v>
      </c>
      <c r="D3" s="25"/>
      <c r="F3" s="23" t="s">
        <v>33</v>
      </c>
      <c r="G3" s="24">
        <v>1500000</v>
      </c>
      <c r="H3" s="25"/>
      <c r="J3" s="23" t="s">
        <v>33</v>
      </c>
      <c r="K3" s="24">
        <v>500000</v>
      </c>
      <c r="L3" s="25"/>
    </row>
    <row r="4" spans="2:12" ht="15.75" thickTop="1" x14ac:dyDescent="0.25">
      <c r="C4" s="26"/>
      <c r="G4" s="26"/>
      <c r="H4">
        <v>5500</v>
      </c>
      <c r="I4">
        <v>6</v>
      </c>
      <c r="J4">
        <v>2</v>
      </c>
      <c r="K4" s="26">
        <v>300000</v>
      </c>
    </row>
    <row r="5" spans="2:12" x14ac:dyDescent="0.25">
      <c r="C5" s="26"/>
      <c r="G5" s="26"/>
      <c r="J5">
        <v>3</v>
      </c>
      <c r="K5" s="26">
        <v>6000</v>
      </c>
    </row>
    <row r="6" spans="2:12" x14ac:dyDescent="0.25">
      <c r="C6" s="26"/>
      <c r="G6" s="26"/>
      <c r="J6">
        <v>4</v>
      </c>
      <c r="K6" s="26">
        <v>306</v>
      </c>
    </row>
    <row r="7" spans="2:12" x14ac:dyDescent="0.25">
      <c r="C7" s="26"/>
      <c r="G7" s="26"/>
      <c r="K7" s="26"/>
    </row>
    <row r="8" spans="2:12" x14ac:dyDescent="0.25">
      <c r="C8" s="26"/>
      <c r="G8" s="26"/>
      <c r="K8" s="26"/>
    </row>
    <row r="9" spans="2:12" x14ac:dyDescent="0.25">
      <c r="C9" s="26"/>
      <c r="G9" s="26"/>
      <c r="K9" s="26"/>
    </row>
    <row r="10" spans="2:12" ht="15.75" thickBot="1" x14ac:dyDescent="0.3">
      <c r="B10" s="23" t="s">
        <v>34</v>
      </c>
      <c r="C10" s="26"/>
      <c r="F10" s="23" t="s">
        <v>34</v>
      </c>
      <c r="G10" s="26"/>
      <c r="J10" s="23" t="s">
        <v>34</v>
      </c>
      <c r="K10" s="26"/>
    </row>
    <row r="11" spans="2:12" ht="16.5" thickTop="1" thickBot="1" x14ac:dyDescent="0.3">
      <c r="B11" s="23" t="s">
        <v>35</v>
      </c>
      <c r="C11" s="24">
        <f>SUM(C4:C10)</f>
        <v>0</v>
      </c>
      <c r="D11" s="27">
        <f>SUM(D4:D10)</f>
        <v>0</v>
      </c>
      <c r="F11" s="23" t="s">
        <v>35</v>
      </c>
      <c r="G11" s="24">
        <f>SUM(G4:G10)</f>
        <v>0</v>
      </c>
      <c r="H11" s="27">
        <f>SUM(H4:H10)</f>
        <v>5500</v>
      </c>
      <c r="J11" s="23" t="s">
        <v>35</v>
      </c>
      <c r="K11" s="24">
        <f>SUM(K4:K10)</f>
        <v>306306</v>
      </c>
      <c r="L11" s="27">
        <f>SUM(L4:L10)</f>
        <v>0</v>
      </c>
    </row>
    <row r="12" spans="2:12" ht="15.75" thickTop="1" x14ac:dyDescent="0.25">
      <c r="C12">
        <f>C3+C11-D11</f>
        <v>1200000</v>
      </c>
      <c r="G12">
        <f>G3+G11-H11</f>
        <v>1494500</v>
      </c>
      <c r="K12">
        <f>K3+K11-L11</f>
        <v>806306</v>
      </c>
    </row>
    <row r="15" spans="2:12" ht="15.75" thickBot="1" x14ac:dyDescent="0.3">
      <c r="C15" s="22" t="s">
        <v>36</v>
      </c>
      <c r="D15" s="22"/>
      <c r="G15" s="22" t="s">
        <v>39</v>
      </c>
      <c r="H15" s="22"/>
      <c r="K15" s="22" t="s">
        <v>40</v>
      </c>
      <c r="L15" s="22"/>
    </row>
    <row r="16" spans="2:12" ht="16.5" thickTop="1" thickBot="1" x14ac:dyDescent="0.3">
      <c r="B16" s="23" t="s">
        <v>33</v>
      </c>
      <c r="C16" s="24"/>
      <c r="D16" s="25">
        <v>200000</v>
      </c>
      <c r="F16" s="23" t="s">
        <v>33</v>
      </c>
      <c r="G16" s="24"/>
      <c r="H16" s="25">
        <v>2000000</v>
      </c>
      <c r="J16" s="23" t="s">
        <v>33</v>
      </c>
      <c r="K16" s="24"/>
      <c r="L16" s="25">
        <v>1000000</v>
      </c>
    </row>
    <row r="17" spans="2:13" ht="15.75" thickTop="1" x14ac:dyDescent="0.25">
      <c r="C17" s="26"/>
      <c r="G17" s="26"/>
      <c r="K17" s="26"/>
    </row>
    <row r="18" spans="2:13" x14ac:dyDescent="0.25">
      <c r="C18" s="26"/>
      <c r="G18" s="26"/>
      <c r="K18" s="26"/>
    </row>
    <row r="19" spans="2:13" x14ac:dyDescent="0.25">
      <c r="C19" s="26"/>
      <c r="G19" s="26"/>
      <c r="K19" s="26"/>
    </row>
    <row r="20" spans="2:13" x14ac:dyDescent="0.25">
      <c r="C20" s="26"/>
      <c r="G20" s="26"/>
      <c r="K20" s="26"/>
    </row>
    <row r="21" spans="2:13" x14ac:dyDescent="0.25">
      <c r="C21" s="26"/>
      <c r="G21" s="26"/>
      <c r="K21" s="26"/>
    </row>
    <row r="22" spans="2:13" x14ac:dyDescent="0.25">
      <c r="C22" s="26"/>
      <c r="G22" s="26"/>
      <c r="K22" s="26"/>
    </row>
    <row r="23" spans="2:13" ht="15.75" thickBot="1" x14ac:dyDescent="0.3">
      <c r="B23" s="23" t="s">
        <v>34</v>
      </c>
      <c r="C23" s="26"/>
      <c r="F23" s="23" t="s">
        <v>34</v>
      </c>
      <c r="G23" s="26"/>
      <c r="J23" s="23" t="s">
        <v>34</v>
      </c>
      <c r="K23" s="26"/>
    </row>
    <row r="24" spans="2:13" ht="16.5" thickTop="1" thickBot="1" x14ac:dyDescent="0.3">
      <c r="B24" s="23" t="s">
        <v>35</v>
      </c>
      <c r="C24" s="24">
        <f>SUM(C17:C23)</f>
        <v>0</v>
      </c>
      <c r="D24" s="27">
        <f>SUM(D17:D23)</f>
        <v>0</v>
      </c>
      <c r="F24" s="23" t="s">
        <v>35</v>
      </c>
      <c r="G24" s="24">
        <f>SUM(G17:G23)</f>
        <v>0</v>
      </c>
      <c r="H24" s="27">
        <f>SUM(H17:H23)</f>
        <v>0</v>
      </c>
      <c r="J24" s="23" t="s">
        <v>35</v>
      </c>
      <c r="K24" s="24">
        <f>SUM(K17:K23)</f>
        <v>0</v>
      </c>
      <c r="L24" s="27">
        <f>SUM(L17:L23)</f>
        <v>0</v>
      </c>
    </row>
    <row r="25" spans="2:13" ht="15.75" thickTop="1" x14ac:dyDescent="0.25">
      <c r="D25">
        <f>D16+D24-C24</f>
        <v>200000</v>
      </c>
      <c r="H25">
        <f>H16+H24-G24</f>
        <v>2000000</v>
      </c>
      <c r="L25">
        <f>L16+L24-K24</f>
        <v>1000000</v>
      </c>
    </row>
    <row r="28" spans="2:13" ht="15.75" thickBot="1" x14ac:dyDescent="0.3">
      <c r="C28" s="22" t="s">
        <v>42</v>
      </c>
      <c r="D28" s="22"/>
      <c r="G28" s="22" t="s">
        <v>43</v>
      </c>
      <c r="H28" s="22"/>
      <c r="K28" s="22" t="s">
        <v>44</v>
      </c>
      <c r="L28" s="22"/>
    </row>
    <row r="29" spans="2:13" ht="16.5" thickTop="1" thickBot="1" x14ac:dyDescent="0.3">
      <c r="B29" s="23" t="s">
        <v>33</v>
      </c>
      <c r="C29" s="24">
        <v>0</v>
      </c>
      <c r="D29" s="25"/>
      <c r="F29" s="23" t="s">
        <v>33</v>
      </c>
      <c r="G29" s="24"/>
      <c r="H29" s="25">
        <v>0</v>
      </c>
      <c r="J29" s="23" t="s">
        <v>33</v>
      </c>
      <c r="K29" s="24"/>
      <c r="L29" s="25">
        <v>0</v>
      </c>
    </row>
    <row r="30" spans="2:13" ht="15.75" thickTop="1" x14ac:dyDescent="0.25">
      <c r="B30">
        <v>1</v>
      </c>
      <c r="C30" s="26">
        <v>472000</v>
      </c>
      <c r="G30" s="26"/>
      <c r="H30">
        <v>472000</v>
      </c>
      <c r="I30">
        <v>1</v>
      </c>
      <c r="K30" s="26"/>
      <c r="L30">
        <v>6000</v>
      </c>
      <c r="M30">
        <v>3</v>
      </c>
    </row>
    <row r="31" spans="2:13" x14ac:dyDescent="0.25">
      <c r="C31" s="26"/>
      <c r="D31">
        <v>300000</v>
      </c>
      <c r="E31">
        <v>2</v>
      </c>
      <c r="G31" s="26"/>
      <c r="J31">
        <v>5</v>
      </c>
      <c r="K31" s="26">
        <v>780</v>
      </c>
    </row>
    <row r="32" spans="2:13" x14ac:dyDescent="0.25">
      <c r="C32" s="26"/>
      <c r="G32" s="26"/>
      <c r="J32">
        <v>7</v>
      </c>
      <c r="K32" s="26">
        <v>5200</v>
      </c>
    </row>
    <row r="33" spans="2:13" x14ac:dyDescent="0.25">
      <c r="C33" s="26"/>
      <c r="G33" s="26"/>
      <c r="K33" s="26"/>
    </row>
    <row r="34" spans="2:13" x14ac:dyDescent="0.25">
      <c r="C34" s="26"/>
      <c r="G34" s="26"/>
      <c r="K34" s="26"/>
    </row>
    <row r="35" spans="2:13" x14ac:dyDescent="0.25">
      <c r="C35" s="26"/>
      <c r="G35" s="26"/>
      <c r="K35" s="26"/>
    </row>
    <row r="36" spans="2:13" ht="15.75" thickBot="1" x14ac:dyDescent="0.3">
      <c r="B36" s="23" t="s">
        <v>34</v>
      </c>
      <c r="C36" s="26"/>
      <c r="F36" s="23" t="s">
        <v>34</v>
      </c>
      <c r="G36" s="26"/>
      <c r="J36" s="23" t="s">
        <v>34</v>
      </c>
      <c r="K36" s="26"/>
    </row>
    <row r="37" spans="2:13" ht="16.5" thickTop="1" thickBot="1" x14ac:dyDescent="0.3">
      <c r="B37" s="23" t="s">
        <v>35</v>
      </c>
      <c r="C37" s="24">
        <f>SUM(C30:C36)</f>
        <v>472000</v>
      </c>
      <c r="D37" s="27">
        <f>SUM(D30:D36)</f>
        <v>300000</v>
      </c>
      <c r="F37" s="23" t="s">
        <v>35</v>
      </c>
      <c r="G37" s="24">
        <f>SUM(G30:G36)</f>
        <v>0</v>
      </c>
      <c r="H37" s="27">
        <f>SUM(H30:H36)</f>
        <v>472000</v>
      </c>
      <c r="J37" s="23" t="s">
        <v>35</v>
      </c>
      <c r="K37" s="24">
        <f>SUM(K30:K36)</f>
        <v>5980</v>
      </c>
      <c r="L37" s="27">
        <f>SUM(L30:L36)</f>
        <v>6000</v>
      </c>
    </row>
    <row r="38" spans="2:13" ht="15.75" thickTop="1" x14ac:dyDescent="0.25">
      <c r="C38">
        <f>C29+C37-D37</f>
        <v>172000</v>
      </c>
      <c r="H38">
        <f>H29+H37-G37</f>
        <v>472000</v>
      </c>
      <c r="L38">
        <f>L29+L37-K37</f>
        <v>20</v>
      </c>
    </row>
    <row r="40" spans="2:13" ht="15.75" thickBot="1" x14ac:dyDescent="0.3">
      <c r="C40" s="22" t="s">
        <v>45</v>
      </c>
      <c r="D40" s="22"/>
      <c r="G40" s="22" t="s">
        <v>46</v>
      </c>
      <c r="H40" s="22"/>
      <c r="K40" s="22" t="s">
        <v>48</v>
      </c>
      <c r="L40" s="22"/>
    </row>
    <row r="41" spans="2:13" ht="16.5" thickTop="1" thickBot="1" x14ac:dyDescent="0.3">
      <c r="B41" s="23" t="s">
        <v>33</v>
      </c>
      <c r="C41" s="24"/>
      <c r="D41" s="25">
        <v>0</v>
      </c>
      <c r="F41" s="23" t="s">
        <v>33</v>
      </c>
      <c r="G41" s="24"/>
      <c r="H41" s="25">
        <v>0</v>
      </c>
      <c r="J41" s="23" t="s">
        <v>33</v>
      </c>
      <c r="K41" s="24">
        <v>0</v>
      </c>
      <c r="L41" s="25"/>
    </row>
    <row r="42" spans="2:13" ht="15.75" thickTop="1" x14ac:dyDescent="0.25">
      <c r="C42" s="26"/>
      <c r="D42">
        <v>306</v>
      </c>
      <c r="E42">
        <v>4</v>
      </c>
      <c r="G42" s="26"/>
      <c r="H42">
        <v>780</v>
      </c>
      <c r="I42">
        <v>5</v>
      </c>
      <c r="J42">
        <v>6</v>
      </c>
      <c r="K42" s="26">
        <v>5500</v>
      </c>
    </row>
    <row r="43" spans="2:13" x14ac:dyDescent="0.25">
      <c r="C43" s="26"/>
      <c r="G43" s="26"/>
      <c r="K43" s="26"/>
      <c r="L43">
        <v>5200</v>
      </c>
      <c r="M43">
        <v>7</v>
      </c>
    </row>
    <row r="44" spans="2:13" x14ac:dyDescent="0.25">
      <c r="C44" s="26"/>
      <c r="G44" s="26"/>
      <c r="K44" s="26"/>
    </row>
    <row r="45" spans="2:13" x14ac:dyDescent="0.25">
      <c r="C45" s="26"/>
      <c r="G45" s="26"/>
      <c r="K45" s="26"/>
    </row>
    <row r="46" spans="2:13" x14ac:dyDescent="0.25">
      <c r="C46" s="26"/>
      <c r="G46" s="26"/>
      <c r="K46" s="26"/>
    </row>
    <row r="47" spans="2:13" x14ac:dyDescent="0.25">
      <c r="C47" s="26"/>
      <c r="G47" s="26"/>
      <c r="K47" s="26"/>
    </row>
    <row r="48" spans="2:13" ht="15.75" thickBot="1" x14ac:dyDescent="0.3">
      <c r="B48" s="23" t="s">
        <v>34</v>
      </c>
      <c r="C48" s="26"/>
      <c r="F48" s="23" t="s">
        <v>34</v>
      </c>
      <c r="G48" s="26"/>
      <c r="J48" s="23" t="s">
        <v>34</v>
      </c>
      <c r="K48" s="26"/>
    </row>
    <row r="49" spans="2:12" ht="16.5" thickTop="1" thickBot="1" x14ac:dyDescent="0.3">
      <c r="B49" s="23" t="s">
        <v>35</v>
      </c>
      <c r="C49" s="24">
        <f>SUM(C42:C48)</f>
        <v>0</v>
      </c>
      <c r="D49" s="27">
        <f>SUM(D42:D48)</f>
        <v>306</v>
      </c>
      <c r="F49" s="23" t="s">
        <v>35</v>
      </c>
      <c r="G49" s="24">
        <f>SUM(G42:G48)</f>
        <v>0</v>
      </c>
      <c r="H49" s="27">
        <f>SUM(H42:H48)</f>
        <v>780</v>
      </c>
      <c r="J49" s="23" t="s">
        <v>35</v>
      </c>
      <c r="K49" s="24">
        <f>SUM(K42:K48)</f>
        <v>5500</v>
      </c>
      <c r="L49" s="27">
        <f>SUM(L42:L48)</f>
        <v>5200</v>
      </c>
    </row>
    <row r="50" spans="2:12" ht="15.75" thickTop="1" x14ac:dyDescent="0.25">
      <c r="D50">
        <f>D41+D49-C49</f>
        <v>306</v>
      </c>
      <c r="H50">
        <f>H41+H49-G49</f>
        <v>780</v>
      </c>
      <c r="K50">
        <f>K41+K49-L49</f>
        <v>300</v>
      </c>
    </row>
  </sheetData>
  <mergeCells count="12">
    <mergeCell ref="C28:D28"/>
    <mergeCell ref="G28:H28"/>
    <mergeCell ref="K28:L28"/>
    <mergeCell ref="C40:D40"/>
    <mergeCell ref="G40:H40"/>
    <mergeCell ref="K40:L40"/>
    <mergeCell ref="C2:D2"/>
    <mergeCell ref="G2:H2"/>
    <mergeCell ref="K2:L2"/>
    <mergeCell ref="C15:D15"/>
    <mergeCell ref="G15:H15"/>
    <mergeCell ref="K15:L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42B2-383D-4E90-94DF-B7DA73EDE3FA}">
  <dimension ref="A1:G15"/>
  <sheetViews>
    <sheetView workbookViewId="0">
      <selection activeCell="G14" sqref="G14"/>
    </sheetView>
  </sheetViews>
  <sheetFormatPr defaultRowHeight="15" x14ac:dyDescent="0.25"/>
  <cols>
    <col min="1" max="1" width="35.85546875" bestFit="1" customWidth="1"/>
    <col min="2" max="7" width="13.7109375" customWidth="1"/>
  </cols>
  <sheetData>
    <row r="1" spans="1:7" x14ac:dyDescent="0.25">
      <c r="A1" s="28" t="s">
        <v>49</v>
      </c>
      <c r="B1" s="29" t="s">
        <v>50</v>
      </c>
      <c r="C1" s="30"/>
      <c r="D1" s="29" t="s">
        <v>51</v>
      </c>
      <c r="E1" s="30"/>
      <c r="F1" s="29" t="s">
        <v>52</v>
      </c>
      <c r="G1" s="30"/>
    </row>
    <row r="2" spans="1:7" ht="15.75" thickBot="1" x14ac:dyDescent="0.3">
      <c r="A2" s="31"/>
      <c r="B2" s="32" t="s">
        <v>53</v>
      </c>
      <c r="C2" s="33" t="s">
        <v>54</v>
      </c>
      <c r="D2" s="32" t="s">
        <v>53</v>
      </c>
      <c r="E2" s="33" t="s">
        <v>54</v>
      </c>
      <c r="F2" s="32" t="s">
        <v>53</v>
      </c>
      <c r="G2" s="33" t="s">
        <v>54</v>
      </c>
    </row>
    <row r="3" spans="1:7" x14ac:dyDescent="0.25">
      <c r="A3" s="34" t="s">
        <v>55</v>
      </c>
      <c r="B3" s="35">
        <v>1200000</v>
      </c>
      <c r="C3" s="36"/>
      <c r="D3" s="35">
        <v>0</v>
      </c>
      <c r="E3" s="37">
        <v>0</v>
      </c>
      <c r="F3" s="38">
        <f>B3+D3-E3</f>
        <v>1200000</v>
      </c>
      <c r="G3" s="37"/>
    </row>
    <row r="4" spans="1:7" x14ac:dyDescent="0.25">
      <c r="A4" s="53" t="s">
        <v>62</v>
      </c>
      <c r="B4" s="54"/>
      <c r="C4" s="55">
        <v>200000</v>
      </c>
      <c r="D4" s="54">
        <v>0</v>
      </c>
      <c r="E4" s="56">
        <v>0</v>
      </c>
      <c r="F4" s="57"/>
      <c r="G4" s="42">
        <f>C4+E4-D4</f>
        <v>200000</v>
      </c>
    </row>
    <row r="5" spans="1:7" x14ac:dyDescent="0.25">
      <c r="A5" s="39" t="s">
        <v>56</v>
      </c>
      <c r="B5" s="40">
        <v>0</v>
      </c>
      <c r="C5" s="41"/>
      <c r="D5" s="40">
        <v>472000</v>
      </c>
      <c r="E5" s="42">
        <v>300000</v>
      </c>
      <c r="F5" s="43">
        <f>B5+D5-E5</f>
        <v>172000</v>
      </c>
      <c r="G5" s="42"/>
    </row>
    <row r="6" spans="1:7" x14ac:dyDescent="0.25">
      <c r="A6" s="39" t="s">
        <v>5</v>
      </c>
      <c r="B6" s="40">
        <v>500000</v>
      </c>
      <c r="C6" s="41"/>
      <c r="D6" s="40">
        <v>306306</v>
      </c>
      <c r="E6" s="42">
        <v>0</v>
      </c>
      <c r="F6" s="43">
        <f t="shared" ref="F6:F8" si="0">B6+D6-E6</f>
        <v>806306</v>
      </c>
      <c r="G6" s="42"/>
    </row>
    <row r="7" spans="1:7" x14ac:dyDescent="0.25">
      <c r="A7" s="39" t="s">
        <v>57</v>
      </c>
      <c r="B7" s="40">
        <v>0</v>
      </c>
      <c r="C7" s="41"/>
      <c r="D7" s="40">
        <v>5500</v>
      </c>
      <c r="E7" s="42">
        <v>5200</v>
      </c>
      <c r="F7" s="43">
        <f t="shared" si="0"/>
        <v>300</v>
      </c>
      <c r="G7" s="42"/>
    </row>
    <row r="8" spans="1:7" x14ac:dyDescent="0.25">
      <c r="A8" s="39" t="s">
        <v>3</v>
      </c>
      <c r="B8" s="40">
        <v>1500000</v>
      </c>
      <c r="C8" s="41"/>
      <c r="D8" s="40">
        <v>0</v>
      </c>
      <c r="E8" s="42">
        <v>5500</v>
      </c>
      <c r="F8" s="43">
        <f t="shared" si="0"/>
        <v>1494500</v>
      </c>
      <c r="G8" s="42"/>
    </row>
    <row r="9" spans="1:7" x14ac:dyDescent="0.25">
      <c r="A9" s="39" t="s">
        <v>58</v>
      </c>
      <c r="B9" s="40"/>
      <c r="C9" s="41">
        <v>0</v>
      </c>
      <c r="D9" s="40">
        <v>0</v>
      </c>
      <c r="E9" s="42">
        <v>472000</v>
      </c>
      <c r="F9" s="43"/>
      <c r="G9" s="42">
        <f>C9+E9-D9</f>
        <v>472000</v>
      </c>
    </row>
    <row r="10" spans="1:7" x14ac:dyDescent="0.25">
      <c r="A10" s="39" t="s">
        <v>63</v>
      </c>
      <c r="B10" s="40"/>
      <c r="C10" s="41">
        <v>0</v>
      </c>
      <c r="D10" s="40">
        <v>0</v>
      </c>
      <c r="E10" s="42">
        <v>780</v>
      </c>
      <c r="F10" s="43"/>
      <c r="G10" s="42">
        <f>C10+E10-D10</f>
        <v>780</v>
      </c>
    </row>
    <row r="11" spans="1:7" ht="30" x14ac:dyDescent="0.25">
      <c r="A11" s="58" t="s">
        <v>64</v>
      </c>
      <c r="B11" s="40"/>
      <c r="C11" s="41">
        <v>0</v>
      </c>
      <c r="D11" s="40">
        <v>0</v>
      </c>
      <c r="E11" s="42">
        <v>306</v>
      </c>
      <c r="F11" s="43"/>
      <c r="G11" s="42">
        <f>C11+E11-D11</f>
        <v>306</v>
      </c>
    </row>
    <row r="12" spans="1:7" x14ac:dyDescent="0.25">
      <c r="A12" s="39" t="s">
        <v>59</v>
      </c>
      <c r="B12" s="40"/>
      <c r="C12" s="41">
        <v>0</v>
      </c>
      <c r="D12" s="40">
        <v>5980</v>
      </c>
      <c r="E12" s="42">
        <v>6000</v>
      </c>
      <c r="F12" s="43"/>
      <c r="G12" s="42">
        <f t="shared" ref="G12:G14" si="1">C12+E12-D12</f>
        <v>20</v>
      </c>
    </row>
    <row r="13" spans="1:7" x14ac:dyDescent="0.25">
      <c r="A13" s="39" t="s">
        <v>60</v>
      </c>
      <c r="B13" s="40"/>
      <c r="C13" s="41">
        <v>2000000</v>
      </c>
      <c r="D13" s="40">
        <f>'[1]Счета (самолетики)'!C36</f>
        <v>0</v>
      </c>
      <c r="E13" s="42">
        <f>'[1]Счета (самолетики)'!D36</f>
        <v>0</v>
      </c>
      <c r="F13" s="43"/>
      <c r="G13" s="42">
        <f t="shared" si="1"/>
        <v>2000000</v>
      </c>
    </row>
    <row r="14" spans="1:7" ht="15.75" thickBot="1" x14ac:dyDescent="0.3">
      <c r="A14" s="44" t="s">
        <v>7</v>
      </c>
      <c r="B14" s="45"/>
      <c r="C14" s="46">
        <v>1000000</v>
      </c>
      <c r="D14" s="45">
        <f>'[1]Счета (самолетики)'!G36</f>
        <v>0</v>
      </c>
      <c r="E14" s="47">
        <f>'[1]Счета (самолетики)'!H36</f>
        <v>0</v>
      </c>
      <c r="F14" s="48"/>
      <c r="G14" s="47">
        <f t="shared" si="1"/>
        <v>1000000</v>
      </c>
    </row>
    <row r="15" spans="1:7" ht="15.75" thickBot="1" x14ac:dyDescent="0.3">
      <c r="A15" s="49" t="s">
        <v>61</v>
      </c>
      <c r="B15" s="50">
        <f>SUM(B3:B14)</f>
        <v>3200000</v>
      </c>
      <c r="C15" s="51">
        <f t="shared" ref="C15:G15" si="2">SUM(C3:C14)</f>
        <v>3200000</v>
      </c>
      <c r="D15" s="51">
        <f t="shared" si="2"/>
        <v>789786</v>
      </c>
      <c r="E15" s="51">
        <f t="shared" si="2"/>
        <v>789786</v>
      </c>
      <c r="F15" s="51">
        <f t="shared" si="2"/>
        <v>3673106</v>
      </c>
      <c r="G15" s="52">
        <f t="shared" si="2"/>
        <v>3673106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0AB7-1138-4072-BED3-815FB4895CC9}">
  <dimension ref="A1:D9"/>
  <sheetViews>
    <sheetView tabSelected="1" workbookViewId="0">
      <selection activeCell="F12" sqref="F12"/>
    </sheetView>
  </sheetViews>
  <sheetFormatPr defaultRowHeight="15" x14ac:dyDescent="0.25"/>
  <cols>
    <col min="1" max="1" width="35.42578125" style="9" customWidth="1"/>
    <col min="2" max="2" width="14.85546875" style="9" customWidth="1"/>
    <col min="3" max="3" width="39.42578125" style="9" customWidth="1"/>
    <col min="4" max="4" width="15.5703125" style="9" customWidth="1"/>
  </cols>
  <sheetData>
    <row r="1" spans="1:4" ht="19.5" thickBot="1" x14ac:dyDescent="0.3">
      <c r="A1" s="1" t="s">
        <v>0</v>
      </c>
      <c r="B1" s="2" t="s">
        <v>1</v>
      </c>
      <c r="C1" s="2" t="s">
        <v>2</v>
      </c>
      <c r="D1" s="2" t="s">
        <v>1</v>
      </c>
    </row>
    <row r="2" spans="1:4" ht="19.5" thickBot="1" x14ac:dyDescent="0.3">
      <c r="A2" s="3" t="s">
        <v>3</v>
      </c>
      <c r="B2" s="4">
        <v>1494500</v>
      </c>
      <c r="C2" s="5" t="s">
        <v>4</v>
      </c>
      <c r="D2" s="4">
        <v>200000</v>
      </c>
    </row>
    <row r="3" spans="1:4" ht="19.5" thickBot="1" x14ac:dyDescent="0.3">
      <c r="A3" s="3" t="s">
        <v>5</v>
      </c>
      <c r="B3" s="4">
        <v>806306</v>
      </c>
      <c r="C3" s="5" t="s">
        <v>60</v>
      </c>
      <c r="D3" s="4">
        <v>2000000</v>
      </c>
    </row>
    <row r="4" spans="1:4" ht="19.5" thickBot="1" x14ac:dyDescent="0.3">
      <c r="A4" s="3" t="s">
        <v>57</v>
      </c>
      <c r="B4" s="4">
        <v>300</v>
      </c>
      <c r="C4" s="5" t="s">
        <v>58</v>
      </c>
      <c r="D4" s="4">
        <v>472000</v>
      </c>
    </row>
    <row r="5" spans="1:4" ht="38.25" thickBot="1" x14ac:dyDescent="0.3">
      <c r="A5" s="3" t="s">
        <v>56</v>
      </c>
      <c r="B5" s="4">
        <v>172000</v>
      </c>
      <c r="C5" s="5" t="s">
        <v>63</v>
      </c>
      <c r="D5" s="4">
        <v>780</v>
      </c>
    </row>
    <row r="6" spans="1:4" ht="57" thickBot="1" x14ac:dyDescent="0.3">
      <c r="A6" s="3"/>
      <c r="B6" s="4"/>
      <c r="C6" s="5" t="s">
        <v>64</v>
      </c>
      <c r="D6" s="4">
        <v>306</v>
      </c>
    </row>
    <row r="7" spans="1:4" ht="19.5" thickBot="1" x14ac:dyDescent="0.3">
      <c r="A7" s="3"/>
      <c r="B7" s="4"/>
      <c r="C7" s="5" t="s">
        <v>59</v>
      </c>
      <c r="D7" s="4">
        <v>20</v>
      </c>
    </row>
    <row r="8" spans="1:4" ht="19.5" thickBot="1" x14ac:dyDescent="0.3">
      <c r="A8" s="3" t="s">
        <v>41</v>
      </c>
      <c r="B8" s="4">
        <v>1200000</v>
      </c>
      <c r="C8" s="5" t="s">
        <v>7</v>
      </c>
      <c r="D8" s="4">
        <v>1000000</v>
      </c>
    </row>
    <row r="9" spans="1:4" ht="19.5" thickBot="1" x14ac:dyDescent="0.3">
      <c r="A9" s="6" t="s">
        <v>8</v>
      </c>
      <c r="B9" s="7">
        <f>SUM(B2:B8)</f>
        <v>3673106</v>
      </c>
      <c r="C9" s="8" t="s">
        <v>8</v>
      </c>
      <c r="D9" s="7">
        <f>SUM(D2:D8)</f>
        <v>3673106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вступительный баланс</vt:lpstr>
      <vt:lpstr>журнал хоз операций</vt:lpstr>
      <vt:lpstr>самолетики</vt:lpstr>
      <vt:lpstr>оборотно-сальдовая ведомость</vt:lpstr>
      <vt:lpstr>конечный баланс</vt:lpstr>
      <vt:lpstr>'журнал хоз операций'!_Hlk65774759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Борисов Никита Алексеевич</cp:lastModifiedBy>
  <dcterms:created xsi:type="dcterms:W3CDTF">2022-03-22T15:10:09Z</dcterms:created>
  <dcterms:modified xsi:type="dcterms:W3CDTF">2022-03-22T15:47:33Z</dcterms:modified>
</cp:coreProperties>
</file>