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БИС\Задания_6\"/>
    </mc:Choice>
  </mc:AlternateContent>
  <xr:revisionPtr revIDLastSave="0" documentId="13_ncr:1_{1577F99F-4066-4E47-90BF-C9CE8D7CF814}" xr6:coauthVersionLast="40" xr6:coauthVersionMax="40" xr10:uidLastSave="{00000000-0000-0000-0000-000000000000}"/>
  <bookViews>
    <workbookView xWindow="0" yWindow="0" windowWidth="28800" windowHeight="12225" firstSheet="1" activeTab="1" xr2:uid="{504893CE-00F3-42A2-833C-A246722E1A49}"/>
  </bookViews>
  <sheets>
    <sheet name="вступительный баланс" sheetId="1" r:id="rId1"/>
    <sheet name="журнал хоз операций" sheetId="2" r:id="rId2"/>
    <sheet name="самолетики" sheetId="3" r:id="rId3"/>
    <sheet name="оборотно-сальдовая ведомость" sheetId="4" r:id="rId4"/>
    <sheet name="конечный баланс" sheetId="5" r:id="rId5"/>
  </sheets>
  <definedNames>
    <definedName name="_Hlk65774759" localSheetId="1">'журнал хоз операций'!#REF!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C6" i="5"/>
  <c r="D5" i="5"/>
  <c r="C5" i="5"/>
  <c r="D4" i="5"/>
  <c r="C4" i="5"/>
  <c r="D3" i="5"/>
  <c r="C3" i="5"/>
  <c r="D2" i="5"/>
  <c r="C2" i="5"/>
  <c r="B6" i="5"/>
  <c r="B7" i="5"/>
  <c r="A6" i="5"/>
  <c r="A7" i="5"/>
  <c r="B5" i="5"/>
  <c r="B4" i="5"/>
  <c r="A5" i="5"/>
  <c r="A4" i="5"/>
  <c r="B3" i="5"/>
  <c r="A3" i="5"/>
  <c r="A2" i="5"/>
  <c r="B2" i="5"/>
  <c r="E13" i="4"/>
  <c r="D13" i="4"/>
  <c r="C13" i="4"/>
  <c r="E12" i="4"/>
  <c r="D12" i="4"/>
  <c r="C12" i="4"/>
  <c r="E14" i="4"/>
  <c r="D14" i="4"/>
  <c r="C14" i="4"/>
  <c r="E11" i="4"/>
  <c r="D11" i="4"/>
  <c r="C11" i="4"/>
  <c r="E4" i="4"/>
  <c r="D4" i="4"/>
  <c r="B4" i="4"/>
  <c r="E15" i="4"/>
  <c r="D15" i="4"/>
  <c r="B15" i="4"/>
  <c r="F15" i="4" s="1"/>
  <c r="E5" i="4"/>
  <c r="D5" i="4"/>
  <c r="B5" i="4"/>
  <c r="E6" i="4"/>
  <c r="D6" i="4"/>
  <c r="B6" i="4"/>
  <c r="E10" i="4"/>
  <c r="D10" i="4"/>
  <c r="C10" i="4"/>
  <c r="D17" i="4"/>
  <c r="C17" i="4"/>
  <c r="G17" i="4" s="1"/>
  <c r="C16" i="4"/>
  <c r="E8" i="4"/>
  <c r="D8" i="4"/>
  <c r="B8" i="4"/>
  <c r="E7" i="4"/>
  <c r="D7" i="4"/>
  <c r="B7" i="4"/>
  <c r="E9" i="4"/>
  <c r="D9" i="4"/>
  <c r="B9" i="4"/>
  <c r="E3" i="4"/>
  <c r="D3" i="4"/>
  <c r="B3" i="4"/>
  <c r="D6" i="1"/>
  <c r="B6" i="1"/>
  <c r="L61" i="3"/>
  <c r="L62" i="3" s="1"/>
  <c r="K61" i="3"/>
  <c r="H61" i="3"/>
  <c r="G61" i="3"/>
  <c r="D61" i="3"/>
  <c r="C61" i="3"/>
  <c r="L49" i="3"/>
  <c r="L50" i="3" s="1"/>
  <c r="K49" i="3"/>
  <c r="H49" i="3"/>
  <c r="G49" i="3"/>
  <c r="G50" i="3" s="1"/>
  <c r="D49" i="3"/>
  <c r="C49" i="3"/>
  <c r="C50" i="3" s="1"/>
  <c r="L37" i="3"/>
  <c r="K37" i="3"/>
  <c r="H37" i="3"/>
  <c r="G37" i="3"/>
  <c r="G38" i="3" s="1"/>
  <c r="D37" i="3"/>
  <c r="C37" i="3"/>
  <c r="D24" i="3"/>
  <c r="C24" i="3"/>
  <c r="G11" i="4" l="1"/>
  <c r="F5" i="4"/>
  <c r="F4" i="4"/>
  <c r="G13" i="4"/>
  <c r="G12" i="4"/>
  <c r="G14" i="4"/>
  <c r="F6" i="4"/>
  <c r="G10" i="4"/>
  <c r="G16" i="4"/>
  <c r="F8" i="4"/>
  <c r="F7" i="4"/>
  <c r="F9" i="4"/>
  <c r="K38" i="3"/>
  <c r="H62" i="3"/>
  <c r="D62" i="3"/>
  <c r="D38" i="3"/>
  <c r="C25" i="3"/>
  <c r="D9" i="5"/>
  <c r="B9" i="5"/>
  <c r="D18" i="4"/>
  <c r="F3" i="4"/>
  <c r="H11" i="3"/>
  <c r="G11" i="3"/>
  <c r="L24" i="3"/>
  <c r="L25" i="3" s="1"/>
  <c r="K24" i="3"/>
  <c r="H24" i="3"/>
  <c r="H25" i="3" s="1"/>
  <c r="G24" i="3"/>
  <c r="L11" i="3"/>
  <c r="K11" i="3"/>
  <c r="K12" i="3" s="1"/>
  <c r="D11" i="3"/>
  <c r="C11" i="3"/>
  <c r="C12" i="3" s="1"/>
  <c r="C18" i="4" l="1"/>
  <c r="G12" i="3"/>
  <c r="B18" i="4"/>
  <c r="E18" i="4"/>
  <c r="G18" i="4"/>
  <c r="F18" i="4" l="1"/>
</calcChain>
</file>

<file path=xl/sharedStrings.xml><?xml version="1.0" encoding="utf-8"?>
<sst xmlns="http://schemas.openxmlformats.org/spreadsheetml/2006/main" count="152" uniqueCount="83">
  <si>
    <t>Актив</t>
  </si>
  <si>
    <t>Сумма</t>
  </si>
  <si>
    <t>Пассив</t>
  </si>
  <si>
    <t>Расчетный счет (51)</t>
  </si>
  <si>
    <t>Основное производство (20)</t>
  </si>
  <si>
    <t>Баланс</t>
  </si>
  <si>
    <t>№</t>
  </si>
  <si>
    <t>Документ и содержание операции</t>
  </si>
  <si>
    <t>Корреспондирующие счета</t>
  </si>
  <si>
    <t>Дебет</t>
  </si>
  <si>
    <t>Кредит</t>
  </si>
  <si>
    <t>Дт    01    Кт</t>
  </si>
  <si>
    <t>Сн</t>
  </si>
  <si>
    <t>Об</t>
  </si>
  <si>
    <t>Ск</t>
  </si>
  <si>
    <t>Дт    20    Кт</t>
  </si>
  <si>
    <t>Дт    51    Кт</t>
  </si>
  <si>
    <t>Дт    80    Кт</t>
  </si>
  <si>
    <t>Дт    10    Кт</t>
  </si>
  <si>
    <t>Дт    60    Кт</t>
  </si>
  <si>
    <t>Дт    70    Кт</t>
  </si>
  <si>
    <t>Дт    69    Кт</t>
  </si>
  <si>
    <t>Дт    68    Кт</t>
  </si>
  <si>
    <t>Дт    50    Кт</t>
  </si>
  <si>
    <t>Счет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</si>
  <si>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</si>
  <si>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</si>
  <si>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</si>
  <si>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</si>
  <si>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</si>
  <si>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Основные средства (01)</t>
  </si>
  <si>
    <t>Материалы (10)</t>
  </si>
  <si>
    <t>Касса (50)</t>
  </si>
  <si>
    <t>Расчеты с поставщиками (60)</t>
  </si>
  <si>
    <t>Расчеты с персоналом (70)</t>
  </si>
  <si>
    <t>Уставный капитал (80)</t>
  </si>
  <si>
    <t>Итого</t>
  </si>
  <si>
    <t>Расчеты по налогам и сборам (68)</t>
  </si>
  <si>
    <t>Расчеты по социальному страхованию и обеспечению (69)</t>
  </si>
  <si>
    <t>Дт    99    Кт</t>
  </si>
  <si>
    <t>Дт    08    Кт</t>
  </si>
  <si>
    <t>Дт    71    Кт</t>
  </si>
  <si>
    <t>Дт    07    Кт</t>
  </si>
  <si>
    <t>Дт    66    Кт</t>
  </si>
  <si>
    <t>Материалы (20)</t>
  </si>
  <si>
    <t>Прибыль (99)</t>
  </si>
  <si>
    <t>Поступили материалы от поставщика ООО «Вымпел»</t>
  </si>
  <si>
    <t>10А+</t>
  </si>
  <si>
    <t>60П+</t>
  </si>
  <si>
    <t>Поступил от поставщика «Мир ПК» - ПК и введен в эксплуатацию</t>
  </si>
  <si>
    <t>08А+</t>
  </si>
  <si>
    <t>01А+</t>
  </si>
  <si>
    <t>08А-</t>
  </si>
  <si>
    <t>Поступили денежные средства с расчетного счета в кассу</t>
  </si>
  <si>
    <t>50А+</t>
  </si>
  <si>
    <t>51А-</t>
  </si>
  <si>
    <t>Выдача под отчет сотруднику Сидорову И.И.</t>
  </si>
  <si>
    <t>71А+</t>
  </si>
  <si>
    <t>50А-</t>
  </si>
  <si>
    <t>Приобретение подотчетным лицом Сидоровым И.И. оборудования для производства</t>
  </si>
  <si>
    <t>07А+</t>
  </si>
  <si>
    <t>71А-</t>
  </si>
  <si>
    <t>Возврат подотчетным лицом Сидоровым И.И. неиспользованной суммы</t>
  </si>
  <si>
    <t>Зачислен на расчетный счет краткосрочный кредит банка</t>
  </si>
  <si>
    <t>51А+</t>
  </si>
  <si>
    <t>66П+</t>
  </si>
  <si>
    <t>Частично оплачены материалы, полученные от ООО «Вымпел»</t>
  </si>
  <si>
    <t>60П-</t>
  </si>
  <si>
    <t>Начислена заработная плата работникам основного производства</t>
  </si>
  <si>
    <t>20А+</t>
  </si>
  <si>
    <t>70П+</t>
  </si>
  <si>
    <t>Удержан (начислен) НДФЛ из заработной платы (13%)</t>
  </si>
  <si>
    <t>70П-</t>
  </si>
  <si>
    <t>68П+</t>
  </si>
  <si>
    <t>Начислены страховые взносы (30%)</t>
  </si>
  <si>
    <t>69П+</t>
  </si>
  <si>
    <t>Перечислена с расчетного счета задолженность по налогам</t>
  </si>
  <si>
    <t>68П-</t>
  </si>
  <si>
    <t>Выплачена заработная плата работникам через расчетный счет</t>
  </si>
  <si>
    <t>Вложения во внеоборотные активы (08)</t>
  </si>
  <si>
    <t>Расчеты с подотчетными лицами (71)</t>
  </si>
  <si>
    <t>Оборудование к установке (07)</t>
  </si>
  <si>
    <t>Расчеты по краткосрочным кредитам и займам (66)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</si>
</sst>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vertical="center" wrapText="1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6" xfId="0" applyFill="1" applyBorder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/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Fill="1" applyBorder="1"/>
    <xf numFmtId="0" fontId="0" fillId="0" borderId="22" xfId="0" applyFill="1" applyBorder="1" applyAlignment="1"/>
    <xf numFmtId="0" fontId="0" fillId="0" borderId="23" xfId="0" applyFill="1" applyBorder="1"/>
    <xf numFmtId="0" fontId="0" fillId="0" borderId="23" xfId="0" applyFill="1" applyBorder="1" applyAlignment="1">
      <alignment wrapText="1"/>
    </xf>
    <xf numFmtId="0" fontId="0" fillId="0" borderId="24" xfId="0" applyFill="1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130D-F4EF-4E59-9177-49834116299A}">
  <dimension ref="A1:D6"/>
  <sheetViews>
    <sheetView workbookViewId="0">
      <selection activeCell="E15" sqref="E15"/>
    </sheetView>
  </sheetViews>
  <sheetFormatPr defaultRowHeight="15" x14ac:dyDescent="0.25"/>
  <cols>
    <col min="1" max="1" width="35.42578125" style="8" customWidth="1"/>
    <col min="2" max="2" width="14.85546875" style="8" customWidth="1"/>
    <col min="3" max="3" width="39.42578125" style="8" customWidth="1"/>
    <col min="4" max="4" width="15.5703125" style="8" customWidth="1"/>
    <col min="5" max="16384" width="9.140625" style="8"/>
  </cols>
  <sheetData>
    <row r="1" spans="1:4" ht="19.5" thickBot="1" x14ac:dyDescent="0.3">
      <c r="A1" s="1" t="s">
        <v>0</v>
      </c>
      <c r="B1" s="2" t="s">
        <v>1</v>
      </c>
      <c r="C1" s="2" t="s">
        <v>2</v>
      </c>
      <c r="D1" s="2" t="s">
        <v>1</v>
      </c>
    </row>
    <row r="2" spans="1:4" ht="19.5" thickBot="1" x14ac:dyDescent="0.3">
      <c r="A2" s="20" t="s">
        <v>30</v>
      </c>
      <c r="B2" s="3">
        <v>100000</v>
      </c>
      <c r="C2" s="21" t="s">
        <v>35</v>
      </c>
      <c r="D2" s="3">
        <v>120000</v>
      </c>
    </row>
    <row r="3" spans="1:4" ht="19.5" thickBot="1" x14ac:dyDescent="0.3">
      <c r="A3" s="20" t="s">
        <v>44</v>
      </c>
      <c r="B3" s="3">
        <v>20000</v>
      </c>
      <c r="C3" s="21" t="s">
        <v>45</v>
      </c>
      <c r="D3" s="3">
        <v>21000</v>
      </c>
    </row>
    <row r="4" spans="1:4" ht="19.5" thickBot="1" x14ac:dyDescent="0.3">
      <c r="A4" s="20" t="s">
        <v>32</v>
      </c>
      <c r="B4" s="3">
        <v>1000</v>
      </c>
      <c r="C4" s="21" t="s">
        <v>33</v>
      </c>
      <c r="D4" s="3">
        <v>20000</v>
      </c>
    </row>
    <row r="5" spans="1:4" ht="19.5" thickBot="1" x14ac:dyDescent="0.3">
      <c r="A5" s="20" t="s">
        <v>3</v>
      </c>
      <c r="B5" s="3">
        <v>40000</v>
      </c>
      <c r="C5" s="21"/>
      <c r="D5" s="3"/>
    </row>
    <row r="6" spans="1:4" ht="19.5" thickBot="1" x14ac:dyDescent="0.3">
      <c r="A6" s="22" t="s">
        <v>5</v>
      </c>
      <c r="B6" s="6">
        <f>SUM(B2:B5)</f>
        <v>161000</v>
      </c>
      <c r="C6" s="23" t="s">
        <v>5</v>
      </c>
      <c r="D6" s="6">
        <f>SUM(D2:D5)</f>
        <v>161000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5FFB-4F27-48E1-8226-F50C6603793E}">
  <dimension ref="A1:E16"/>
  <sheetViews>
    <sheetView tabSelected="1" workbookViewId="0">
      <selection activeCell="F22" sqref="F22"/>
    </sheetView>
  </sheetViews>
  <sheetFormatPr defaultRowHeight="15" x14ac:dyDescent="0.25"/>
  <cols>
    <col min="1" max="1" width="9.140625" style="24"/>
    <col min="2" max="2" width="46" style="24" customWidth="1"/>
    <col min="3" max="3" width="26.140625" style="24" customWidth="1"/>
    <col min="4" max="4" width="20.5703125" style="24" customWidth="1"/>
    <col min="5" max="5" width="24" style="24" customWidth="1"/>
    <col min="6" max="16384" width="9.140625" style="24"/>
  </cols>
  <sheetData>
    <row r="1" spans="1:5" ht="74.25" customHeight="1" thickBot="1" x14ac:dyDescent="0.3">
      <c r="A1" s="46" t="s">
        <v>6</v>
      </c>
      <c r="B1" s="48" t="s">
        <v>7</v>
      </c>
      <c r="C1" s="50" t="s">
        <v>8</v>
      </c>
      <c r="D1" s="51"/>
      <c r="E1" s="48" t="s">
        <v>1</v>
      </c>
    </row>
    <row r="2" spans="1:5" ht="19.5" thickBot="1" x14ac:dyDescent="0.3">
      <c r="A2" s="47"/>
      <c r="B2" s="49"/>
      <c r="C2" s="25" t="s">
        <v>9</v>
      </c>
      <c r="D2" s="25" t="s">
        <v>10</v>
      </c>
      <c r="E2" s="49"/>
    </row>
    <row r="3" spans="1:5" ht="16.5" thickBot="1" x14ac:dyDescent="0.3">
      <c r="A3" s="26">
        <v>1</v>
      </c>
      <c r="B3" s="27" t="s">
        <v>46</v>
      </c>
      <c r="C3" s="27" t="s">
        <v>47</v>
      </c>
      <c r="D3" s="27" t="s">
        <v>48</v>
      </c>
      <c r="E3" s="27">
        <v>14000</v>
      </c>
    </row>
    <row r="4" spans="1:5" ht="26.25" customHeight="1" x14ac:dyDescent="0.25">
      <c r="A4" s="42">
        <v>2</v>
      </c>
      <c r="B4" s="44" t="s">
        <v>49</v>
      </c>
      <c r="C4" s="28" t="s">
        <v>50</v>
      </c>
      <c r="D4" s="28" t="s">
        <v>48</v>
      </c>
      <c r="E4" s="28">
        <v>21000</v>
      </c>
    </row>
    <row r="5" spans="1:5" ht="16.5" thickBot="1" x14ac:dyDescent="0.3">
      <c r="A5" s="43"/>
      <c r="B5" s="45"/>
      <c r="C5" s="27" t="s">
        <v>51</v>
      </c>
      <c r="D5" s="27" t="s">
        <v>52</v>
      </c>
      <c r="E5" s="27">
        <v>21000</v>
      </c>
    </row>
    <row r="6" spans="1:5" ht="16.5" thickBot="1" x14ac:dyDescent="0.3">
      <c r="A6" s="26">
        <v>3</v>
      </c>
      <c r="B6" s="27" t="s">
        <v>53</v>
      </c>
      <c r="C6" s="27" t="s">
        <v>54</v>
      </c>
      <c r="D6" s="27" t="s">
        <v>55</v>
      </c>
      <c r="E6" s="27">
        <v>10000</v>
      </c>
    </row>
    <row r="7" spans="1:5" ht="16.5" thickBot="1" x14ac:dyDescent="0.3">
      <c r="A7" s="26">
        <v>4</v>
      </c>
      <c r="B7" s="27" t="s">
        <v>56</v>
      </c>
      <c r="C7" s="27" t="s">
        <v>57</v>
      </c>
      <c r="D7" s="27" t="s">
        <v>58</v>
      </c>
      <c r="E7" s="27">
        <v>9000</v>
      </c>
    </row>
    <row r="8" spans="1:5" ht="16.5" thickBot="1" x14ac:dyDescent="0.3">
      <c r="A8" s="26">
        <v>5</v>
      </c>
      <c r="B8" s="27" t="s">
        <v>59</v>
      </c>
      <c r="C8" s="27" t="s">
        <v>60</v>
      </c>
      <c r="D8" s="27" t="s">
        <v>61</v>
      </c>
      <c r="E8" s="27">
        <v>8500</v>
      </c>
    </row>
    <row r="9" spans="1:5" ht="16.5" thickBot="1" x14ac:dyDescent="0.3">
      <c r="A9" s="26">
        <v>6</v>
      </c>
      <c r="B9" s="27" t="s">
        <v>62</v>
      </c>
      <c r="C9" s="27" t="s">
        <v>54</v>
      </c>
      <c r="D9" s="27" t="s">
        <v>61</v>
      </c>
      <c r="E9" s="27">
        <v>500</v>
      </c>
    </row>
    <row r="10" spans="1:5" ht="16.5" thickBot="1" x14ac:dyDescent="0.3">
      <c r="A10" s="26">
        <v>7</v>
      </c>
      <c r="B10" s="27" t="s">
        <v>63</v>
      </c>
      <c r="C10" s="27" t="s">
        <v>64</v>
      </c>
      <c r="D10" s="27" t="s">
        <v>65</v>
      </c>
      <c r="E10" s="27">
        <v>50000</v>
      </c>
    </row>
    <row r="11" spans="1:5" ht="16.5" thickBot="1" x14ac:dyDescent="0.3">
      <c r="A11" s="26">
        <v>8</v>
      </c>
      <c r="B11" s="27" t="s">
        <v>66</v>
      </c>
      <c r="C11" s="27" t="s">
        <v>67</v>
      </c>
      <c r="D11" s="27" t="s">
        <v>55</v>
      </c>
      <c r="E11" s="27">
        <v>10000</v>
      </c>
    </row>
    <row r="12" spans="1:5" ht="16.5" thickBot="1" x14ac:dyDescent="0.3">
      <c r="A12" s="26">
        <v>9</v>
      </c>
      <c r="B12" s="27" t="s">
        <v>68</v>
      </c>
      <c r="C12" s="27" t="s">
        <v>69</v>
      </c>
      <c r="D12" s="27" t="s">
        <v>70</v>
      </c>
      <c r="E12" s="27">
        <v>25000</v>
      </c>
    </row>
    <row r="13" spans="1:5" ht="16.5" thickBot="1" x14ac:dyDescent="0.3">
      <c r="A13" s="26">
        <v>10</v>
      </c>
      <c r="B13" s="27" t="s">
        <v>71</v>
      </c>
      <c r="C13" s="27" t="s">
        <v>72</v>
      </c>
      <c r="D13" s="27" t="s">
        <v>73</v>
      </c>
      <c r="E13" s="27">
        <v>3250</v>
      </c>
    </row>
    <row r="14" spans="1:5" ht="16.5" thickBot="1" x14ac:dyDescent="0.3">
      <c r="A14" s="26">
        <v>11</v>
      </c>
      <c r="B14" s="27" t="s">
        <v>74</v>
      </c>
      <c r="C14" s="27" t="s">
        <v>69</v>
      </c>
      <c r="D14" s="27" t="s">
        <v>75</v>
      </c>
      <c r="E14" s="27">
        <v>7500</v>
      </c>
    </row>
    <row r="15" spans="1:5" ht="16.5" thickBot="1" x14ac:dyDescent="0.3">
      <c r="A15" s="26">
        <v>12</v>
      </c>
      <c r="B15" s="27" t="s">
        <v>76</v>
      </c>
      <c r="C15" s="27" t="s">
        <v>77</v>
      </c>
      <c r="D15" s="27" t="s">
        <v>55</v>
      </c>
      <c r="E15" s="27">
        <v>3250</v>
      </c>
    </row>
    <row r="16" spans="1:5" ht="16.5" thickBot="1" x14ac:dyDescent="0.3">
      <c r="A16" s="26">
        <v>13</v>
      </c>
      <c r="B16" s="27" t="s">
        <v>78</v>
      </c>
      <c r="C16" s="27" t="s">
        <v>72</v>
      </c>
      <c r="D16" s="27" t="s">
        <v>55</v>
      </c>
      <c r="E16" s="27">
        <v>21750</v>
      </c>
    </row>
  </sheetData>
  <mergeCells count="6">
    <mergeCell ref="E1:E2"/>
    <mergeCell ref="A4:A5"/>
    <mergeCell ref="B4:B5"/>
    <mergeCell ref="A1:A2"/>
    <mergeCell ref="B1:B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D451-F654-4308-AE2E-3AAD1290CF1D}">
  <dimension ref="B2:M62"/>
  <sheetViews>
    <sheetView workbookViewId="0">
      <selection activeCell="O16" sqref="O16"/>
    </sheetView>
  </sheetViews>
  <sheetFormatPr defaultRowHeight="15" x14ac:dyDescent="0.25"/>
  <sheetData>
    <row r="2" spans="2:12" ht="15.75" thickBot="1" x14ac:dyDescent="0.3">
      <c r="C2" s="52" t="s">
        <v>11</v>
      </c>
      <c r="D2" s="52"/>
      <c r="G2" s="52" t="s">
        <v>16</v>
      </c>
      <c r="H2" s="52"/>
      <c r="K2" s="52" t="s">
        <v>15</v>
      </c>
      <c r="L2" s="52"/>
    </row>
    <row r="3" spans="2:12" ht="16.5" thickTop="1" thickBot="1" x14ac:dyDescent="0.3">
      <c r="B3" s="10" t="s">
        <v>12</v>
      </c>
      <c r="C3" s="11">
        <v>100000</v>
      </c>
      <c r="D3" s="12"/>
      <c r="F3" s="10" t="s">
        <v>12</v>
      </c>
      <c r="G3" s="11">
        <v>40000</v>
      </c>
      <c r="H3" s="12"/>
      <c r="J3" s="10" t="s">
        <v>12</v>
      </c>
      <c r="K3" s="11">
        <v>20000</v>
      </c>
      <c r="L3" s="12"/>
    </row>
    <row r="4" spans="2:12" ht="15.75" thickTop="1" x14ac:dyDescent="0.25">
      <c r="B4">
        <v>2</v>
      </c>
      <c r="C4" s="13">
        <v>21000</v>
      </c>
      <c r="G4" s="13"/>
      <c r="H4">
        <v>10000</v>
      </c>
      <c r="I4">
        <v>3</v>
      </c>
      <c r="J4">
        <v>9</v>
      </c>
      <c r="K4" s="13">
        <v>25000</v>
      </c>
    </row>
    <row r="5" spans="2:12" x14ac:dyDescent="0.25">
      <c r="C5" s="13"/>
      <c r="F5">
        <v>7</v>
      </c>
      <c r="G5" s="13">
        <v>50000</v>
      </c>
      <c r="J5">
        <v>11</v>
      </c>
      <c r="K5" s="13">
        <v>7500</v>
      </c>
    </row>
    <row r="6" spans="2:12" x14ac:dyDescent="0.25">
      <c r="C6" s="13"/>
      <c r="G6" s="13"/>
      <c r="H6">
        <v>10000</v>
      </c>
      <c r="I6">
        <v>8</v>
      </c>
      <c r="K6" s="13"/>
    </row>
    <row r="7" spans="2:12" x14ac:dyDescent="0.25">
      <c r="C7" s="13"/>
      <c r="G7" s="13"/>
      <c r="H7">
        <v>3250</v>
      </c>
      <c r="I7">
        <v>12</v>
      </c>
      <c r="K7" s="13"/>
    </row>
    <row r="8" spans="2:12" x14ac:dyDescent="0.25">
      <c r="C8" s="13"/>
      <c r="G8" s="13"/>
      <c r="H8">
        <v>21750</v>
      </c>
      <c r="K8" s="13"/>
    </row>
    <row r="9" spans="2:12" x14ac:dyDescent="0.25">
      <c r="C9" s="13"/>
      <c r="G9" s="13"/>
      <c r="K9" s="13"/>
    </row>
    <row r="10" spans="2:12" ht="15.75" thickBot="1" x14ac:dyDescent="0.3">
      <c r="B10" s="10" t="s">
        <v>13</v>
      </c>
      <c r="C10" s="13"/>
      <c r="F10" s="10" t="s">
        <v>13</v>
      </c>
      <c r="G10" s="13"/>
      <c r="J10" s="10" t="s">
        <v>13</v>
      </c>
      <c r="K10" s="13"/>
    </row>
    <row r="11" spans="2:12" ht="16.5" thickTop="1" thickBot="1" x14ac:dyDescent="0.3">
      <c r="B11" s="10" t="s">
        <v>14</v>
      </c>
      <c r="C11" s="11">
        <f>SUM(C4:C10)</f>
        <v>21000</v>
      </c>
      <c r="D11" s="14">
        <f>SUM(D4:D10)</f>
        <v>0</v>
      </c>
      <c r="F11" s="10" t="s">
        <v>14</v>
      </c>
      <c r="G11" s="11">
        <f>SUM(G4:G10)</f>
        <v>50000</v>
      </c>
      <c r="H11" s="14">
        <f>SUM(H4:H10)</f>
        <v>45000</v>
      </c>
      <c r="J11" s="10" t="s">
        <v>14</v>
      </c>
      <c r="K11" s="11">
        <f>SUM(K4:K10)</f>
        <v>32500</v>
      </c>
      <c r="L11" s="14">
        <f>SUM(L4:L10)</f>
        <v>0</v>
      </c>
    </row>
    <row r="12" spans="2:12" ht="15.75" thickTop="1" x14ac:dyDescent="0.25">
      <c r="C12">
        <f>C3+C11-D11</f>
        <v>121000</v>
      </c>
      <c r="G12">
        <f>G3+G11-H11</f>
        <v>45000</v>
      </c>
      <c r="K12">
        <f>K3+K11-L11</f>
        <v>52500</v>
      </c>
    </row>
    <row r="15" spans="2:12" ht="15.75" thickBot="1" x14ac:dyDescent="0.3">
      <c r="C15" s="52" t="s">
        <v>23</v>
      </c>
      <c r="D15" s="52"/>
      <c r="G15" s="52" t="s">
        <v>17</v>
      </c>
      <c r="H15" s="52"/>
      <c r="K15" s="52" t="s">
        <v>39</v>
      </c>
      <c r="L15" s="52"/>
    </row>
    <row r="16" spans="2:12" ht="16.5" thickTop="1" thickBot="1" x14ac:dyDescent="0.3">
      <c r="B16" s="10" t="s">
        <v>12</v>
      </c>
      <c r="C16" s="11">
        <v>1000</v>
      </c>
      <c r="D16" s="12"/>
      <c r="F16" s="10" t="s">
        <v>12</v>
      </c>
      <c r="G16" s="11"/>
      <c r="H16" s="12">
        <v>120000</v>
      </c>
      <c r="J16" s="10" t="s">
        <v>12</v>
      </c>
      <c r="K16" s="11"/>
      <c r="L16" s="12">
        <v>21000</v>
      </c>
    </row>
    <row r="17" spans="2:13" ht="15.75" thickTop="1" x14ac:dyDescent="0.25">
      <c r="B17">
        <v>3</v>
      </c>
      <c r="C17" s="13">
        <v>10000</v>
      </c>
      <c r="G17" s="13"/>
      <c r="K17" s="13"/>
    </row>
    <row r="18" spans="2:13" x14ac:dyDescent="0.25">
      <c r="C18" s="13"/>
      <c r="D18">
        <v>9000</v>
      </c>
      <c r="E18">
        <v>4</v>
      </c>
      <c r="G18" s="13"/>
      <c r="K18" s="13"/>
    </row>
    <row r="19" spans="2:13" x14ac:dyDescent="0.25">
      <c r="B19">
        <v>6</v>
      </c>
      <c r="C19" s="13">
        <v>500</v>
      </c>
      <c r="G19" s="13"/>
      <c r="K19" s="13"/>
    </row>
    <row r="20" spans="2:13" x14ac:dyDescent="0.25">
      <c r="C20" s="13"/>
      <c r="G20" s="13"/>
      <c r="K20" s="13"/>
    </row>
    <row r="21" spans="2:13" x14ac:dyDescent="0.25">
      <c r="C21" s="13"/>
      <c r="G21" s="13"/>
      <c r="K21" s="13"/>
    </row>
    <row r="22" spans="2:13" x14ac:dyDescent="0.25">
      <c r="C22" s="13"/>
      <c r="G22" s="13"/>
      <c r="K22" s="13"/>
    </row>
    <row r="23" spans="2:13" ht="15.75" thickBot="1" x14ac:dyDescent="0.3">
      <c r="B23" s="10" t="s">
        <v>13</v>
      </c>
      <c r="C23" s="13"/>
      <c r="F23" s="10" t="s">
        <v>13</v>
      </c>
      <c r="G23" s="13"/>
      <c r="J23" s="10" t="s">
        <v>13</v>
      </c>
      <c r="K23" s="13"/>
    </row>
    <row r="24" spans="2:13" ht="16.5" thickTop="1" thickBot="1" x14ac:dyDescent="0.3">
      <c r="B24" s="10" t="s">
        <v>14</v>
      </c>
      <c r="C24" s="11">
        <f>SUM(C17:C23)</f>
        <v>10500</v>
      </c>
      <c r="D24" s="14">
        <f>SUM(D17:D23)</f>
        <v>9000</v>
      </c>
      <c r="F24" s="10" t="s">
        <v>14</v>
      </c>
      <c r="G24" s="11">
        <f>SUM(G17:G23)</f>
        <v>0</v>
      </c>
      <c r="H24" s="14">
        <f>SUM(H17:H23)</f>
        <v>0</v>
      </c>
      <c r="J24" s="10" t="s">
        <v>14</v>
      </c>
      <c r="K24" s="11">
        <f>SUM(K17:K23)</f>
        <v>0</v>
      </c>
      <c r="L24" s="14">
        <f>SUM(L17:L23)</f>
        <v>0</v>
      </c>
    </row>
    <row r="25" spans="2:13" ht="15.75" thickTop="1" x14ac:dyDescent="0.25">
      <c r="C25">
        <f>C16+C24-D24</f>
        <v>2500</v>
      </c>
      <c r="H25">
        <f>H16+H24-G24</f>
        <v>120000</v>
      </c>
      <c r="L25">
        <f>L16+L24-K24</f>
        <v>21000</v>
      </c>
    </row>
    <row r="28" spans="2:13" ht="15.75" thickBot="1" x14ac:dyDescent="0.3">
      <c r="C28" s="52" t="s">
        <v>19</v>
      </c>
      <c r="D28" s="52"/>
      <c r="G28" s="52" t="s">
        <v>18</v>
      </c>
      <c r="H28" s="52"/>
      <c r="K28" s="52" t="s">
        <v>40</v>
      </c>
      <c r="L28" s="52"/>
    </row>
    <row r="29" spans="2:13" ht="16.5" thickTop="1" thickBot="1" x14ac:dyDescent="0.3">
      <c r="B29" s="10" t="s">
        <v>12</v>
      </c>
      <c r="C29" s="11"/>
      <c r="D29" s="12">
        <v>20000</v>
      </c>
      <c r="F29" s="10" t="s">
        <v>12</v>
      </c>
      <c r="G29" s="11">
        <v>0</v>
      </c>
      <c r="H29" s="12"/>
      <c r="J29" s="10" t="s">
        <v>12</v>
      </c>
      <c r="K29" s="11">
        <v>0</v>
      </c>
      <c r="L29" s="12"/>
    </row>
    <row r="30" spans="2:13" ht="15.75" thickTop="1" x14ac:dyDescent="0.25">
      <c r="C30" s="13"/>
      <c r="D30">
        <v>14000</v>
      </c>
      <c r="E30">
        <v>1</v>
      </c>
      <c r="F30">
        <v>1</v>
      </c>
      <c r="G30" s="13">
        <v>14000</v>
      </c>
      <c r="J30">
        <v>2</v>
      </c>
      <c r="K30" s="13">
        <v>21000</v>
      </c>
    </row>
    <row r="31" spans="2:13" x14ac:dyDescent="0.25">
      <c r="C31" s="13"/>
      <c r="D31">
        <v>21000</v>
      </c>
      <c r="E31">
        <v>2</v>
      </c>
      <c r="G31" s="13"/>
      <c r="K31" s="13"/>
      <c r="L31">
        <v>21000</v>
      </c>
      <c r="M31">
        <v>2</v>
      </c>
    </row>
    <row r="32" spans="2:13" x14ac:dyDescent="0.25">
      <c r="B32">
        <v>8</v>
      </c>
      <c r="C32" s="13">
        <v>10000</v>
      </c>
      <c r="G32" s="13"/>
      <c r="K32" s="13"/>
    </row>
    <row r="33" spans="2:13" x14ac:dyDescent="0.25">
      <c r="C33" s="13"/>
      <c r="G33" s="13"/>
      <c r="K33" s="13"/>
    </row>
    <row r="34" spans="2:13" x14ac:dyDescent="0.25">
      <c r="C34" s="13"/>
      <c r="G34" s="13"/>
      <c r="K34" s="13"/>
    </row>
    <row r="35" spans="2:13" x14ac:dyDescent="0.25">
      <c r="C35" s="13"/>
      <c r="G35" s="13"/>
      <c r="K35" s="13"/>
    </row>
    <row r="36" spans="2:13" ht="15.75" thickBot="1" x14ac:dyDescent="0.3">
      <c r="B36" s="10" t="s">
        <v>13</v>
      </c>
      <c r="C36" s="13"/>
      <c r="F36" s="10" t="s">
        <v>13</v>
      </c>
      <c r="G36" s="13"/>
      <c r="J36" s="10" t="s">
        <v>13</v>
      </c>
      <c r="K36" s="13"/>
    </row>
    <row r="37" spans="2:13" ht="16.5" thickTop="1" thickBot="1" x14ac:dyDescent="0.3">
      <c r="B37" s="10" t="s">
        <v>14</v>
      </c>
      <c r="C37" s="11">
        <f>SUM(C30:C36)</f>
        <v>10000</v>
      </c>
      <c r="D37" s="14">
        <f>SUM(D30:D36)</f>
        <v>35000</v>
      </c>
      <c r="F37" s="10" t="s">
        <v>14</v>
      </c>
      <c r="G37" s="11">
        <f>SUM(G30:G36)</f>
        <v>14000</v>
      </c>
      <c r="H37" s="14">
        <f>SUM(H30:H36)</f>
        <v>0</v>
      </c>
      <c r="J37" s="10" t="s">
        <v>14</v>
      </c>
      <c r="K37" s="11">
        <f>SUM(K30:K36)</f>
        <v>21000</v>
      </c>
      <c r="L37" s="14">
        <f>SUM(L30:L36)</f>
        <v>21000</v>
      </c>
    </row>
    <row r="38" spans="2:13" ht="15.75" thickTop="1" x14ac:dyDescent="0.25">
      <c r="D38">
        <f>D29+D37-C37</f>
        <v>45000</v>
      </c>
      <c r="G38">
        <f>G29+G37-H37</f>
        <v>14000</v>
      </c>
      <c r="K38">
        <f>K29+K37-L37</f>
        <v>0</v>
      </c>
    </row>
    <row r="40" spans="2:13" ht="15.75" thickBot="1" x14ac:dyDescent="0.3">
      <c r="C40" s="52" t="s">
        <v>41</v>
      </c>
      <c r="D40" s="52"/>
      <c r="G40" s="52" t="s">
        <v>42</v>
      </c>
      <c r="H40" s="52"/>
      <c r="K40" s="52" t="s">
        <v>43</v>
      </c>
      <c r="L40" s="52"/>
    </row>
    <row r="41" spans="2:13" ht="16.5" thickTop="1" thickBot="1" x14ac:dyDescent="0.3">
      <c r="B41" s="10" t="s">
        <v>12</v>
      </c>
      <c r="C41" s="11">
        <v>0</v>
      </c>
      <c r="D41" s="12"/>
      <c r="F41" s="10" t="s">
        <v>12</v>
      </c>
      <c r="G41" s="11">
        <v>0</v>
      </c>
      <c r="H41" s="12"/>
      <c r="J41" s="10" t="s">
        <v>12</v>
      </c>
      <c r="K41" s="11"/>
      <c r="L41" s="12">
        <v>0</v>
      </c>
    </row>
    <row r="42" spans="2:13" ht="15.75" thickTop="1" x14ac:dyDescent="0.25">
      <c r="B42">
        <v>4</v>
      </c>
      <c r="C42" s="13">
        <v>9000</v>
      </c>
      <c r="F42">
        <v>5</v>
      </c>
      <c r="G42" s="13">
        <v>8500</v>
      </c>
      <c r="K42" s="13"/>
      <c r="L42">
        <v>50000</v>
      </c>
      <c r="M42">
        <v>7</v>
      </c>
    </row>
    <row r="43" spans="2:13" x14ac:dyDescent="0.25">
      <c r="C43" s="13"/>
      <c r="D43">
        <v>8500</v>
      </c>
      <c r="E43">
        <v>5</v>
      </c>
      <c r="G43" s="13"/>
      <c r="K43" s="13"/>
    </row>
    <row r="44" spans="2:13" x14ac:dyDescent="0.25">
      <c r="C44" s="13"/>
      <c r="D44">
        <v>500</v>
      </c>
      <c r="E44">
        <v>6</v>
      </c>
      <c r="G44" s="13"/>
      <c r="K44" s="13"/>
    </row>
    <row r="45" spans="2:13" x14ac:dyDescent="0.25">
      <c r="C45" s="13"/>
      <c r="G45" s="13"/>
      <c r="K45" s="13"/>
    </row>
    <row r="46" spans="2:13" x14ac:dyDescent="0.25">
      <c r="C46" s="13"/>
      <c r="G46" s="13"/>
      <c r="K46" s="13"/>
    </row>
    <row r="47" spans="2:13" x14ac:dyDescent="0.25">
      <c r="C47" s="13"/>
      <c r="G47" s="13"/>
      <c r="K47" s="13"/>
    </row>
    <row r="48" spans="2:13" ht="15.75" thickBot="1" x14ac:dyDescent="0.3">
      <c r="B48" s="10" t="s">
        <v>13</v>
      </c>
      <c r="C48" s="13"/>
      <c r="F48" s="10" t="s">
        <v>13</v>
      </c>
      <c r="G48" s="13"/>
      <c r="J48" s="10" t="s">
        <v>13</v>
      </c>
      <c r="K48" s="13"/>
    </row>
    <row r="49" spans="2:13" ht="16.5" thickTop="1" thickBot="1" x14ac:dyDescent="0.3">
      <c r="B49" s="10" t="s">
        <v>14</v>
      </c>
      <c r="C49" s="11">
        <f>SUM(C42:C48)</f>
        <v>9000</v>
      </c>
      <c r="D49" s="14">
        <f>SUM(D42:D48)</f>
        <v>9000</v>
      </c>
      <c r="F49" s="10" t="s">
        <v>14</v>
      </c>
      <c r="G49" s="11">
        <f>SUM(G42:G48)</f>
        <v>8500</v>
      </c>
      <c r="H49" s="14">
        <f>SUM(H42:H48)</f>
        <v>0</v>
      </c>
      <c r="J49" s="10" t="s">
        <v>14</v>
      </c>
      <c r="K49" s="11">
        <f>SUM(K42:K48)</f>
        <v>0</v>
      </c>
      <c r="L49" s="14">
        <f>SUM(L42:L48)</f>
        <v>50000</v>
      </c>
    </row>
    <row r="50" spans="2:13" ht="15.75" thickTop="1" x14ac:dyDescent="0.25">
      <c r="C50">
        <f>C41+C49-D49</f>
        <v>0</v>
      </c>
      <c r="G50">
        <f>G41+G49-H49</f>
        <v>8500</v>
      </c>
      <c r="L50">
        <f>L41+L49-K49</f>
        <v>50000</v>
      </c>
    </row>
    <row r="52" spans="2:13" ht="15.75" thickBot="1" x14ac:dyDescent="0.3">
      <c r="C52" s="52" t="s">
        <v>20</v>
      </c>
      <c r="D52" s="52"/>
      <c r="G52" s="52" t="s">
        <v>22</v>
      </c>
      <c r="H52" s="52"/>
      <c r="K52" s="52" t="s">
        <v>21</v>
      </c>
      <c r="L52" s="52"/>
    </row>
    <row r="53" spans="2:13" ht="16.5" thickTop="1" thickBot="1" x14ac:dyDescent="0.3">
      <c r="B53" s="10" t="s">
        <v>12</v>
      </c>
      <c r="C53" s="11"/>
      <c r="D53" s="12">
        <v>0</v>
      </c>
      <c r="F53" s="10" t="s">
        <v>12</v>
      </c>
      <c r="G53" s="11"/>
      <c r="H53" s="12">
        <v>0</v>
      </c>
      <c r="J53" s="10" t="s">
        <v>12</v>
      </c>
      <c r="K53" s="11"/>
      <c r="L53" s="12">
        <v>0</v>
      </c>
    </row>
    <row r="54" spans="2:13" ht="15.75" thickTop="1" x14ac:dyDescent="0.25">
      <c r="C54" s="13"/>
      <c r="D54">
        <v>25000</v>
      </c>
      <c r="E54">
        <v>9</v>
      </c>
      <c r="G54" s="13"/>
      <c r="H54">
        <v>3250</v>
      </c>
      <c r="I54">
        <v>10</v>
      </c>
      <c r="K54" s="13"/>
      <c r="L54">
        <v>7500</v>
      </c>
      <c r="M54">
        <v>11</v>
      </c>
    </row>
    <row r="55" spans="2:13" x14ac:dyDescent="0.25">
      <c r="B55">
        <v>10</v>
      </c>
      <c r="C55" s="13">
        <v>3250</v>
      </c>
      <c r="F55">
        <v>12</v>
      </c>
      <c r="G55" s="13">
        <v>3250</v>
      </c>
      <c r="K55" s="13"/>
    </row>
    <row r="56" spans="2:13" x14ac:dyDescent="0.25">
      <c r="B56">
        <v>13</v>
      </c>
      <c r="C56" s="13">
        <v>21750</v>
      </c>
      <c r="G56" s="13"/>
      <c r="K56" s="13"/>
    </row>
    <row r="57" spans="2:13" x14ac:dyDescent="0.25">
      <c r="C57" s="13"/>
      <c r="G57" s="13"/>
      <c r="K57" s="13"/>
    </row>
    <row r="58" spans="2:13" x14ac:dyDescent="0.25">
      <c r="C58" s="13"/>
      <c r="G58" s="13"/>
      <c r="K58" s="13"/>
    </row>
    <row r="59" spans="2:13" x14ac:dyDescent="0.25">
      <c r="C59" s="13"/>
      <c r="G59" s="13"/>
      <c r="K59" s="13"/>
    </row>
    <row r="60" spans="2:13" ht="15.75" thickBot="1" x14ac:dyDescent="0.3">
      <c r="B60" s="10" t="s">
        <v>13</v>
      </c>
      <c r="C60" s="13"/>
      <c r="F60" s="10" t="s">
        <v>13</v>
      </c>
      <c r="G60" s="13"/>
      <c r="J60" s="10" t="s">
        <v>13</v>
      </c>
      <c r="K60" s="13"/>
    </row>
    <row r="61" spans="2:13" ht="16.5" thickTop="1" thickBot="1" x14ac:dyDescent="0.3">
      <c r="B61" s="10" t="s">
        <v>14</v>
      </c>
      <c r="C61" s="11">
        <f>SUM(C54:C60)</f>
        <v>25000</v>
      </c>
      <c r="D61" s="14">
        <f>SUM(D54:D60)</f>
        <v>25000</v>
      </c>
      <c r="F61" s="10" t="s">
        <v>14</v>
      </c>
      <c r="G61" s="11">
        <f>SUM(G54:G60)</f>
        <v>3250</v>
      </c>
      <c r="H61" s="14">
        <f>SUM(H54:H60)</f>
        <v>3250</v>
      </c>
      <c r="J61" s="10" t="s">
        <v>14</v>
      </c>
      <c r="K61" s="11">
        <f>SUM(K54:K60)</f>
        <v>0</v>
      </c>
      <c r="L61" s="14">
        <f>SUM(L54:L60)</f>
        <v>7500</v>
      </c>
    </row>
    <row r="62" spans="2:13" ht="15.75" thickTop="1" x14ac:dyDescent="0.25">
      <c r="D62">
        <f>D53+D61-C61</f>
        <v>0</v>
      </c>
      <c r="H62">
        <f>H53+H61-G61</f>
        <v>0</v>
      </c>
      <c r="L62">
        <f>L53+L61-K61</f>
        <v>7500</v>
      </c>
    </row>
  </sheetData>
  <mergeCells count="15">
    <mergeCell ref="C52:D52"/>
    <mergeCell ref="G52:H52"/>
    <mergeCell ref="K52:L52"/>
    <mergeCell ref="C2:D2"/>
    <mergeCell ref="G2:H2"/>
    <mergeCell ref="K2:L2"/>
    <mergeCell ref="C15:D15"/>
    <mergeCell ref="G15:H15"/>
    <mergeCell ref="K15:L15"/>
    <mergeCell ref="C28:D28"/>
    <mergeCell ref="G28:H28"/>
    <mergeCell ref="K28:L28"/>
    <mergeCell ref="C40:D40"/>
    <mergeCell ref="G40:H40"/>
    <mergeCell ref="K40:L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42B2-383D-4E90-94DF-B7DA73EDE3FA}">
  <dimension ref="A1:G18"/>
  <sheetViews>
    <sheetView workbookViewId="0">
      <selection activeCell="G22" sqref="G22"/>
    </sheetView>
  </sheetViews>
  <sheetFormatPr defaultRowHeight="15" x14ac:dyDescent="0.25"/>
  <cols>
    <col min="1" max="1" width="49.140625" customWidth="1"/>
    <col min="2" max="7" width="13.7109375" customWidth="1"/>
  </cols>
  <sheetData>
    <row r="1" spans="1:7" x14ac:dyDescent="0.25">
      <c r="A1" s="53" t="s">
        <v>24</v>
      </c>
      <c r="B1" s="55" t="s">
        <v>25</v>
      </c>
      <c r="C1" s="56"/>
      <c r="D1" s="55" t="s">
        <v>26</v>
      </c>
      <c r="E1" s="56"/>
      <c r="F1" s="55" t="s">
        <v>27</v>
      </c>
      <c r="G1" s="56"/>
    </row>
    <row r="2" spans="1:7" ht="15.75" thickBot="1" x14ac:dyDescent="0.3">
      <c r="A2" s="54"/>
      <c r="B2" s="35" t="s">
        <v>28</v>
      </c>
      <c r="C2" s="36" t="s">
        <v>29</v>
      </c>
      <c r="D2" s="35" t="s">
        <v>28</v>
      </c>
      <c r="E2" s="36" t="s">
        <v>29</v>
      </c>
      <c r="F2" s="35" t="s">
        <v>28</v>
      </c>
      <c r="G2" s="36" t="s">
        <v>29</v>
      </c>
    </row>
    <row r="3" spans="1:7" x14ac:dyDescent="0.25">
      <c r="A3" s="29" t="s">
        <v>30</v>
      </c>
      <c r="B3" s="15">
        <f>самолетики!C3</f>
        <v>100000</v>
      </c>
      <c r="C3" s="16"/>
      <c r="D3" s="15">
        <f>самолетики!C11</f>
        <v>21000</v>
      </c>
      <c r="E3" s="16">
        <f>самолетики!D11</f>
        <v>0</v>
      </c>
      <c r="F3" s="15">
        <f>B3+D3-E3</f>
        <v>121000</v>
      </c>
      <c r="G3" s="16"/>
    </row>
    <row r="4" spans="1:7" x14ac:dyDescent="0.25">
      <c r="A4" s="30" t="s">
        <v>81</v>
      </c>
      <c r="B4" s="17">
        <f>самолетики!G41</f>
        <v>0</v>
      </c>
      <c r="C4" s="18"/>
      <c r="D4" s="17">
        <f>самолетики!G49</f>
        <v>8500</v>
      </c>
      <c r="E4" s="18">
        <f>самолетики!H49</f>
        <v>0</v>
      </c>
      <c r="F4" s="17">
        <f>B4+D4-E4</f>
        <v>8500</v>
      </c>
      <c r="G4" s="18"/>
    </row>
    <row r="5" spans="1:7" x14ac:dyDescent="0.25">
      <c r="A5" s="31" t="s">
        <v>79</v>
      </c>
      <c r="B5" s="17">
        <f>самолетики!K29</f>
        <v>0</v>
      </c>
      <c r="C5" s="18"/>
      <c r="D5" s="17">
        <f>самолетики!K37</f>
        <v>21000</v>
      </c>
      <c r="E5" s="18">
        <f>самолетики!L37</f>
        <v>21000</v>
      </c>
      <c r="F5" s="17">
        <f>B5+D5-E5</f>
        <v>0</v>
      </c>
      <c r="G5" s="18"/>
    </row>
    <row r="6" spans="1:7" x14ac:dyDescent="0.25">
      <c r="A6" s="32" t="s">
        <v>31</v>
      </c>
      <c r="B6" s="17">
        <f>самолетики!G29</f>
        <v>0</v>
      </c>
      <c r="C6" s="18"/>
      <c r="D6" s="17">
        <f>самолетики!G37</f>
        <v>14000</v>
      </c>
      <c r="E6" s="18">
        <f>самолетики!H37</f>
        <v>0</v>
      </c>
      <c r="F6" s="17">
        <f>B6+D6-E6</f>
        <v>14000</v>
      </c>
      <c r="G6" s="18"/>
    </row>
    <row r="7" spans="1:7" x14ac:dyDescent="0.25">
      <c r="A7" s="32" t="s">
        <v>4</v>
      </c>
      <c r="B7" s="17">
        <f>самолетики!K3</f>
        <v>20000</v>
      </c>
      <c r="C7" s="18"/>
      <c r="D7" s="17">
        <f>самолетики!K11</f>
        <v>32500</v>
      </c>
      <c r="E7" s="18">
        <f>самолетики!L11</f>
        <v>0</v>
      </c>
      <c r="F7" s="17">
        <f t="shared" ref="F7:F9" si="0">B7+D7-E7</f>
        <v>52500</v>
      </c>
      <c r="G7" s="18"/>
    </row>
    <row r="8" spans="1:7" x14ac:dyDescent="0.25">
      <c r="A8" s="32" t="s">
        <v>32</v>
      </c>
      <c r="B8" s="17">
        <f>самолетики!C16</f>
        <v>1000</v>
      </c>
      <c r="C8" s="18"/>
      <c r="D8" s="17">
        <f>самолетики!C24</f>
        <v>10500</v>
      </c>
      <c r="E8" s="18">
        <f>самолетики!D24</f>
        <v>9000</v>
      </c>
      <c r="F8" s="17">
        <f t="shared" si="0"/>
        <v>2500</v>
      </c>
      <c r="G8" s="18"/>
    </row>
    <row r="9" spans="1:7" x14ac:dyDescent="0.25">
      <c r="A9" s="32" t="s">
        <v>3</v>
      </c>
      <c r="B9" s="17">
        <f>самолетики!G3</f>
        <v>40000</v>
      </c>
      <c r="C9" s="18"/>
      <c r="D9" s="17">
        <f>самолетики!G11</f>
        <v>50000</v>
      </c>
      <c r="E9" s="18">
        <f>самолетики!H11</f>
        <v>45000</v>
      </c>
      <c r="F9" s="17">
        <f t="shared" si="0"/>
        <v>45000</v>
      </c>
      <c r="G9" s="18"/>
    </row>
    <row r="10" spans="1:7" x14ac:dyDescent="0.25">
      <c r="A10" s="32" t="s">
        <v>33</v>
      </c>
      <c r="B10" s="17"/>
      <c r="C10" s="18">
        <f>самолетики!D29</f>
        <v>20000</v>
      </c>
      <c r="D10" s="17">
        <f>самолетики!C37</f>
        <v>10000</v>
      </c>
      <c r="E10" s="18">
        <f>самолетики!D37</f>
        <v>35000</v>
      </c>
      <c r="F10" s="17"/>
      <c r="G10" s="18">
        <f>C10+E10-D10</f>
        <v>45000</v>
      </c>
    </row>
    <row r="11" spans="1:7" x14ac:dyDescent="0.25">
      <c r="A11" s="32" t="s">
        <v>82</v>
      </c>
      <c r="B11" s="17"/>
      <c r="C11" s="18">
        <f>самолетики!L41</f>
        <v>0</v>
      </c>
      <c r="D11" s="17">
        <f>самолетики!K49</f>
        <v>0</v>
      </c>
      <c r="E11" s="18">
        <f>самолетики!L49</f>
        <v>50000</v>
      </c>
      <c r="F11" s="17"/>
      <c r="G11" s="18">
        <f>C11+E11-D11</f>
        <v>50000</v>
      </c>
    </row>
    <row r="12" spans="1:7" x14ac:dyDescent="0.25">
      <c r="A12" s="32" t="s">
        <v>37</v>
      </c>
      <c r="B12" s="17"/>
      <c r="C12" s="18">
        <f>самолетики!H53</f>
        <v>0</v>
      </c>
      <c r="D12" s="17">
        <f>самолетики!G61</f>
        <v>3250</v>
      </c>
      <c r="E12" s="18">
        <f>самолетики!H61</f>
        <v>3250</v>
      </c>
      <c r="F12" s="17"/>
      <c r="G12" s="18">
        <f>C12+E12-D12</f>
        <v>0</v>
      </c>
    </row>
    <row r="13" spans="1:7" ht="30" x14ac:dyDescent="0.25">
      <c r="A13" s="33" t="s">
        <v>38</v>
      </c>
      <c r="B13" s="17"/>
      <c r="C13" s="18">
        <f>самолетики!L53</f>
        <v>0</v>
      </c>
      <c r="D13" s="17">
        <f>самолетики!K61</f>
        <v>0</v>
      </c>
      <c r="E13" s="18">
        <f>самолетики!L61</f>
        <v>7500</v>
      </c>
      <c r="F13" s="17"/>
      <c r="G13" s="18">
        <f>C13+E13-D13</f>
        <v>7500</v>
      </c>
    </row>
    <row r="14" spans="1:7" x14ac:dyDescent="0.25">
      <c r="A14" s="32" t="s">
        <v>34</v>
      </c>
      <c r="B14" s="17"/>
      <c r="C14" s="18">
        <f>самолетики!D53</f>
        <v>0</v>
      </c>
      <c r="D14" s="17">
        <f>самолетики!C61</f>
        <v>25000</v>
      </c>
      <c r="E14" s="18">
        <f>самолетики!D61</f>
        <v>25000</v>
      </c>
      <c r="F14" s="17"/>
      <c r="G14" s="18">
        <f t="shared" ref="G14:G17" si="1">C14+E14-D14</f>
        <v>0</v>
      </c>
    </row>
    <row r="15" spans="1:7" x14ac:dyDescent="0.25">
      <c r="A15" s="32" t="s">
        <v>80</v>
      </c>
      <c r="B15" s="17">
        <f>самолетики!C41</f>
        <v>0</v>
      </c>
      <c r="C15" s="18"/>
      <c r="D15" s="17">
        <f>самолетики!C49</f>
        <v>9000</v>
      </c>
      <c r="E15" s="18">
        <f>самолетики!D49</f>
        <v>9000</v>
      </c>
      <c r="F15" s="17">
        <f t="shared" ref="F15" si="2">B15+D15-E15</f>
        <v>0</v>
      </c>
      <c r="G15" s="18"/>
    </row>
    <row r="16" spans="1:7" x14ac:dyDescent="0.25">
      <c r="A16" s="32" t="s">
        <v>35</v>
      </c>
      <c r="B16" s="17"/>
      <c r="C16" s="18">
        <f>самолетики!H16</f>
        <v>120000</v>
      </c>
      <c r="D16" s="17">
        <v>0</v>
      </c>
      <c r="E16" s="18">
        <v>0</v>
      </c>
      <c r="F16" s="17"/>
      <c r="G16" s="18">
        <f t="shared" si="1"/>
        <v>120000</v>
      </c>
    </row>
    <row r="17" spans="1:7" ht="15.75" thickBot="1" x14ac:dyDescent="0.3">
      <c r="A17" s="34" t="s">
        <v>45</v>
      </c>
      <c r="B17" s="40"/>
      <c r="C17" s="41">
        <f>самолетики!L16</f>
        <v>21000</v>
      </c>
      <c r="D17" s="40">
        <f>0</f>
        <v>0</v>
      </c>
      <c r="E17" s="41">
        <v>0</v>
      </c>
      <c r="F17" s="40"/>
      <c r="G17" s="41">
        <f t="shared" si="1"/>
        <v>21000</v>
      </c>
    </row>
    <row r="18" spans="1:7" ht="15.75" thickBot="1" x14ac:dyDescent="0.3">
      <c r="A18" s="19" t="s">
        <v>36</v>
      </c>
      <c r="B18" s="37">
        <f t="shared" ref="B18:G18" si="3">SUM(B3:B17)</f>
        <v>161000</v>
      </c>
      <c r="C18" s="38">
        <f t="shared" si="3"/>
        <v>161000</v>
      </c>
      <c r="D18" s="38">
        <f t="shared" si="3"/>
        <v>204750</v>
      </c>
      <c r="E18" s="38">
        <f t="shared" si="3"/>
        <v>204750</v>
      </c>
      <c r="F18" s="38">
        <f t="shared" si="3"/>
        <v>243500</v>
      </c>
      <c r="G18" s="39">
        <f t="shared" si="3"/>
        <v>243500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0AB7-1138-4072-BED3-815FB4895CC9}">
  <dimension ref="A1:D9"/>
  <sheetViews>
    <sheetView topLeftCell="B1" workbookViewId="0">
      <selection sqref="A1:D9"/>
    </sheetView>
  </sheetViews>
  <sheetFormatPr defaultRowHeight="15" x14ac:dyDescent="0.25"/>
  <cols>
    <col min="1" max="1" width="49.42578125" style="8" customWidth="1"/>
    <col min="2" max="2" width="14.85546875" style="8" customWidth="1"/>
    <col min="3" max="3" width="77.7109375" style="8" customWidth="1"/>
    <col min="4" max="4" width="15.5703125" style="8" customWidth="1"/>
  </cols>
  <sheetData>
    <row r="1" spans="1:4" ht="19.5" thickBot="1" x14ac:dyDescent="0.3">
      <c r="A1" s="1" t="s">
        <v>0</v>
      </c>
      <c r="B1" s="2" t="s">
        <v>1</v>
      </c>
      <c r="C1" s="2" t="s">
        <v>2</v>
      </c>
      <c r="D1" s="2" t="s">
        <v>1</v>
      </c>
    </row>
    <row r="2" spans="1:4" s="8" customFormat="1" ht="19.5" thickBot="1" x14ac:dyDescent="0.3">
      <c r="A2" s="9" t="str">
        <f>'оборотно-сальдовая ведомость'!A3</f>
        <v>Основные средства (01)</v>
      </c>
      <c r="B2" s="3">
        <f>'оборотно-сальдовая ведомость'!F3</f>
        <v>121000</v>
      </c>
      <c r="C2" s="4" t="str">
        <f>'оборотно-сальдовая ведомость'!A10</f>
        <v>Расчеты с поставщиками (60)</v>
      </c>
      <c r="D2" s="3">
        <f>'оборотно-сальдовая ведомость'!G10</f>
        <v>45000</v>
      </c>
    </row>
    <row r="3" spans="1:4" s="8" customFormat="1" ht="19.5" thickBot="1" x14ac:dyDescent="0.3">
      <c r="A3" s="9" t="str">
        <f>'оборотно-сальдовая ведомость'!A4</f>
        <v>Оборудование к установке (07)</v>
      </c>
      <c r="B3" s="3">
        <f>'оборотно-сальдовая ведомость'!F4</f>
        <v>8500</v>
      </c>
      <c r="C3" s="4" t="str">
        <f>'оборотно-сальдовая ведомость'!A11</f>
        <v>Расчеты по краткосрочным кредитам и займам (66)</v>
      </c>
      <c r="D3" s="3">
        <f>'оборотно-сальдовая ведомость'!G11</f>
        <v>50000</v>
      </c>
    </row>
    <row r="4" spans="1:4" s="8" customFormat="1" ht="19.5" thickBot="1" x14ac:dyDescent="0.3">
      <c r="A4" s="9" t="str">
        <f>'оборотно-сальдовая ведомость'!A6</f>
        <v>Материалы (10)</v>
      </c>
      <c r="B4" s="3">
        <f>'оборотно-сальдовая ведомость'!F6</f>
        <v>14000</v>
      </c>
      <c r="C4" s="4" t="str">
        <f>'оборотно-сальдовая ведомость'!A13</f>
        <v>Расчеты по социальному страхованию и обеспечению (69)</v>
      </c>
      <c r="D4" s="3">
        <f>'оборотно-сальдовая ведомость'!G13</f>
        <v>7500</v>
      </c>
    </row>
    <row r="5" spans="1:4" s="8" customFormat="1" ht="19.5" thickBot="1" x14ac:dyDescent="0.3">
      <c r="A5" s="9" t="str">
        <f>'оборотно-сальдовая ведомость'!A7</f>
        <v>Основное производство (20)</v>
      </c>
      <c r="B5" s="3">
        <f>'оборотно-сальдовая ведомость'!F7</f>
        <v>52500</v>
      </c>
      <c r="C5" s="4" t="str">
        <f>'оборотно-сальдовая ведомость'!A16</f>
        <v>Уставный капитал (80)</v>
      </c>
      <c r="D5" s="3">
        <f>'оборотно-сальдовая ведомость'!G16</f>
        <v>120000</v>
      </c>
    </row>
    <row r="6" spans="1:4" s="8" customFormat="1" ht="19.5" thickBot="1" x14ac:dyDescent="0.3">
      <c r="A6" s="9" t="str">
        <f>'оборотно-сальдовая ведомость'!A8</f>
        <v>Касса (50)</v>
      </c>
      <c r="B6" s="3">
        <f>'оборотно-сальдовая ведомость'!F8</f>
        <v>2500</v>
      </c>
      <c r="C6" s="4" t="str">
        <f>'оборотно-сальдовая ведомость'!A17</f>
        <v>Прибыль (99)</v>
      </c>
      <c r="D6" s="3">
        <f>'оборотно-сальдовая ведомость'!G17</f>
        <v>21000</v>
      </c>
    </row>
    <row r="7" spans="1:4" s="8" customFormat="1" ht="19.5" thickBot="1" x14ac:dyDescent="0.3">
      <c r="A7" s="9" t="str">
        <f>'оборотно-сальдовая ведомость'!A9</f>
        <v>Расчетный счет (51)</v>
      </c>
      <c r="B7" s="3">
        <f>'оборотно-сальдовая ведомость'!F9</f>
        <v>45000</v>
      </c>
      <c r="C7" s="4"/>
      <c r="D7" s="3"/>
    </row>
    <row r="8" spans="1:4" s="8" customFormat="1" ht="19.5" thickBot="1" x14ac:dyDescent="0.3">
      <c r="A8" s="9"/>
      <c r="B8" s="3"/>
      <c r="C8" s="4"/>
      <c r="D8" s="3"/>
    </row>
    <row r="9" spans="1:4" ht="19.5" thickBot="1" x14ac:dyDescent="0.3">
      <c r="A9" s="5" t="s">
        <v>5</v>
      </c>
      <c r="B9" s="6">
        <f>SUM(B2:B8)</f>
        <v>243500</v>
      </c>
      <c r="C9" s="7" t="s">
        <v>5</v>
      </c>
      <c r="D9" s="6">
        <f>SUM(D2:D8)</f>
        <v>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вступительный баланс</vt:lpstr>
      <vt:lpstr>журнал хоз операций</vt:lpstr>
      <vt:lpstr>самолетики</vt:lpstr>
      <vt:lpstr>оборотно-сальдовая ведомость</vt:lpstr>
      <vt:lpstr>конечный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Борисов Никита Алексеевич</dc:creator>
  <cp:lastModifiedBy>NekitOS</cp:lastModifiedBy>
  <dcterms:created xsi:type="dcterms:W3CDTF">2022-03-22T15:10:09Z</dcterms:created>
  <dcterms:modified xsi:type="dcterms:W3CDTF">2022-03-30T16:26:00Z</dcterms:modified>
</cp:coreProperties>
</file>