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МиАЭС\"/>
    </mc:Choice>
  </mc:AlternateContent>
  <xr:revisionPtr revIDLastSave="0" documentId="13_ncr:1_{197CC22C-C5FA-4318-AF09-DC315ED5B5F1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Задание" sheetId="1" r:id="rId1"/>
    <sheet name="ПИ20-1" sheetId="2" r:id="rId2"/>
    <sheet name="Пи20-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" i="1" l="1"/>
  <c r="L72" i="1"/>
  <c r="M72" i="1"/>
  <c r="N72" i="1"/>
  <c r="O72" i="1"/>
  <c r="P72" i="1"/>
  <c r="Q72" i="1"/>
  <c r="R72" i="1"/>
  <c r="S72" i="1"/>
  <c r="J72" i="1"/>
  <c r="S69" i="1"/>
  <c r="K69" i="1"/>
  <c r="L69" i="1"/>
  <c r="M69" i="1"/>
  <c r="N69" i="1"/>
  <c r="O69" i="1"/>
  <c r="P69" i="1"/>
  <c r="Q69" i="1"/>
  <c r="R69" i="1"/>
  <c r="J6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K49" i="1"/>
  <c r="O31" i="1" l="1"/>
  <c r="P31" i="1"/>
  <c r="K31" i="1"/>
  <c r="L31" i="1"/>
  <c r="M31" i="1"/>
  <c r="N31" i="1"/>
  <c r="Q31" i="1"/>
  <c r="R31" i="1"/>
  <c r="S31" i="1"/>
  <c r="T31" i="1"/>
  <c r="J31" i="1"/>
  <c r="K29" i="1"/>
  <c r="L29" i="1"/>
  <c r="M29" i="1"/>
  <c r="N29" i="1"/>
  <c r="O29" i="1"/>
  <c r="P29" i="1"/>
  <c r="Q29" i="1"/>
  <c r="R29" i="1"/>
  <c r="S29" i="1"/>
  <c r="T29" i="1"/>
  <c r="J29" i="1"/>
  <c r="W6" i="1"/>
  <c r="X6" i="1"/>
  <c r="Y6" i="1"/>
  <c r="Z6" i="1"/>
  <c r="AA6" i="1"/>
  <c r="V6" i="1"/>
  <c r="U6" i="1"/>
  <c r="L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M5" i="1"/>
  <c r="N5" i="1"/>
  <c r="O5" i="1"/>
  <c r="P5" i="1"/>
  <c r="Q5" i="1"/>
</calcChain>
</file>

<file path=xl/sharedStrings.xml><?xml version="1.0" encoding="utf-8"?>
<sst xmlns="http://schemas.openxmlformats.org/spreadsheetml/2006/main" count="116" uniqueCount="97">
  <si>
    <t>Домашнее задание по лекции №3.</t>
  </si>
  <si>
    <t>1. Для производственной функции CES определить:</t>
  </si>
  <si>
    <r>
      <t>Y = F(</t>
    </r>
    <r>
      <rPr>
        <sz val="18"/>
        <color theme="1"/>
        <rFont val="Symbol"/>
        <family val="1"/>
        <charset val="2"/>
      </rPr>
      <t>a</t>
    </r>
    <r>
      <rPr>
        <sz val="18"/>
        <color theme="1"/>
        <rFont val="Times New Roman"/>
        <family val="1"/>
        <charset val="204"/>
      </rPr>
      <t>K</t>
    </r>
    <r>
      <rPr>
        <vertAlign val="superscript"/>
        <sz val="18"/>
        <color theme="1"/>
        <rFont val="Symbol"/>
        <family val="1"/>
        <charset val="2"/>
      </rPr>
      <t>r</t>
    </r>
    <r>
      <rPr>
        <sz val="18"/>
        <color theme="1"/>
        <rFont val="Times New Roman"/>
        <family val="1"/>
        <charset val="204"/>
      </rPr>
      <t>+(1</t>
    </r>
    <r>
      <rPr>
        <sz val="14"/>
        <color theme="1"/>
        <rFont val="Times New Roman"/>
        <family val="1"/>
        <charset val="204"/>
      </rPr>
      <t>–</t>
    </r>
    <r>
      <rPr>
        <sz val="18"/>
        <color theme="1"/>
        <rFont val="Symbol"/>
        <family val="1"/>
        <charset val="2"/>
      </rPr>
      <t>a</t>
    </r>
    <r>
      <rPr>
        <sz val="18"/>
        <color theme="1"/>
        <rFont val="Times New Roman"/>
        <family val="1"/>
        <charset val="204"/>
      </rPr>
      <t>)L</t>
    </r>
    <r>
      <rPr>
        <vertAlign val="superscript"/>
        <sz val="18"/>
        <color theme="1"/>
        <rFont val="Symbol"/>
        <family val="1"/>
        <charset val="2"/>
      </rPr>
      <t>r</t>
    </r>
    <r>
      <rPr>
        <sz val="18"/>
        <color theme="1"/>
        <rFont val="Times New Roman"/>
        <family val="1"/>
        <charset val="204"/>
      </rPr>
      <t xml:space="preserve">) </t>
    </r>
    <r>
      <rPr>
        <vertAlign val="superscript"/>
        <sz val="18"/>
        <color theme="1"/>
        <rFont val="Symbol"/>
        <family val="1"/>
        <charset val="2"/>
      </rPr>
      <t>b</t>
    </r>
    <r>
      <rPr>
        <vertAlign val="superscript"/>
        <sz val="18"/>
        <color theme="1"/>
        <rFont val="Times New Roman"/>
        <family val="1"/>
        <charset val="204"/>
      </rPr>
      <t>/</t>
    </r>
    <r>
      <rPr>
        <vertAlign val="superscript"/>
        <sz val="18"/>
        <color theme="1"/>
        <rFont val="Symbol"/>
        <family val="1"/>
        <charset val="2"/>
      </rPr>
      <t>r</t>
    </r>
  </si>
  <si>
    <t>1.1.</t>
  </si>
  <si>
    <t>Изокванту по заданному значению максимального выпуска</t>
  </si>
  <si>
    <t>1.2.</t>
  </si>
  <si>
    <t>Предельный продукт при заданном значении 2-го фактора (L)</t>
  </si>
  <si>
    <t xml:space="preserve">1.3. </t>
  </si>
  <si>
    <t>Предельную норму  замещения для заданного максимального выпуска.</t>
  </si>
  <si>
    <t>1.4.</t>
  </si>
  <si>
    <t>Эластичность для заданного максимальглшл выпуска.</t>
  </si>
  <si>
    <t>Варианты</t>
  </si>
  <si>
    <t>альфа</t>
  </si>
  <si>
    <t>ро</t>
  </si>
  <si>
    <t>бета</t>
  </si>
  <si>
    <t>F</t>
  </si>
  <si>
    <t>Y(0)</t>
  </si>
  <si>
    <t>L</t>
  </si>
  <si>
    <t>2.  Для производственной функции Кобба-Дугласа определить:</t>
  </si>
  <si>
    <r>
      <t>Y = F</t>
    </r>
    <r>
      <rPr>
        <sz val="18"/>
        <color theme="1"/>
        <rFont val="Symbol"/>
        <family val="1"/>
        <charset val="2"/>
      </rPr>
      <t>×</t>
    </r>
    <r>
      <rPr>
        <sz val="18"/>
        <color theme="1"/>
        <rFont val="Times New Roman"/>
        <family val="1"/>
        <charset val="204"/>
      </rPr>
      <t>K</t>
    </r>
    <r>
      <rPr>
        <vertAlign val="superscript"/>
        <sz val="18"/>
        <color theme="1"/>
        <rFont val="Symbol"/>
        <family val="1"/>
        <charset val="2"/>
      </rPr>
      <t>a</t>
    </r>
    <r>
      <rPr>
        <sz val="18"/>
        <color theme="1"/>
        <rFont val="Symbol"/>
        <family val="1"/>
        <charset val="2"/>
      </rPr>
      <t>×</t>
    </r>
    <r>
      <rPr>
        <sz val="18"/>
        <color theme="1"/>
        <rFont val="Times New Roman"/>
        <family val="1"/>
        <charset val="204"/>
      </rPr>
      <t>L</t>
    </r>
    <r>
      <rPr>
        <vertAlign val="superscript"/>
        <sz val="18"/>
        <color theme="1"/>
        <rFont val="Symbol"/>
        <family val="1"/>
        <charset val="2"/>
      </rPr>
      <t>b</t>
    </r>
    <r>
      <rPr>
        <sz val="18"/>
        <color theme="1"/>
        <rFont val="Times New Roman"/>
        <family val="1"/>
        <charset val="204"/>
      </rPr>
      <t>.</t>
    </r>
  </si>
  <si>
    <t>2.1.</t>
  </si>
  <si>
    <t>2.2.</t>
  </si>
  <si>
    <t>Предельный продукт при заданном значении 2-го фактора</t>
  </si>
  <si>
    <t xml:space="preserve">2.3. </t>
  </si>
  <si>
    <t>2.4.</t>
  </si>
  <si>
    <t xml:space="preserve">Моделирование и анализ экономических систем </t>
  </si>
  <si>
    <t>1-ая группа</t>
  </si>
  <si>
    <t>Группа ПИ 20-1 (опереж)</t>
  </si>
  <si>
    <t xml:space="preserve">Алексеева Анна Николаевна </t>
  </si>
  <si>
    <t>Быкадорова Анна Сергеевна</t>
  </si>
  <si>
    <t>Галоян Арам Суренович</t>
  </si>
  <si>
    <t>Максаев Владислав Андреевич</t>
  </si>
  <si>
    <t>Гусаков Георгий Евгеньевич</t>
  </si>
  <si>
    <t>Журавлев Кирилл Владимирович</t>
  </si>
  <si>
    <t>Коланьков Никита Андреевич</t>
  </si>
  <si>
    <t>Королев Сергей Витальевич</t>
  </si>
  <si>
    <t>Максимова Анастасия Романовна</t>
  </si>
  <si>
    <t>Мащенко Андрей Дмитриевич</t>
  </si>
  <si>
    <t>Мельник Денис Андреевич</t>
  </si>
  <si>
    <t>Свириденко Максим Дмитриевич</t>
  </si>
  <si>
    <t>Симачкова Екатерина Андреевна</t>
  </si>
  <si>
    <t>Рыжов Василий Вадимович</t>
  </si>
  <si>
    <t>Логвинов Сергей Сергеевич</t>
  </si>
  <si>
    <t>Группа ПИ 20-2 (опереж)</t>
  </si>
  <si>
    <t>Архипова Екатерина Игоревна</t>
  </si>
  <si>
    <t>БашмачеЕнков Иван Васильевич</t>
  </si>
  <si>
    <t>Васильев Максим Сергеевич</t>
  </si>
  <si>
    <t>Данилов Юрий Романович</t>
  </si>
  <si>
    <t>Джамилова Арина Рудольфовна</t>
  </si>
  <si>
    <t>Зорихина Майя Витальевна</t>
  </si>
  <si>
    <t>Корнеев Ярослав Ильич</t>
  </si>
  <si>
    <t>Кусков Андрей Павлович</t>
  </si>
  <si>
    <t>Лим Анастасия Александровна</t>
  </si>
  <si>
    <t>Можаровский Никита Евгеньевич</t>
  </si>
  <si>
    <t>Новик Ольга Сергеевна (ак.отп)</t>
  </si>
  <si>
    <t>2-ая группа</t>
  </si>
  <si>
    <t>Саляхов Адель Ренатович</t>
  </si>
  <si>
    <t>Смирнов Павел Александрович</t>
  </si>
  <si>
    <t>Титова Алена Павловна</t>
  </si>
  <si>
    <t>Филатова Анна Сергеевна</t>
  </si>
  <si>
    <t xml:space="preserve">Шайхутдинов Амир Алмазович </t>
  </si>
  <si>
    <t>Шитов Виктор Дмитриевич</t>
  </si>
  <si>
    <t>Группа ПИ 20-3 (до лекц)</t>
  </si>
  <si>
    <t>Абренин Иван Дмитриевич</t>
  </si>
  <si>
    <t>Ворошилов Владислав Сергеевич</t>
  </si>
  <si>
    <t xml:space="preserve">Выродов Артём Геннадьевич </t>
  </si>
  <si>
    <t>Габибов Рамил Октай оглы</t>
  </si>
  <si>
    <t xml:space="preserve">Казьмин Олег Александрович </t>
  </si>
  <si>
    <t>Маркович Владимир Сергеевич</t>
  </si>
  <si>
    <t>Михалев Даниэль Николаевич</t>
  </si>
  <si>
    <t>Новикова Мария Игоревна</t>
  </si>
  <si>
    <t>Орайло Никита</t>
  </si>
  <si>
    <t>Сибилёв Андрей Юрьевич</t>
  </si>
  <si>
    <t>Чотчаева СапрА Алиевна</t>
  </si>
  <si>
    <t xml:space="preserve">Гребнев Артем Павлович </t>
  </si>
  <si>
    <t>Тюляков Александр Игоревич</t>
  </si>
  <si>
    <t>Храмцова Екатерина Евгеньевна</t>
  </si>
  <si>
    <t>Группа ПИ 20-4 (после лекц)</t>
  </si>
  <si>
    <t>Садомцев Артем Сергеевич</t>
  </si>
  <si>
    <t>Долишный Кирилл Богданович</t>
  </si>
  <si>
    <t xml:space="preserve">Камм Дмитрий Кириллович </t>
  </si>
  <si>
    <t>Капитов Павел Вадимович</t>
  </si>
  <si>
    <t>Куликов Глеб Жанович</t>
  </si>
  <si>
    <t>Маремкулов Инал Арсенович</t>
  </si>
  <si>
    <t>K</t>
  </si>
  <si>
    <t>Y(0) = 3</t>
  </si>
  <si>
    <t>Y(0)=3</t>
  </si>
  <si>
    <t>Либо по L находим K подставив нужное Y(0)</t>
  </si>
  <si>
    <t>БОРИСОВ ПИ20-5 ВАРИАНТ 3</t>
  </si>
  <si>
    <t>пункт 1.1</t>
  </si>
  <si>
    <t>0^0-неопределенность</t>
  </si>
  <si>
    <t>пункт 4.1</t>
  </si>
  <si>
    <t>Пункт 1.2 MP(Y/K)</t>
  </si>
  <si>
    <t>пункт 1.3 MRTS</t>
  </si>
  <si>
    <t>Пункт 2.2 MP(Y/K)</t>
  </si>
  <si>
    <t>Пункт 2.1</t>
  </si>
  <si>
    <t>пункт 2.3 MRTS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</si>
</sst>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Symbol"/>
      <family val="1"/>
      <charset val="2"/>
    </font>
    <font>
      <vertAlign val="superscript"/>
      <sz val="18"/>
      <color theme="1"/>
      <name val="Symbol"/>
      <family val="1"/>
      <charset val="2"/>
    </font>
    <font>
      <sz val="14"/>
      <color theme="1"/>
      <name val="Times New Roman"/>
      <family val="1"/>
      <charset val="204"/>
    </font>
    <font>
      <vertAlign val="superscript"/>
      <sz val="18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20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206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/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0" fontId="12" fillId="0" borderId="5" xfId="0" applyFont="1" applyBorder="1" applyAlignment="1">
      <alignment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NumberFormat="1" applyFont="1"/>
    <xf numFmtId="0" fontId="2" fillId="0" borderId="0" xfId="0" quotePrefix="1" applyFont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Задание!$S$6</c:f>
              <c:strCache>
                <c:ptCount val="1"/>
                <c:pt idx="0">
                  <c:v>Y(0)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Задание!$U$5:$AA$5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Задание!$U$6:$AA$6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8-4483-96A3-13CFF742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703536"/>
        <c:axId val="972542592"/>
      </c:lineChart>
      <c:catAx>
        <c:axId val="8887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542592"/>
        <c:crosses val="autoZero"/>
        <c:auto val="1"/>
        <c:lblAlgn val="ctr"/>
        <c:lblOffset val="100"/>
        <c:noMultiLvlLbl val="0"/>
      </c:catAx>
      <c:valAx>
        <c:axId val="9725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7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Задание!$J$3</c:f>
              <c:strCache>
                <c:ptCount val="1"/>
                <c:pt idx="0">
                  <c:v>Y(0)=3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Задание!$K$48:$AY$48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</c:numCache>
            </c:numRef>
          </c:cat>
          <c:val>
            <c:numRef>
              <c:f>Задание!$K$49:$AY$49</c:f>
              <c:numCache>
                <c:formatCode>General</c:formatCode>
                <c:ptCount val="41"/>
                <c:pt idx="0">
                  <c:v>90</c:v>
                </c:pt>
                <c:pt idx="1">
                  <c:v>45</c:v>
                </c:pt>
                <c:pt idx="2">
                  <c:v>30</c:v>
                </c:pt>
                <c:pt idx="3">
                  <c:v>22.5</c:v>
                </c:pt>
                <c:pt idx="4">
                  <c:v>18</c:v>
                </c:pt>
                <c:pt idx="5">
                  <c:v>15</c:v>
                </c:pt>
                <c:pt idx="6">
                  <c:v>12.857142857142858</c:v>
                </c:pt>
                <c:pt idx="7">
                  <c:v>11.25</c:v>
                </c:pt>
                <c:pt idx="8">
                  <c:v>10</c:v>
                </c:pt>
                <c:pt idx="9">
                  <c:v>9</c:v>
                </c:pt>
                <c:pt idx="10">
                  <c:v>8.1818181818181817</c:v>
                </c:pt>
                <c:pt idx="11">
                  <c:v>7.5</c:v>
                </c:pt>
                <c:pt idx="12">
                  <c:v>6.9230769230769225</c:v>
                </c:pt>
                <c:pt idx="13">
                  <c:v>6.4285714285714288</c:v>
                </c:pt>
                <c:pt idx="14">
                  <c:v>6</c:v>
                </c:pt>
                <c:pt idx="15">
                  <c:v>5.625</c:v>
                </c:pt>
                <c:pt idx="16">
                  <c:v>5.2941176470588234</c:v>
                </c:pt>
                <c:pt idx="17">
                  <c:v>5</c:v>
                </c:pt>
                <c:pt idx="18">
                  <c:v>4.7368421052631584</c:v>
                </c:pt>
                <c:pt idx="19">
                  <c:v>4.5</c:v>
                </c:pt>
                <c:pt idx="20">
                  <c:v>4.2857142857142856</c:v>
                </c:pt>
                <c:pt idx="21">
                  <c:v>4.0909090909090908</c:v>
                </c:pt>
                <c:pt idx="22">
                  <c:v>3.9130434782608701</c:v>
                </c:pt>
                <c:pt idx="23">
                  <c:v>3.75</c:v>
                </c:pt>
                <c:pt idx="24">
                  <c:v>3.6</c:v>
                </c:pt>
                <c:pt idx="25">
                  <c:v>3.4615384615384612</c:v>
                </c:pt>
                <c:pt idx="26">
                  <c:v>3.333333333333333</c:v>
                </c:pt>
                <c:pt idx="27">
                  <c:v>3.2142857142857144</c:v>
                </c:pt>
                <c:pt idx="28">
                  <c:v>3.103448275862069</c:v>
                </c:pt>
                <c:pt idx="29">
                  <c:v>3</c:v>
                </c:pt>
                <c:pt idx="30">
                  <c:v>2.903225806451613</c:v>
                </c:pt>
                <c:pt idx="31">
                  <c:v>2.8125</c:v>
                </c:pt>
                <c:pt idx="32">
                  <c:v>2.7272727272727275</c:v>
                </c:pt>
                <c:pt idx="33">
                  <c:v>2.6470588235294117</c:v>
                </c:pt>
                <c:pt idx="34">
                  <c:v>2.5714285714285716</c:v>
                </c:pt>
                <c:pt idx="35">
                  <c:v>2.5</c:v>
                </c:pt>
                <c:pt idx="36">
                  <c:v>2.4324324324324325</c:v>
                </c:pt>
                <c:pt idx="37">
                  <c:v>2.3684210526315792</c:v>
                </c:pt>
                <c:pt idx="38">
                  <c:v>2.3076923076923079</c:v>
                </c:pt>
                <c:pt idx="39">
                  <c:v>2.25</c:v>
                </c:pt>
                <c:pt idx="40">
                  <c:v>2.1951219512195124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E-4407-952E-0B94F43E3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78896"/>
        <c:axId val="1152500144"/>
      </c:lineChart>
      <c:catAx>
        <c:axId val="10549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500144"/>
        <c:crosses val="autoZero"/>
        <c:auto val="1"/>
        <c:lblAlgn val="ctr"/>
        <c:lblOffset val="100"/>
        <c:noMultiLvlLbl val="0"/>
      </c:catAx>
      <c:valAx>
        <c:axId val="1152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9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12</xdr:row>
      <xdr:rowOff>23812</xdr:rowOff>
    </xdr:from>
    <xdr:to>
      <xdr:col>16</xdr:col>
      <xdr:colOff>476250</xdr:colOff>
      <xdr:row>25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DF649D-EBA5-4DE8-BC61-868BDF381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50</xdr:row>
      <xdr:rowOff>33337</xdr:rowOff>
    </xdr:from>
    <xdr:to>
      <xdr:col>20</xdr:col>
      <xdr:colOff>38100</xdr:colOff>
      <xdr:row>64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40375B-95FE-47A3-A0CB-54232DC7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"/>
  <sheetViews>
    <sheetView tabSelected="1" topLeftCell="B1" workbookViewId="0">
      <selection activeCell="I25" sqref="I25"/>
    </sheetView>
  </sheetViews>
  <sheetFormatPr defaultRowHeight="15" x14ac:dyDescent="0.25"/>
  <cols>
    <col min="1" max="1" width="5.85546875" style="1" customWidth="1"/>
    <col min="2" max="2" width="9.85546875" style="1" bestFit="1" customWidth="1"/>
    <col min="3" max="5" width="9.140625" style="1"/>
    <col min="6" max="6" width="9.7109375" style="1" customWidth="1"/>
    <col min="7" max="8" width="9.140625" style="1"/>
    <col min="9" max="9" width="35.42578125" style="1" bestFit="1" customWidth="1"/>
    <col min="10" max="10" width="10.28515625" style="1" bestFit="1" customWidth="1"/>
    <col min="11" max="14" width="9.140625" style="1"/>
    <col min="15" max="15" width="10.28515625" style="1" bestFit="1" customWidth="1"/>
    <col min="16" max="22" width="9.140625" style="1"/>
    <col min="23" max="23" width="10.28515625" style="1" bestFit="1" customWidth="1"/>
    <col min="24" max="16384" width="9.140625" style="1"/>
  </cols>
  <sheetData>
    <row r="1" spans="1:27" ht="18.75" x14ac:dyDescent="0.3">
      <c r="A1" s="39" t="s">
        <v>0</v>
      </c>
      <c r="B1" s="39"/>
      <c r="C1" s="39"/>
      <c r="D1" s="39"/>
      <c r="E1" s="39"/>
      <c r="G1" s="36" t="s">
        <v>88</v>
      </c>
      <c r="H1" s="36"/>
      <c r="I1" s="36"/>
      <c r="J1" s="36"/>
      <c r="K1" s="36"/>
      <c r="L1" s="36"/>
      <c r="M1" s="36"/>
      <c r="N1" s="36"/>
      <c r="O1" s="36"/>
    </row>
    <row r="2" spans="1:27" ht="23.25" x14ac:dyDescent="0.35">
      <c r="I2" s="2"/>
    </row>
    <row r="3" spans="1:27" x14ac:dyDescent="0.25">
      <c r="J3" s="1" t="s">
        <v>86</v>
      </c>
      <c r="L3" s="36" t="s">
        <v>84</v>
      </c>
      <c r="M3" s="36"/>
      <c r="N3" s="36"/>
      <c r="O3" s="36"/>
      <c r="P3" s="36"/>
      <c r="Q3" s="36"/>
      <c r="T3" s="36" t="s">
        <v>87</v>
      </c>
      <c r="U3" s="36"/>
      <c r="V3" s="36"/>
      <c r="W3" s="36"/>
      <c r="X3" s="36"/>
      <c r="Y3" s="36"/>
      <c r="Z3" s="36"/>
    </row>
    <row r="4" spans="1:27" ht="27.75" x14ac:dyDescent="0.35">
      <c r="A4" s="40" t="s">
        <v>1</v>
      </c>
      <c r="B4" s="40"/>
      <c r="C4" s="40"/>
      <c r="D4" s="40"/>
      <c r="E4" s="40"/>
      <c r="F4" s="40"/>
      <c r="H4" s="2" t="s">
        <v>2</v>
      </c>
      <c r="L4" s="1">
        <v>1</v>
      </c>
      <c r="M4" s="1">
        <v>2</v>
      </c>
      <c r="N4" s="1">
        <v>3</v>
      </c>
      <c r="O4" s="1">
        <v>4</v>
      </c>
      <c r="P4" s="1">
        <v>5</v>
      </c>
      <c r="Q4" s="1">
        <v>6</v>
      </c>
    </row>
    <row r="5" spans="1:27" x14ac:dyDescent="0.25">
      <c r="J5" s="37" t="s">
        <v>17</v>
      </c>
      <c r="K5" s="1">
        <v>1</v>
      </c>
      <c r="L5" s="1">
        <f>$E$15*POWER(($E$12*POWER(L$4,$E$13)+(1-$E$12)*POWER($K5,$E$13)),$E$14/$E$13)</f>
        <v>1</v>
      </c>
      <c r="M5" s="1">
        <f t="shared" ref="M5:Q10" si="0">$E$15*POWER(($E$12*POWER(M$4,$E$13)+(1-$E$12)*POWER($K5,$E$13)),$E$14/$E$13)</f>
        <v>1.5</v>
      </c>
      <c r="N5" s="1">
        <f t="shared" si="0"/>
        <v>2</v>
      </c>
      <c r="O5" s="1">
        <f t="shared" si="0"/>
        <v>2.5</v>
      </c>
      <c r="P5" s="21">
        <f t="shared" si="0"/>
        <v>3</v>
      </c>
      <c r="Q5" s="1">
        <f t="shared" si="0"/>
        <v>3.5</v>
      </c>
      <c r="T5" s="1" t="s">
        <v>17</v>
      </c>
      <c r="U5" s="1">
        <v>0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</row>
    <row r="6" spans="1:27" x14ac:dyDescent="0.25">
      <c r="A6" s="1" t="s">
        <v>3</v>
      </c>
      <c r="B6" s="38" t="s">
        <v>4</v>
      </c>
      <c r="C6" s="38"/>
      <c r="D6" s="38"/>
      <c r="E6" s="38"/>
      <c r="F6" s="38"/>
      <c r="G6" s="38"/>
      <c r="J6" s="37"/>
      <c r="K6" s="1">
        <v>2</v>
      </c>
      <c r="L6" s="1">
        <f t="shared" ref="L6:L10" si="1">$E$15*POWER(($E$12*POWER(L$4,$E$13)+(1-$E$12)*POWER($K6,$E$13)),$E$14/$E$13)</f>
        <v>1.5</v>
      </c>
      <c r="M6" s="1">
        <f t="shared" si="0"/>
        <v>2</v>
      </c>
      <c r="N6" s="1">
        <f t="shared" si="0"/>
        <v>2.5</v>
      </c>
      <c r="O6" s="21">
        <f t="shared" si="0"/>
        <v>3</v>
      </c>
      <c r="P6" s="1">
        <f t="shared" si="0"/>
        <v>3.5</v>
      </c>
      <c r="Q6" s="1">
        <f t="shared" si="0"/>
        <v>4</v>
      </c>
      <c r="S6" s="1" t="s">
        <v>85</v>
      </c>
      <c r="T6" s="1" t="s">
        <v>84</v>
      </c>
      <c r="U6" s="1">
        <f>POWER((POWER($E$16/$E$15,$E$13/$E$14)-(1-$E$12)*POWER(U5,$E$13))/$E$12,1/$E$13)</f>
        <v>6</v>
      </c>
      <c r="V6" s="1">
        <f t="shared" ref="V6:W6" si="2">POWER((POWER($E$16/$E$15,$E$13/$E$14)-(1-$E$12)*POWER(V5,$E$13))/$E$12,1/$E$13)</f>
        <v>5</v>
      </c>
      <c r="W6" s="1">
        <f t="shared" si="2"/>
        <v>4</v>
      </c>
      <c r="X6" s="1">
        <f t="shared" ref="X6:Y6" si="3">POWER((POWER($E$16/$E$15,$E$13/$E$14)-(1-$E$12)*POWER(X5,$E$13))/$E$12,1/$E$13)</f>
        <v>3</v>
      </c>
      <c r="Y6" s="1">
        <f t="shared" si="3"/>
        <v>2</v>
      </c>
      <c r="Z6" s="1">
        <f t="shared" ref="Z6:AA6" si="4">POWER((POWER($E$16/$E$15,$E$13/$E$14)-(1-$E$12)*POWER(Z5,$E$13))/$E$12,1/$E$13)</f>
        <v>1</v>
      </c>
      <c r="AA6" s="1">
        <f t="shared" si="4"/>
        <v>0</v>
      </c>
    </row>
    <row r="7" spans="1:27" x14ac:dyDescent="0.25">
      <c r="A7" s="1" t="s">
        <v>5</v>
      </c>
      <c r="B7" s="38" t="s">
        <v>6</v>
      </c>
      <c r="C7" s="38"/>
      <c r="D7" s="38"/>
      <c r="E7" s="38"/>
      <c r="F7" s="38"/>
      <c r="G7" s="38"/>
      <c r="J7" s="37"/>
      <c r="K7" s="1">
        <v>3</v>
      </c>
      <c r="L7" s="1">
        <f t="shared" si="1"/>
        <v>2</v>
      </c>
      <c r="M7" s="1">
        <f t="shared" si="0"/>
        <v>2.5</v>
      </c>
      <c r="N7" s="21">
        <f t="shared" si="0"/>
        <v>3</v>
      </c>
      <c r="O7" s="1">
        <f t="shared" si="0"/>
        <v>3.5</v>
      </c>
      <c r="P7" s="1">
        <f t="shared" si="0"/>
        <v>4</v>
      </c>
      <c r="Q7" s="1">
        <f t="shared" si="0"/>
        <v>4.5</v>
      </c>
    </row>
    <row r="8" spans="1:27" x14ac:dyDescent="0.25">
      <c r="A8" s="1" t="s">
        <v>7</v>
      </c>
      <c r="B8" s="36" t="s">
        <v>8</v>
      </c>
      <c r="C8" s="36"/>
      <c r="D8" s="36"/>
      <c r="E8" s="36"/>
      <c r="F8" s="36"/>
      <c r="G8" s="36"/>
      <c r="H8" s="36"/>
      <c r="I8" s="3"/>
      <c r="J8" s="37"/>
      <c r="K8" s="1">
        <v>4</v>
      </c>
      <c r="L8" s="1">
        <f t="shared" si="1"/>
        <v>2.5</v>
      </c>
      <c r="M8" s="21">
        <f t="shared" si="0"/>
        <v>3</v>
      </c>
      <c r="N8" s="1">
        <f t="shared" si="0"/>
        <v>3.5</v>
      </c>
      <c r="O8" s="1">
        <f t="shared" si="0"/>
        <v>4</v>
      </c>
      <c r="P8" s="1">
        <f t="shared" si="0"/>
        <v>4.5</v>
      </c>
      <c r="Q8" s="1">
        <f t="shared" si="0"/>
        <v>5</v>
      </c>
    </row>
    <row r="9" spans="1:27" x14ac:dyDescent="0.25">
      <c r="A9" s="1" t="s">
        <v>9</v>
      </c>
      <c r="B9" s="38" t="s">
        <v>10</v>
      </c>
      <c r="C9" s="38"/>
      <c r="D9" s="38"/>
      <c r="E9" s="38"/>
      <c r="F9" s="38"/>
      <c r="G9" s="38"/>
      <c r="H9" s="3"/>
      <c r="I9" s="3"/>
      <c r="J9" s="37"/>
      <c r="K9" s="1">
        <v>5</v>
      </c>
      <c r="L9" s="21">
        <f t="shared" si="1"/>
        <v>3</v>
      </c>
      <c r="M9" s="1">
        <f t="shared" si="0"/>
        <v>3.5</v>
      </c>
      <c r="N9" s="1">
        <f t="shared" si="0"/>
        <v>4</v>
      </c>
      <c r="O9" s="1">
        <f t="shared" si="0"/>
        <v>4.5</v>
      </c>
      <c r="P9" s="1">
        <f t="shared" si="0"/>
        <v>5</v>
      </c>
      <c r="Q9" s="1">
        <f t="shared" si="0"/>
        <v>5.5</v>
      </c>
    </row>
    <row r="10" spans="1:27" x14ac:dyDescent="0.25">
      <c r="J10" s="37"/>
      <c r="K10" s="1">
        <v>6</v>
      </c>
      <c r="L10" s="1">
        <f t="shared" si="1"/>
        <v>3.5</v>
      </c>
      <c r="M10" s="1">
        <f t="shared" si="0"/>
        <v>4</v>
      </c>
      <c r="N10" s="1">
        <f t="shared" si="0"/>
        <v>4.5</v>
      </c>
      <c r="O10" s="1">
        <f t="shared" si="0"/>
        <v>5</v>
      </c>
      <c r="P10" s="1">
        <f t="shared" si="0"/>
        <v>5.5</v>
      </c>
      <c r="Q10" s="1">
        <f t="shared" si="0"/>
        <v>6</v>
      </c>
    </row>
    <row r="11" spans="1:27" ht="15.75" thickBot="1" x14ac:dyDescent="0.3">
      <c r="B11" s="4" t="s">
        <v>11</v>
      </c>
      <c r="C11" s="5">
        <v>1</v>
      </c>
      <c r="D11" s="5">
        <v>2</v>
      </c>
      <c r="E11" s="32">
        <v>3</v>
      </c>
      <c r="F11" s="5">
        <v>4</v>
      </c>
      <c r="G11" s="5">
        <v>5</v>
      </c>
    </row>
    <row r="12" spans="1:27" x14ac:dyDescent="0.25">
      <c r="B12" s="6" t="s">
        <v>12</v>
      </c>
      <c r="C12" s="7">
        <v>0.1</v>
      </c>
      <c r="D12" s="30">
        <v>0.30000000000000004</v>
      </c>
      <c r="E12" s="33">
        <v>0.5</v>
      </c>
      <c r="F12" s="31">
        <v>0.70000000000000007</v>
      </c>
      <c r="G12" s="7">
        <v>0.9</v>
      </c>
    </row>
    <row r="13" spans="1:27" x14ac:dyDescent="0.25">
      <c r="B13" s="6" t="s">
        <v>13</v>
      </c>
      <c r="C13" s="7">
        <v>0.5</v>
      </c>
      <c r="D13" s="30">
        <v>0.67</v>
      </c>
      <c r="E13" s="34">
        <v>1</v>
      </c>
      <c r="F13" s="31">
        <v>1.5</v>
      </c>
      <c r="G13" s="7">
        <v>2</v>
      </c>
    </row>
    <row r="14" spans="1:27" x14ac:dyDescent="0.25">
      <c r="B14" s="6" t="s">
        <v>14</v>
      </c>
      <c r="C14" s="7">
        <v>0.7</v>
      </c>
      <c r="D14" s="30">
        <v>0.8</v>
      </c>
      <c r="E14" s="34">
        <v>1</v>
      </c>
      <c r="F14" s="31">
        <v>1.2</v>
      </c>
      <c r="G14" s="7">
        <v>1.3</v>
      </c>
    </row>
    <row r="15" spans="1:27" x14ac:dyDescent="0.25">
      <c r="B15" s="6" t="s">
        <v>15</v>
      </c>
      <c r="C15" s="7">
        <v>1</v>
      </c>
      <c r="D15" s="30">
        <v>1</v>
      </c>
      <c r="E15" s="34">
        <v>1</v>
      </c>
      <c r="F15" s="31">
        <v>1</v>
      </c>
      <c r="G15" s="7">
        <v>1</v>
      </c>
    </row>
    <row r="16" spans="1:27" ht="13.5" customHeight="1" x14ac:dyDescent="0.25">
      <c r="B16" s="6" t="s">
        <v>16</v>
      </c>
      <c r="C16" s="7">
        <v>1</v>
      </c>
      <c r="D16" s="30">
        <v>2</v>
      </c>
      <c r="E16" s="34">
        <v>3</v>
      </c>
      <c r="F16" s="31">
        <v>2</v>
      </c>
      <c r="G16" s="7">
        <v>1</v>
      </c>
    </row>
    <row r="17" spans="2:20" ht="14.25" customHeight="1" thickBot="1" x14ac:dyDescent="0.3">
      <c r="B17" s="6" t="s">
        <v>17</v>
      </c>
      <c r="C17" s="7">
        <v>3</v>
      </c>
      <c r="D17" s="30">
        <v>1</v>
      </c>
      <c r="E17" s="35">
        <v>2</v>
      </c>
      <c r="F17" s="31">
        <v>1</v>
      </c>
      <c r="G17" s="7">
        <v>3</v>
      </c>
      <c r="I17" s="22" t="s">
        <v>89</v>
      </c>
    </row>
    <row r="27" spans="2:20" ht="15.75" thickBot="1" x14ac:dyDescent="0.3"/>
    <row r="28" spans="2:20" x14ac:dyDescent="0.25">
      <c r="I28" s="24" t="s">
        <v>17</v>
      </c>
      <c r="J28" s="25">
        <v>1</v>
      </c>
      <c r="K28" s="25">
        <v>2</v>
      </c>
      <c r="L28" s="25">
        <v>3</v>
      </c>
      <c r="M28" s="25">
        <v>4</v>
      </c>
      <c r="N28" s="25">
        <v>5</v>
      </c>
      <c r="O28" s="25">
        <v>6</v>
      </c>
      <c r="P28" s="25">
        <v>7</v>
      </c>
      <c r="Q28" s="25">
        <v>8</v>
      </c>
      <c r="R28" s="25">
        <v>9</v>
      </c>
      <c r="S28" s="25">
        <v>10</v>
      </c>
      <c r="T28" s="26">
        <v>11</v>
      </c>
    </row>
    <row r="29" spans="2:20" ht="15.75" thickBot="1" x14ac:dyDescent="0.3">
      <c r="I29" s="1" t="s">
        <v>92</v>
      </c>
      <c r="J29" s="28">
        <f>$E$15*$E$14/$E$13*POWER($E$12*POWER(J28,$E$13)+(1-$E$12)*POWER($E$17,$E$13),$E$14/$E$13-1)*$E$12*$E$13*POWER(J28,$E$13-1)</f>
        <v>0.5</v>
      </c>
      <c r="K29" s="28">
        <f t="shared" ref="K29:T29" si="5">$E$15*$E$14/$E$13*POWER($E$12*POWER(K28,$E$13)+(1-$E$12)*POWER($E$17,$E$13),$E$14/$E$13-1)*$E$12*$E$13*POWER(K28,$E$13-1)</f>
        <v>0.5</v>
      </c>
      <c r="L29" s="28">
        <f t="shared" si="5"/>
        <v>0.5</v>
      </c>
      <c r="M29" s="28">
        <f t="shared" si="5"/>
        <v>0.5</v>
      </c>
      <c r="N29" s="28">
        <f t="shared" si="5"/>
        <v>0.5</v>
      </c>
      <c r="O29" s="28">
        <f t="shared" si="5"/>
        <v>0.5</v>
      </c>
      <c r="P29" s="28">
        <f t="shared" si="5"/>
        <v>0.5</v>
      </c>
      <c r="Q29" s="28">
        <f t="shared" si="5"/>
        <v>0.5</v>
      </c>
      <c r="R29" s="28">
        <f t="shared" si="5"/>
        <v>0.5</v>
      </c>
      <c r="S29" s="28">
        <f t="shared" si="5"/>
        <v>0.5</v>
      </c>
      <c r="T29" s="29">
        <f t="shared" si="5"/>
        <v>0.5</v>
      </c>
    </row>
    <row r="30" spans="2:20" x14ac:dyDescent="0.25">
      <c r="I30" s="24" t="s">
        <v>17</v>
      </c>
      <c r="J30" s="25">
        <v>1</v>
      </c>
      <c r="K30" s="25">
        <v>2</v>
      </c>
      <c r="L30" s="25">
        <v>3</v>
      </c>
      <c r="M30" s="25">
        <v>4</v>
      </c>
      <c r="N30" s="25">
        <v>5</v>
      </c>
      <c r="O30" s="25">
        <v>6</v>
      </c>
      <c r="P30" s="25">
        <v>7</v>
      </c>
      <c r="Q30" s="25">
        <v>8</v>
      </c>
      <c r="R30" s="25">
        <v>9</v>
      </c>
      <c r="S30" s="25">
        <v>10</v>
      </c>
      <c r="T30" s="26">
        <v>11</v>
      </c>
    </row>
    <row r="31" spans="2:20" ht="15.75" thickBot="1" x14ac:dyDescent="0.3">
      <c r="I31" s="27" t="s">
        <v>93</v>
      </c>
      <c r="J31" s="28">
        <f>1/$E$13*POWER((POWER($E$16/$E$15,$E$13/$E$14)-(1-$E$12)*POWER(J30,$E$13))/$E$12,1/$E$13-1)*(1/$E$12)*(-$E$13*(1-$E$12)*POWER(J30,$E$13-1))</f>
        <v>-1</v>
      </c>
      <c r="K31" s="28">
        <f t="shared" ref="K31:T31" si="6">1/$E$13*POWER((POWER($E$16/$E$15,$E$13/$E$14)-(1-$E$12)*POWER(K30,$E$13))/$E$12,1/$E$13-1)*(1/$E$12)*(-$E$13*(1-$E$12)*POWER(K30,$E$13-1))</f>
        <v>-1</v>
      </c>
      <c r="L31" s="28">
        <f t="shared" si="6"/>
        <v>-1</v>
      </c>
      <c r="M31" s="28">
        <f t="shared" si="6"/>
        <v>-1</v>
      </c>
      <c r="N31" s="28">
        <f t="shared" si="6"/>
        <v>-1</v>
      </c>
      <c r="O31" s="28" t="e">
        <f t="shared" si="6"/>
        <v>#NUM!</v>
      </c>
      <c r="P31" s="28">
        <f t="shared" si="6"/>
        <v>-1</v>
      </c>
      <c r="Q31" s="28">
        <f t="shared" si="6"/>
        <v>-1</v>
      </c>
      <c r="R31" s="28">
        <f t="shared" si="6"/>
        <v>-1</v>
      </c>
      <c r="S31" s="28">
        <f t="shared" si="6"/>
        <v>-1</v>
      </c>
      <c r="T31" s="29">
        <f t="shared" si="6"/>
        <v>-1</v>
      </c>
    </row>
    <row r="32" spans="2:20" x14ac:dyDescent="0.25">
      <c r="O32" s="23" t="s">
        <v>90</v>
      </c>
    </row>
    <row r="35" spans="1:51" x14ac:dyDescent="0.25">
      <c r="I35" s="1" t="s">
        <v>91</v>
      </c>
    </row>
    <row r="42" spans="1:51" ht="26.25" x14ac:dyDescent="0.35">
      <c r="A42" s="8" t="s">
        <v>18</v>
      </c>
      <c r="B42" s="8"/>
      <c r="C42" s="8"/>
      <c r="D42" s="8"/>
      <c r="E42" s="8"/>
      <c r="F42" s="8"/>
      <c r="I42" s="2" t="s">
        <v>19</v>
      </c>
    </row>
    <row r="44" spans="1:51" x14ac:dyDescent="0.25">
      <c r="A44" s="1" t="s">
        <v>20</v>
      </c>
      <c r="B44" s="38" t="s">
        <v>4</v>
      </c>
      <c r="C44" s="38"/>
      <c r="D44" s="38"/>
      <c r="E44" s="38"/>
      <c r="F44" s="38"/>
      <c r="G44" s="38"/>
    </row>
    <row r="45" spans="1:51" x14ac:dyDescent="0.25">
      <c r="A45" s="1" t="s">
        <v>21</v>
      </c>
      <c r="B45" s="38" t="s">
        <v>22</v>
      </c>
      <c r="C45" s="38"/>
      <c r="D45" s="38"/>
      <c r="E45" s="38"/>
      <c r="F45" s="38"/>
      <c r="G45" s="38"/>
    </row>
    <row r="46" spans="1:51" x14ac:dyDescent="0.25">
      <c r="A46" s="1" t="s">
        <v>23</v>
      </c>
      <c r="B46" s="36" t="s">
        <v>8</v>
      </c>
      <c r="C46" s="36"/>
      <c r="D46" s="36"/>
      <c r="E46" s="36"/>
      <c r="F46" s="36"/>
      <c r="G46" s="36"/>
      <c r="H46" s="36"/>
    </row>
    <row r="47" spans="1:51" x14ac:dyDescent="0.25">
      <c r="A47" s="1" t="s">
        <v>24</v>
      </c>
      <c r="B47" s="38" t="s">
        <v>10</v>
      </c>
      <c r="C47" s="38"/>
      <c r="D47" s="38"/>
      <c r="E47" s="38"/>
      <c r="F47" s="38"/>
      <c r="G47" s="38"/>
      <c r="H47" s="3"/>
    </row>
    <row r="48" spans="1:51" x14ac:dyDescent="0.25">
      <c r="J48" s="1" t="s">
        <v>17</v>
      </c>
      <c r="K48" s="1">
        <v>0.1</v>
      </c>
      <c r="L48" s="1">
        <v>0.2</v>
      </c>
      <c r="M48" s="1">
        <v>0.3</v>
      </c>
      <c r="N48" s="1">
        <v>0.4</v>
      </c>
      <c r="O48" s="1">
        <v>0.5</v>
      </c>
      <c r="P48" s="1">
        <v>0.6</v>
      </c>
      <c r="Q48" s="1">
        <v>0.7</v>
      </c>
      <c r="R48" s="1">
        <v>0.8</v>
      </c>
      <c r="S48" s="1">
        <v>0.9</v>
      </c>
      <c r="T48" s="1">
        <v>1</v>
      </c>
      <c r="U48" s="1">
        <v>1.1000000000000001</v>
      </c>
      <c r="V48" s="1">
        <v>1.2</v>
      </c>
      <c r="W48" s="1">
        <v>1.3</v>
      </c>
      <c r="X48" s="1">
        <v>1.4</v>
      </c>
      <c r="Y48" s="1">
        <v>1.5</v>
      </c>
      <c r="Z48" s="1">
        <v>1.6</v>
      </c>
      <c r="AA48" s="1">
        <v>1.7</v>
      </c>
      <c r="AB48" s="1">
        <v>1.8</v>
      </c>
      <c r="AC48" s="1">
        <v>1.9</v>
      </c>
      <c r="AD48" s="1">
        <v>2</v>
      </c>
      <c r="AE48" s="1">
        <v>2.1</v>
      </c>
      <c r="AF48" s="1">
        <v>2.2000000000000002</v>
      </c>
      <c r="AG48" s="1">
        <v>2.2999999999999998</v>
      </c>
      <c r="AH48" s="1">
        <v>2.4</v>
      </c>
      <c r="AI48" s="1">
        <v>2.5</v>
      </c>
      <c r="AJ48" s="1">
        <v>2.6</v>
      </c>
      <c r="AK48" s="1">
        <v>2.7</v>
      </c>
      <c r="AL48" s="1">
        <v>2.8</v>
      </c>
      <c r="AM48" s="1">
        <v>2.9</v>
      </c>
      <c r="AN48" s="1">
        <v>3</v>
      </c>
      <c r="AO48" s="1">
        <v>3.1</v>
      </c>
      <c r="AP48" s="1">
        <v>3.2</v>
      </c>
      <c r="AQ48" s="1">
        <v>3.3</v>
      </c>
      <c r="AR48" s="1">
        <v>3.4</v>
      </c>
      <c r="AS48" s="1">
        <v>3.5</v>
      </c>
      <c r="AT48" s="1">
        <v>3.6</v>
      </c>
      <c r="AU48" s="1">
        <v>3.7</v>
      </c>
      <c r="AV48" s="1">
        <v>3.8</v>
      </c>
      <c r="AW48" s="1">
        <v>3.9</v>
      </c>
      <c r="AX48" s="1">
        <v>4</v>
      </c>
      <c r="AY48" s="1">
        <v>4.0999999999999996</v>
      </c>
    </row>
    <row r="49" spans="2:51" ht="15.75" thickBot="1" x14ac:dyDescent="0.3">
      <c r="B49" s="4" t="s">
        <v>11</v>
      </c>
      <c r="C49" s="5">
        <v>1</v>
      </c>
      <c r="D49" s="5">
        <v>2</v>
      </c>
      <c r="E49" s="32">
        <v>3</v>
      </c>
      <c r="F49" s="5">
        <v>4</v>
      </c>
      <c r="G49" s="5">
        <v>5</v>
      </c>
      <c r="J49" s="1" t="s">
        <v>84</v>
      </c>
      <c r="K49" s="1">
        <f>($E$53/$E$52)^(1/$E$50)/(K48^($E$51/$E$50))</f>
        <v>90</v>
      </c>
      <c r="L49" s="1">
        <f t="shared" ref="L49:AY49" si="7">($E$53/$E$52)^(1/$E$50)/(L48^($E$51/$E$50))</f>
        <v>45</v>
      </c>
      <c r="M49" s="1">
        <f t="shared" si="7"/>
        <v>30</v>
      </c>
      <c r="N49" s="1">
        <f t="shared" si="7"/>
        <v>22.5</v>
      </c>
      <c r="O49" s="1">
        <f t="shared" si="7"/>
        <v>18</v>
      </c>
      <c r="P49" s="1">
        <f t="shared" si="7"/>
        <v>15</v>
      </c>
      <c r="Q49" s="1">
        <f t="shared" si="7"/>
        <v>12.857142857142858</v>
      </c>
      <c r="R49" s="1">
        <f t="shared" si="7"/>
        <v>11.25</v>
      </c>
      <c r="S49" s="1">
        <f t="shared" si="7"/>
        <v>10</v>
      </c>
      <c r="T49" s="1">
        <f t="shared" si="7"/>
        <v>9</v>
      </c>
      <c r="U49" s="1">
        <f t="shared" si="7"/>
        <v>8.1818181818181817</v>
      </c>
      <c r="V49" s="1">
        <f t="shared" si="7"/>
        <v>7.5</v>
      </c>
      <c r="W49" s="1">
        <f t="shared" si="7"/>
        <v>6.9230769230769225</v>
      </c>
      <c r="X49" s="1">
        <f t="shared" si="7"/>
        <v>6.4285714285714288</v>
      </c>
      <c r="Y49" s="1">
        <f t="shared" si="7"/>
        <v>6</v>
      </c>
      <c r="Z49" s="1">
        <f t="shared" si="7"/>
        <v>5.625</v>
      </c>
      <c r="AA49" s="1">
        <f t="shared" si="7"/>
        <v>5.2941176470588234</v>
      </c>
      <c r="AB49" s="1">
        <f t="shared" si="7"/>
        <v>5</v>
      </c>
      <c r="AC49" s="1">
        <f t="shared" si="7"/>
        <v>4.7368421052631584</v>
      </c>
      <c r="AD49" s="1">
        <f t="shared" si="7"/>
        <v>4.5</v>
      </c>
      <c r="AE49" s="1">
        <f t="shared" si="7"/>
        <v>4.2857142857142856</v>
      </c>
      <c r="AF49" s="1">
        <f t="shared" si="7"/>
        <v>4.0909090909090908</v>
      </c>
      <c r="AG49" s="1">
        <f t="shared" si="7"/>
        <v>3.9130434782608701</v>
      </c>
      <c r="AH49" s="1">
        <f t="shared" si="7"/>
        <v>3.75</v>
      </c>
      <c r="AI49" s="1">
        <f t="shared" si="7"/>
        <v>3.6</v>
      </c>
      <c r="AJ49" s="1">
        <f t="shared" si="7"/>
        <v>3.4615384615384612</v>
      </c>
      <c r="AK49" s="1">
        <f t="shared" si="7"/>
        <v>3.333333333333333</v>
      </c>
      <c r="AL49" s="1">
        <f t="shared" si="7"/>
        <v>3.2142857142857144</v>
      </c>
      <c r="AM49" s="1">
        <f t="shared" si="7"/>
        <v>3.103448275862069</v>
      </c>
      <c r="AN49" s="1">
        <f t="shared" si="7"/>
        <v>3</v>
      </c>
      <c r="AO49" s="1">
        <f t="shared" si="7"/>
        <v>2.903225806451613</v>
      </c>
      <c r="AP49" s="1">
        <f t="shared" si="7"/>
        <v>2.8125</v>
      </c>
      <c r="AQ49" s="1">
        <f t="shared" si="7"/>
        <v>2.7272727272727275</v>
      </c>
      <c r="AR49" s="1">
        <f t="shared" si="7"/>
        <v>2.6470588235294117</v>
      </c>
      <c r="AS49" s="1">
        <f t="shared" si="7"/>
        <v>2.5714285714285716</v>
      </c>
      <c r="AT49" s="1">
        <f t="shared" si="7"/>
        <v>2.5</v>
      </c>
      <c r="AU49" s="1">
        <f t="shared" si="7"/>
        <v>2.4324324324324325</v>
      </c>
      <c r="AV49" s="1">
        <f t="shared" si="7"/>
        <v>2.3684210526315792</v>
      </c>
      <c r="AW49" s="1">
        <f t="shared" si="7"/>
        <v>2.3076923076923079</v>
      </c>
      <c r="AX49" s="1">
        <f t="shared" si="7"/>
        <v>2.25</v>
      </c>
      <c r="AY49" s="1">
        <f t="shared" si="7"/>
        <v>2.1951219512195124</v>
      </c>
    </row>
    <row r="50" spans="2:51" x14ac:dyDescent="0.25">
      <c r="B50" s="6" t="s">
        <v>12</v>
      </c>
      <c r="C50" s="7">
        <v>0.2</v>
      </c>
      <c r="D50" s="30">
        <v>0.25</v>
      </c>
      <c r="E50" s="33">
        <v>0.5</v>
      </c>
      <c r="F50" s="31">
        <v>0.75</v>
      </c>
      <c r="G50" s="7">
        <v>0.8</v>
      </c>
    </row>
    <row r="51" spans="2:51" x14ac:dyDescent="0.25">
      <c r="B51" s="6" t="s">
        <v>14</v>
      </c>
      <c r="C51" s="7">
        <v>0.6</v>
      </c>
      <c r="D51" s="30">
        <v>0.7</v>
      </c>
      <c r="E51" s="34">
        <v>0.5</v>
      </c>
      <c r="F51" s="31">
        <v>0.65</v>
      </c>
      <c r="G51" s="7">
        <v>0.4</v>
      </c>
    </row>
    <row r="52" spans="2:51" x14ac:dyDescent="0.25">
      <c r="B52" s="6" t="s">
        <v>15</v>
      </c>
      <c r="C52" s="7">
        <v>1</v>
      </c>
      <c r="D52" s="30">
        <v>1</v>
      </c>
      <c r="E52" s="34">
        <v>1</v>
      </c>
      <c r="F52" s="31">
        <v>1</v>
      </c>
      <c r="G52" s="7">
        <v>1</v>
      </c>
    </row>
    <row r="53" spans="2:51" x14ac:dyDescent="0.25">
      <c r="B53" s="6" t="s">
        <v>16</v>
      </c>
      <c r="C53" s="7">
        <v>1</v>
      </c>
      <c r="D53" s="30">
        <v>2</v>
      </c>
      <c r="E53" s="34">
        <v>3</v>
      </c>
      <c r="F53" s="31">
        <v>2</v>
      </c>
      <c r="G53" s="7">
        <v>1</v>
      </c>
    </row>
    <row r="54" spans="2:51" ht="15.75" thickBot="1" x14ac:dyDescent="0.3">
      <c r="B54" s="6" t="s">
        <v>17</v>
      </c>
      <c r="C54" s="7">
        <v>3</v>
      </c>
      <c r="D54" s="30">
        <v>1</v>
      </c>
      <c r="E54" s="35">
        <v>2</v>
      </c>
      <c r="F54" s="31">
        <v>1</v>
      </c>
      <c r="G54" s="7">
        <v>3</v>
      </c>
    </row>
    <row r="55" spans="2:51" x14ac:dyDescent="0.25">
      <c r="I55" s="1" t="s">
        <v>95</v>
      </c>
    </row>
    <row r="67" spans="9:19" ht="15.75" thickBot="1" x14ac:dyDescent="0.3"/>
    <row r="68" spans="9:19" x14ac:dyDescent="0.25">
      <c r="I68" s="24" t="s">
        <v>84</v>
      </c>
      <c r="J68" s="25">
        <v>1</v>
      </c>
      <c r="K68" s="25">
        <v>2</v>
      </c>
      <c r="L68" s="25">
        <v>3</v>
      </c>
      <c r="M68" s="25">
        <v>4</v>
      </c>
      <c r="N68" s="25">
        <v>5</v>
      </c>
      <c r="O68" s="25">
        <v>6</v>
      </c>
      <c r="P68" s="25">
        <v>7</v>
      </c>
      <c r="Q68" s="25">
        <v>8</v>
      </c>
      <c r="R68" s="25">
        <v>9</v>
      </c>
      <c r="S68" s="26">
        <v>10</v>
      </c>
    </row>
    <row r="69" spans="9:19" ht="15.75" thickBot="1" x14ac:dyDescent="0.3">
      <c r="I69" s="27" t="s">
        <v>94</v>
      </c>
      <c r="J69" s="28">
        <f>$E$50*$E$52*$E$54^$E$51*J68^($E$50-1)</f>
        <v>0.70710678118654757</v>
      </c>
      <c r="K69" s="28">
        <f t="shared" ref="K69:R69" si="8">$E$50*$E$52*$E$54^$E$51*K68^($E$50-1)</f>
        <v>0.5</v>
      </c>
      <c r="L69" s="28">
        <f t="shared" si="8"/>
        <v>0.40824829046386307</v>
      </c>
      <c r="M69" s="28">
        <f t="shared" si="8"/>
        <v>0.35355339059327379</v>
      </c>
      <c r="N69" s="28">
        <f t="shared" si="8"/>
        <v>0.31622776601683794</v>
      </c>
      <c r="O69" s="28">
        <f t="shared" si="8"/>
        <v>0.28867513459481292</v>
      </c>
      <c r="P69" s="28">
        <f t="shared" si="8"/>
        <v>0.2672612419124244</v>
      </c>
      <c r="Q69" s="28">
        <f t="shared" si="8"/>
        <v>0.25</v>
      </c>
      <c r="R69" s="28">
        <f t="shared" si="8"/>
        <v>0.23570226039551584</v>
      </c>
      <c r="S69" s="29">
        <f>$E$50*$E$52*$E$54^$E$51*S68^($E$50-1)</f>
        <v>0.22360679774997899</v>
      </c>
    </row>
    <row r="70" spans="9:19" ht="15.75" thickBot="1" x14ac:dyDescent="0.3"/>
    <row r="71" spans="9:19" x14ac:dyDescent="0.25">
      <c r="I71" s="24" t="s">
        <v>17</v>
      </c>
      <c r="J71" s="25">
        <v>1</v>
      </c>
      <c r="K71" s="25">
        <v>2</v>
      </c>
      <c r="L71" s="25">
        <v>3</v>
      </c>
      <c r="M71" s="25">
        <v>4</v>
      </c>
      <c r="N71" s="25">
        <v>5</v>
      </c>
      <c r="O71" s="25">
        <v>6</v>
      </c>
      <c r="P71" s="25">
        <v>7</v>
      </c>
      <c r="Q71" s="25">
        <v>8</v>
      </c>
      <c r="R71" s="25">
        <v>9</v>
      </c>
      <c r="S71" s="26">
        <v>10</v>
      </c>
    </row>
    <row r="72" spans="9:19" ht="15.75" thickBot="1" x14ac:dyDescent="0.3">
      <c r="I72" s="27" t="s">
        <v>96</v>
      </c>
      <c r="J72" s="28">
        <f>-$E$51/$E$50*($E$53/$E$52)^(1/$E$50)*J71^(-($E$51+$E$50)/$E$50)</f>
        <v>-9</v>
      </c>
      <c r="K72" s="28">
        <f t="shared" ref="K72:S72" si="9">-$E$51/$E$50*($E$53/$E$52)^(1/$E$50)*K71^(-($E$51+$E$50)/$E$50)</f>
        <v>-2.25</v>
      </c>
      <c r="L72" s="28">
        <f t="shared" si="9"/>
        <v>-1</v>
      </c>
      <c r="M72" s="28">
        <f t="shared" si="9"/>
        <v>-0.5625</v>
      </c>
      <c r="N72" s="28">
        <f t="shared" si="9"/>
        <v>-0.36</v>
      </c>
      <c r="O72" s="28">
        <f t="shared" si="9"/>
        <v>-0.25</v>
      </c>
      <c r="P72" s="28">
        <f t="shared" si="9"/>
        <v>-0.18367346938775508</v>
      </c>
      <c r="Q72" s="28">
        <f t="shared" si="9"/>
        <v>-0.140625</v>
      </c>
      <c r="R72" s="28">
        <f t="shared" si="9"/>
        <v>-0.1111111111111111</v>
      </c>
      <c r="S72" s="29">
        <f t="shared" si="9"/>
        <v>-0.09</v>
      </c>
    </row>
  </sheetData>
  <mergeCells count="14">
    <mergeCell ref="B45:G45"/>
    <mergeCell ref="B46:H46"/>
    <mergeCell ref="B47:G47"/>
    <mergeCell ref="A1:E1"/>
    <mergeCell ref="A4:F4"/>
    <mergeCell ref="B6:G6"/>
    <mergeCell ref="B7:G7"/>
    <mergeCell ref="B8:H8"/>
    <mergeCell ref="B9:G9"/>
    <mergeCell ref="L3:Q3"/>
    <mergeCell ref="J5:J10"/>
    <mergeCell ref="T3:Z3"/>
    <mergeCell ref="G1:O1"/>
    <mergeCell ref="B44:G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>
      <selection activeCell="F26" sqref="F26"/>
    </sheetView>
  </sheetViews>
  <sheetFormatPr defaultRowHeight="15" x14ac:dyDescent="0.25"/>
  <cols>
    <col min="2" max="2" width="35.42578125" bestFit="1" customWidth="1"/>
  </cols>
  <sheetData>
    <row r="1" spans="1:2" ht="15.75" thickBot="1" x14ac:dyDescent="0.3"/>
    <row r="2" spans="1:2" ht="16.5" thickBot="1" x14ac:dyDescent="0.3">
      <c r="A2" s="41" t="s">
        <v>25</v>
      </c>
      <c r="B2" s="42"/>
    </row>
    <row r="3" spans="1:2" ht="26.25" thickBot="1" x14ac:dyDescent="0.3">
      <c r="A3" s="43" t="s">
        <v>26</v>
      </c>
      <c r="B3" s="44"/>
    </row>
    <row r="4" spans="1:2" ht="16.5" thickBot="1" x14ac:dyDescent="0.3">
      <c r="A4" s="45" t="s">
        <v>27</v>
      </c>
      <c r="B4" s="46"/>
    </row>
    <row r="5" spans="1:2" ht="15.75" x14ac:dyDescent="0.25">
      <c r="A5" s="9">
        <v>1</v>
      </c>
      <c r="B5" s="10" t="s">
        <v>28</v>
      </c>
    </row>
    <row r="6" spans="1:2" ht="15.75" x14ac:dyDescent="0.25">
      <c r="A6" s="11">
        <v>2</v>
      </c>
      <c r="B6" s="12" t="s">
        <v>29</v>
      </c>
    </row>
    <row r="7" spans="1:2" ht="15.75" x14ac:dyDescent="0.25">
      <c r="A7" s="11">
        <v>3</v>
      </c>
      <c r="B7" s="12" t="s">
        <v>30</v>
      </c>
    </row>
    <row r="8" spans="1:2" ht="15.75" x14ac:dyDescent="0.25">
      <c r="A8" s="11">
        <v>4</v>
      </c>
      <c r="B8" s="12" t="s">
        <v>31</v>
      </c>
    </row>
    <row r="9" spans="1:2" ht="15.75" x14ac:dyDescent="0.25">
      <c r="A9" s="11">
        <v>5</v>
      </c>
      <c r="B9" s="12" t="s">
        <v>32</v>
      </c>
    </row>
    <row r="10" spans="1:2" ht="15.75" x14ac:dyDescent="0.25">
      <c r="A10" s="11">
        <v>6</v>
      </c>
      <c r="B10" s="12" t="s">
        <v>33</v>
      </c>
    </row>
    <row r="11" spans="1:2" ht="15.75" x14ac:dyDescent="0.25">
      <c r="A11" s="11">
        <v>7</v>
      </c>
      <c r="B11" s="12" t="s">
        <v>34</v>
      </c>
    </row>
    <row r="12" spans="1:2" ht="15.75" x14ac:dyDescent="0.25">
      <c r="A12" s="11">
        <v>8</v>
      </c>
      <c r="B12" s="12" t="s">
        <v>35</v>
      </c>
    </row>
    <row r="13" spans="1:2" ht="15.75" x14ac:dyDescent="0.25">
      <c r="A13" s="11">
        <v>9</v>
      </c>
      <c r="B13" s="12" t="s">
        <v>36</v>
      </c>
    </row>
    <row r="14" spans="1:2" ht="15.75" x14ac:dyDescent="0.25">
      <c r="A14" s="11">
        <v>10</v>
      </c>
      <c r="B14" s="12" t="s">
        <v>37</v>
      </c>
    </row>
    <row r="15" spans="1:2" ht="15.75" x14ac:dyDescent="0.25">
      <c r="A15" s="11">
        <v>11</v>
      </c>
      <c r="B15" s="12" t="s">
        <v>38</v>
      </c>
    </row>
    <row r="16" spans="1:2" ht="15.75" x14ac:dyDescent="0.25">
      <c r="A16" s="11">
        <v>12</v>
      </c>
      <c r="B16" s="12" t="s">
        <v>39</v>
      </c>
    </row>
    <row r="17" spans="1:2" ht="15.75" x14ac:dyDescent="0.25">
      <c r="A17" s="11">
        <v>13</v>
      </c>
      <c r="B17" s="12" t="s">
        <v>40</v>
      </c>
    </row>
    <row r="18" spans="1:2" ht="15.75" x14ac:dyDescent="0.25">
      <c r="A18" s="11">
        <v>14</v>
      </c>
      <c r="B18" s="12" t="s">
        <v>41</v>
      </c>
    </row>
    <row r="19" spans="1:2" ht="16.5" thickBot="1" x14ac:dyDescent="0.3">
      <c r="A19" s="13">
        <v>15</v>
      </c>
      <c r="B19" s="14" t="s">
        <v>42</v>
      </c>
    </row>
    <row r="20" spans="1:2" ht="15.75" x14ac:dyDescent="0.25">
      <c r="A20" s="47" t="s">
        <v>43</v>
      </c>
      <c r="B20" s="48"/>
    </row>
    <row r="21" spans="1:2" ht="15.75" x14ac:dyDescent="0.25">
      <c r="A21" s="11">
        <v>16</v>
      </c>
      <c r="B21" s="12" t="s">
        <v>44</v>
      </c>
    </row>
    <row r="22" spans="1:2" ht="15.75" x14ac:dyDescent="0.25">
      <c r="A22" s="11">
        <v>17</v>
      </c>
      <c r="B22" s="12" t="s">
        <v>45</v>
      </c>
    </row>
    <row r="23" spans="1:2" ht="15.75" x14ac:dyDescent="0.25">
      <c r="A23" s="11">
        <v>18</v>
      </c>
      <c r="B23" s="12" t="s">
        <v>46</v>
      </c>
    </row>
    <row r="24" spans="1:2" ht="15.75" x14ac:dyDescent="0.25">
      <c r="A24" s="11">
        <v>19</v>
      </c>
      <c r="B24" s="12" t="s">
        <v>47</v>
      </c>
    </row>
    <row r="25" spans="1:2" ht="15.75" x14ac:dyDescent="0.25">
      <c r="A25" s="11">
        <v>20</v>
      </c>
      <c r="B25" s="12" t="s">
        <v>48</v>
      </c>
    </row>
    <row r="26" spans="1:2" ht="15.75" x14ac:dyDescent="0.25">
      <c r="A26" s="11">
        <v>21</v>
      </c>
      <c r="B26" s="12" t="s">
        <v>49</v>
      </c>
    </row>
    <row r="27" spans="1:2" ht="15.75" x14ac:dyDescent="0.25">
      <c r="A27" s="11">
        <v>22</v>
      </c>
      <c r="B27" s="12" t="s">
        <v>50</v>
      </c>
    </row>
    <row r="28" spans="1:2" ht="15.75" x14ac:dyDescent="0.25">
      <c r="A28" s="11">
        <v>23</v>
      </c>
      <c r="B28" s="12" t="s">
        <v>51</v>
      </c>
    </row>
    <row r="29" spans="1:2" ht="15.75" x14ac:dyDescent="0.25">
      <c r="A29" s="11">
        <v>24</v>
      </c>
      <c r="B29" s="15" t="s">
        <v>52</v>
      </c>
    </row>
    <row r="30" spans="1:2" ht="15.75" x14ac:dyDescent="0.25">
      <c r="A30" s="11">
        <v>25</v>
      </c>
      <c r="B30" s="12" t="s">
        <v>53</v>
      </c>
    </row>
    <row r="31" spans="1:2" ht="16.5" thickBot="1" x14ac:dyDescent="0.3">
      <c r="A31" s="16">
        <v>26</v>
      </c>
      <c r="B31" s="17" t="s">
        <v>54</v>
      </c>
    </row>
  </sheetData>
  <mergeCells count="4">
    <mergeCell ref="A2:B2"/>
    <mergeCell ref="A3:B3"/>
    <mergeCell ref="A4:B4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topLeftCell="A43" workbookViewId="0">
      <selection activeCell="C54" sqref="C54"/>
    </sheetView>
  </sheetViews>
  <sheetFormatPr defaultRowHeight="15" x14ac:dyDescent="0.25"/>
  <cols>
    <col min="2" max="2" width="34.5703125" bestFit="1" customWidth="1"/>
  </cols>
  <sheetData>
    <row r="1" spans="1:2" ht="15.75" thickBot="1" x14ac:dyDescent="0.3"/>
    <row r="2" spans="1:2" ht="26.25" thickBot="1" x14ac:dyDescent="0.3">
      <c r="A2" s="43" t="s">
        <v>55</v>
      </c>
      <c r="B2" s="49"/>
    </row>
    <row r="3" spans="1:2" ht="16.5" thickBot="1" x14ac:dyDescent="0.3">
      <c r="A3" s="47" t="s">
        <v>43</v>
      </c>
      <c r="B3" s="48"/>
    </row>
    <row r="4" spans="1:2" ht="15.75" x14ac:dyDescent="0.25">
      <c r="A4" s="9">
        <v>1</v>
      </c>
      <c r="B4" s="10" t="s">
        <v>56</v>
      </c>
    </row>
    <row r="5" spans="1:2" ht="15.75" x14ac:dyDescent="0.25">
      <c r="A5" s="11">
        <v>2</v>
      </c>
      <c r="B5" s="12" t="s">
        <v>57</v>
      </c>
    </row>
    <row r="6" spans="1:2" ht="15.75" x14ac:dyDescent="0.25">
      <c r="A6" s="11">
        <v>3</v>
      </c>
      <c r="B6" s="12" t="s">
        <v>58</v>
      </c>
    </row>
    <row r="7" spans="1:2" ht="15.75" x14ac:dyDescent="0.25">
      <c r="A7" s="11">
        <v>4</v>
      </c>
      <c r="B7" s="12" t="s">
        <v>59</v>
      </c>
    </row>
    <row r="8" spans="1:2" ht="15.75" x14ac:dyDescent="0.25">
      <c r="A8" s="11">
        <v>5</v>
      </c>
      <c r="B8" s="12" t="s">
        <v>60</v>
      </c>
    </row>
    <row r="9" spans="1:2" ht="16.5" thickBot="1" x14ac:dyDescent="0.3">
      <c r="A9" s="11">
        <v>6</v>
      </c>
      <c r="B9" s="12" t="s">
        <v>61</v>
      </c>
    </row>
    <row r="10" spans="1:2" ht="16.5" thickBot="1" x14ac:dyDescent="0.3">
      <c r="A10" s="45" t="s">
        <v>62</v>
      </c>
      <c r="B10" s="46"/>
    </row>
    <row r="11" spans="1:2" ht="15.75" x14ac:dyDescent="0.25">
      <c r="A11" s="9">
        <v>7</v>
      </c>
      <c r="B11" s="18" t="s">
        <v>63</v>
      </c>
    </row>
    <row r="12" spans="1:2" ht="15.75" x14ac:dyDescent="0.25">
      <c r="A12" s="19">
        <v>8</v>
      </c>
      <c r="B12" s="20" t="s">
        <v>64</v>
      </c>
    </row>
    <row r="13" spans="1:2" ht="15.75" x14ac:dyDescent="0.25">
      <c r="A13" s="11">
        <v>9</v>
      </c>
      <c r="B13" s="12" t="s">
        <v>65</v>
      </c>
    </row>
    <row r="14" spans="1:2" ht="15.75" x14ac:dyDescent="0.25">
      <c r="A14" s="11">
        <v>10</v>
      </c>
      <c r="B14" s="12" t="s">
        <v>66</v>
      </c>
    </row>
    <row r="15" spans="1:2" ht="15.75" x14ac:dyDescent="0.25">
      <c r="A15" s="11">
        <v>11</v>
      </c>
      <c r="B15" s="12" t="s">
        <v>67</v>
      </c>
    </row>
    <row r="16" spans="1:2" ht="15.75" x14ac:dyDescent="0.25">
      <c r="A16" s="11">
        <v>12</v>
      </c>
      <c r="B16" s="12" t="s">
        <v>68</v>
      </c>
    </row>
    <row r="17" spans="1:2" ht="15.75" x14ac:dyDescent="0.25">
      <c r="A17" s="11">
        <v>13</v>
      </c>
      <c r="B17" s="12" t="s">
        <v>69</v>
      </c>
    </row>
    <row r="18" spans="1:2" ht="15.75" x14ac:dyDescent="0.25">
      <c r="A18" s="11">
        <v>14</v>
      </c>
      <c r="B18" s="12" t="s">
        <v>70</v>
      </c>
    </row>
    <row r="19" spans="1:2" ht="15.75" x14ac:dyDescent="0.25">
      <c r="A19" s="11">
        <v>15</v>
      </c>
      <c r="B19" s="12" t="s">
        <v>71</v>
      </c>
    </row>
    <row r="20" spans="1:2" ht="15.75" x14ac:dyDescent="0.25">
      <c r="A20" s="11">
        <v>16</v>
      </c>
      <c r="B20" s="12" t="s">
        <v>72</v>
      </c>
    </row>
    <row r="21" spans="1:2" ht="15.75" x14ac:dyDescent="0.25">
      <c r="A21" s="11">
        <v>17</v>
      </c>
      <c r="B21" s="12" t="s">
        <v>73</v>
      </c>
    </row>
    <row r="22" spans="1:2" ht="15.75" x14ac:dyDescent="0.25">
      <c r="A22" s="11">
        <v>18</v>
      </c>
      <c r="B22" s="12" t="s">
        <v>74</v>
      </c>
    </row>
    <row r="23" spans="1:2" ht="15.75" x14ac:dyDescent="0.25">
      <c r="A23" s="11">
        <v>19</v>
      </c>
      <c r="B23" s="12" t="s">
        <v>75</v>
      </c>
    </row>
    <row r="24" spans="1:2" ht="16.5" thickBot="1" x14ac:dyDescent="0.3">
      <c r="A24" s="11">
        <v>20</v>
      </c>
      <c r="B24" s="14" t="s">
        <v>76</v>
      </c>
    </row>
    <row r="25" spans="1:2" ht="16.5" thickBot="1" x14ac:dyDescent="0.3">
      <c r="A25" s="45" t="s">
        <v>77</v>
      </c>
      <c r="B25" s="46"/>
    </row>
    <row r="26" spans="1:2" ht="15.75" x14ac:dyDescent="0.25">
      <c r="A26" s="9">
        <v>21</v>
      </c>
      <c r="B26" s="10" t="s">
        <v>78</v>
      </c>
    </row>
    <row r="27" spans="1:2" ht="15.75" x14ac:dyDescent="0.25">
      <c r="A27" s="11">
        <v>22</v>
      </c>
      <c r="B27" s="12" t="s">
        <v>79</v>
      </c>
    </row>
    <row r="28" spans="1:2" ht="15.75" x14ac:dyDescent="0.25">
      <c r="A28" s="11">
        <v>23</v>
      </c>
      <c r="B28" s="12" t="s">
        <v>80</v>
      </c>
    </row>
    <row r="29" spans="1:2" ht="15.75" x14ac:dyDescent="0.25">
      <c r="A29" s="11">
        <v>24</v>
      </c>
      <c r="B29" s="12" t="s">
        <v>81</v>
      </c>
    </row>
    <row r="30" spans="1:2" ht="15.75" x14ac:dyDescent="0.25">
      <c r="A30" s="11">
        <v>25</v>
      </c>
      <c r="B30" s="12" t="s">
        <v>82</v>
      </c>
    </row>
    <row r="31" spans="1:2" ht="16.5" thickBot="1" x14ac:dyDescent="0.3">
      <c r="A31" s="16">
        <v>26</v>
      </c>
      <c r="B31" s="14" t="s">
        <v>83</v>
      </c>
    </row>
  </sheetData>
  <mergeCells count="4">
    <mergeCell ref="A2:B2"/>
    <mergeCell ref="A3:B3"/>
    <mergeCell ref="A10:B10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ПИ20-1</vt:lpstr>
      <vt:lpstr>Пи20-2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NekitOS</cp:lastModifiedBy>
  <dcterms:created xsi:type="dcterms:W3CDTF">2022-03-10T10:20:08Z</dcterms:created>
  <dcterms:modified xsi:type="dcterms:W3CDTF">2022-03-18T18:25:08Z</dcterms:modified>
</cp:coreProperties>
</file>