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kitOS\Desktop\мусорка учебная\Анализ Данных\"/>
    </mc:Choice>
  </mc:AlternateContent>
  <xr:revisionPtr revIDLastSave="0" documentId="13_ncr:1_{53CACDE9-B6E5-437D-9338-251B9A3B7FC9}" xr6:coauthVersionLast="40" xr6:coauthVersionMax="40" xr10:uidLastSave="{00000000-0000-0000-0000-000000000000}"/>
  <bookViews>
    <workbookView xWindow="0" yWindow="0" windowWidth="28800" windowHeight="12225" xr2:uid="{E11E6965-F1D4-4CE7-A69B-4DEE82A9E8B6}"/>
  </bookViews>
  <sheets>
    <sheet name="Решение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C14" i="2"/>
  <c r="E2" i="2"/>
  <c r="B45" i="2"/>
  <c r="C45" i="2"/>
  <c r="A45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29" i="2"/>
  <c r="B24" i="2" l="1"/>
  <c r="B26" i="2"/>
  <c r="A26" i="2"/>
  <c r="G12" i="2"/>
  <c r="H7" i="2"/>
  <c r="A24" i="2"/>
  <c r="H4" i="2" l="1"/>
  <c r="G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I12" i="2" l="1"/>
  <c r="F2" i="2" l="1"/>
  <c r="G2" i="2" s="1"/>
  <c r="H2" i="2" l="1"/>
  <c r="I14" i="2"/>
  <c r="I19" i="2" s="1"/>
  <c r="G14" i="2"/>
  <c r="G19" i="2" s="1"/>
  <c r="I2" i="2" l="1"/>
  <c r="I9" i="2" s="1"/>
  <c r="G9" i="2" l="1"/>
</calcChain>
</file>

<file path=xl/sharedStrings.xml><?xml version="1.0" encoding="utf-8"?>
<sst xmlns="http://schemas.openxmlformats.org/spreadsheetml/2006/main" count="31" uniqueCount="23">
  <si>
    <t>Xi</t>
  </si>
  <si>
    <t>Xi^2</t>
  </si>
  <si>
    <t>станд откл</t>
  </si>
  <si>
    <t>срзнач</t>
  </si>
  <si>
    <t>срзнач х^2</t>
  </si>
  <si>
    <t>диспер</t>
  </si>
  <si>
    <t>испр дисп</t>
  </si>
  <si>
    <t>Ошибка</t>
  </si>
  <si>
    <t>всего</t>
  </si>
  <si>
    <t>левый</t>
  </si>
  <si>
    <t>правый</t>
  </si>
  <si>
    <t>для среднего</t>
  </si>
  <si>
    <t>s</t>
  </si>
  <si>
    <t>стандотклон</t>
  </si>
  <si>
    <t>s^2</t>
  </si>
  <si>
    <t>дисп.в (исправленная дисп)</t>
  </si>
  <si>
    <t>n</t>
  </si>
  <si>
    <t>количество чисел в выборке</t>
  </si>
  <si>
    <t>для дисперсии</t>
  </si>
  <si>
    <t>процент</t>
  </si>
  <si>
    <t>Сумм</t>
  </si>
  <si>
    <t>сумм</t>
  </si>
  <si>
    <t>для среднеквадратичного откл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</si>
</sst>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D1BE-7525-4BCA-B60F-B315D5B80590}">
  <dimension ref="A1:M46"/>
  <sheetViews>
    <sheetView tabSelected="1" workbookViewId="0">
      <selection activeCell="M22" sqref="M22"/>
    </sheetView>
  </sheetViews>
  <sheetFormatPr defaultRowHeight="15" x14ac:dyDescent="0.25"/>
  <cols>
    <col min="2" max="2" width="9.7109375" customWidth="1"/>
    <col min="5" max="5" width="10" bestFit="1" customWidth="1"/>
    <col min="6" max="6" width="12" bestFit="1" customWidth="1"/>
    <col min="7" max="7" width="12.28515625" customWidth="1"/>
    <col min="11" max="11" width="9.28515625" customWidth="1"/>
    <col min="13" max="13" width="27.5703125" bestFit="1" customWidth="1"/>
  </cols>
  <sheetData>
    <row r="1" spans="1:13" ht="15.75" thickBot="1" x14ac:dyDescent="0.3">
      <c r="A1" t="s">
        <v>0</v>
      </c>
      <c r="B1" t="s">
        <v>1</v>
      </c>
      <c r="E1" t="s">
        <v>8</v>
      </c>
      <c r="F1" t="s">
        <v>5</v>
      </c>
      <c r="G1" t="s">
        <v>6</v>
      </c>
      <c r="H1" t="s">
        <v>2</v>
      </c>
      <c r="I1" t="s">
        <v>7</v>
      </c>
    </row>
    <row r="2" spans="1:13" x14ac:dyDescent="0.25">
      <c r="A2">
        <v>12.3</v>
      </c>
      <c r="B2">
        <f>A2^2</f>
        <v>151.29000000000002</v>
      </c>
      <c r="C2" s="1"/>
      <c r="D2" s="1"/>
      <c r="E2">
        <f>COUNT(A2:A17)</f>
        <v>16</v>
      </c>
      <c r="F2">
        <f>D14-C14^2</f>
        <v>4.8693749999999341</v>
      </c>
      <c r="G2">
        <f>F2*E2/(E2-1)</f>
        <v>5.1939999999999298</v>
      </c>
      <c r="H2">
        <f>SQRT(G2)</f>
        <v>2.2790348834539436</v>
      </c>
      <c r="I2">
        <f>H2/SQRT(E2)</f>
        <v>0.56975872086348589</v>
      </c>
      <c r="L2" t="s">
        <v>16</v>
      </c>
      <c r="M2" t="s">
        <v>17</v>
      </c>
    </row>
    <row r="3" spans="1:13" x14ac:dyDescent="0.25">
      <c r="A3">
        <v>14.2</v>
      </c>
      <c r="B3">
        <f t="shared" ref="B3:B17" si="0">A3^2</f>
        <v>201.64</v>
      </c>
      <c r="C3" s="2"/>
      <c r="D3" s="2"/>
      <c r="G3" t="s">
        <v>6</v>
      </c>
      <c r="H3" t="s">
        <v>2</v>
      </c>
      <c r="L3" t="s">
        <v>12</v>
      </c>
      <c r="M3" t="s">
        <v>13</v>
      </c>
    </row>
    <row r="4" spans="1:13" x14ac:dyDescent="0.25">
      <c r="A4">
        <v>14.1</v>
      </c>
      <c r="B4">
        <f t="shared" si="0"/>
        <v>198.81</v>
      </c>
      <c r="C4" s="2"/>
      <c r="D4" s="2"/>
      <c r="G4">
        <f>_xlfn.VAR.S(A2:A21)</f>
        <v>5.1939999999999298</v>
      </c>
      <c r="H4">
        <f>_xlfn.STDEV.S(A2:A21)</f>
        <v>2.2790348834539436</v>
      </c>
      <c r="L4" t="s">
        <v>14</v>
      </c>
      <c r="M4" t="s">
        <v>15</v>
      </c>
    </row>
    <row r="5" spans="1:13" x14ac:dyDescent="0.25">
      <c r="A5">
        <v>12.2</v>
      </c>
      <c r="B5">
        <f t="shared" si="0"/>
        <v>148.83999999999997</v>
      </c>
      <c r="C5" s="2"/>
      <c r="D5" s="2"/>
    </row>
    <row r="6" spans="1:13" x14ac:dyDescent="0.25">
      <c r="A6">
        <v>13.3</v>
      </c>
      <c r="B6">
        <f t="shared" si="0"/>
        <v>176.89000000000001</v>
      </c>
      <c r="C6" s="2"/>
      <c r="D6" s="2"/>
      <c r="G6" s="5" t="s">
        <v>11</v>
      </c>
      <c r="H6" s="5"/>
      <c r="I6" s="5"/>
      <c r="L6" t="s">
        <v>19</v>
      </c>
      <c r="M6">
        <v>0.95</v>
      </c>
    </row>
    <row r="7" spans="1:13" x14ac:dyDescent="0.25">
      <c r="A7">
        <v>12.4</v>
      </c>
      <c r="B7">
        <f t="shared" si="0"/>
        <v>153.76000000000002</v>
      </c>
      <c r="C7" s="2"/>
      <c r="D7" s="2"/>
      <c r="H7">
        <f>_xlfn.T.INV.2T(1-M6,E2-1)</f>
        <v>2.1314495455597742</v>
      </c>
    </row>
    <row r="8" spans="1:13" x14ac:dyDescent="0.25">
      <c r="A8">
        <v>12.6</v>
      </c>
      <c r="B8">
        <f t="shared" si="0"/>
        <v>158.76</v>
      </c>
      <c r="C8" s="2"/>
      <c r="D8" s="2"/>
      <c r="G8" t="s">
        <v>9</v>
      </c>
      <c r="I8" t="s">
        <v>10</v>
      </c>
    </row>
    <row r="9" spans="1:13" x14ac:dyDescent="0.25">
      <c r="A9">
        <v>13.5</v>
      </c>
      <c r="B9">
        <f t="shared" si="0"/>
        <v>182.25</v>
      </c>
      <c r="C9" s="2"/>
      <c r="D9" s="2"/>
      <c r="G9">
        <f>C14-H7*I2</f>
        <v>12.610588033336805</v>
      </c>
      <c r="I9">
        <f>C14+H7*I2</f>
        <v>15.039411966663197</v>
      </c>
    </row>
    <row r="10" spans="1:13" ht="15.75" thickBot="1" x14ac:dyDescent="0.3">
      <c r="A10">
        <v>14.8</v>
      </c>
      <c r="B10">
        <f t="shared" si="0"/>
        <v>219.04000000000002</v>
      </c>
      <c r="C10" s="2"/>
      <c r="D10" s="2"/>
    </row>
    <row r="11" spans="1:13" ht="15.75" thickBot="1" x14ac:dyDescent="0.3">
      <c r="A11">
        <v>12.6</v>
      </c>
      <c r="B11">
        <f t="shared" si="0"/>
        <v>158.76</v>
      </c>
      <c r="C11" s="3"/>
      <c r="D11" s="4"/>
      <c r="G11" s="5" t="s">
        <v>18</v>
      </c>
      <c r="H11" s="5"/>
      <c r="I11" s="5"/>
    </row>
    <row r="12" spans="1:13" x14ac:dyDescent="0.25">
      <c r="A12">
        <v>21.8</v>
      </c>
      <c r="B12">
        <f t="shared" si="0"/>
        <v>475.24</v>
      </c>
      <c r="G12">
        <f>_xlfn.CHISQ.INV((1+M6)/2,E2-1)</f>
        <v>27.488392863442972</v>
      </c>
      <c r="I12">
        <f>_xlfn.CHISQ.INV((1-M6)/2,E2-1)</f>
        <v>6.2621377950432535</v>
      </c>
    </row>
    <row r="13" spans="1:13" x14ac:dyDescent="0.25">
      <c r="A13">
        <v>12.9</v>
      </c>
      <c r="B13">
        <f t="shared" si="0"/>
        <v>166.41</v>
      </c>
      <c r="C13" t="s">
        <v>3</v>
      </c>
      <c r="D13" t="s">
        <v>4</v>
      </c>
      <c r="G13" t="s">
        <v>9</v>
      </c>
      <c r="I13" t="s">
        <v>10</v>
      </c>
    </row>
    <row r="14" spans="1:13" x14ac:dyDescent="0.25">
      <c r="A14">
        <v>14.1</v>
      </c>
      <c r="B14">
        <f t="shared" si="0"/>
        <v>198.81</v>
      </c>
      <c r="C14">
        <f>A26</f>
        <v>13.825000000000001</v>
      </c>
      <c r="D14">
        <f>B26</f>
        <v>195.99999999999997</v>
      </c>
      <c r="G14">
        <f>(E2-1) * G2/G12</f>
        <v>2.8342871984928615</v>
      </c>
      <c r="I14">
        <f>(E2-1) *G2 /I12</f>
        <v>12.441438139810337</v>
      </c>
    </row>
    <row r="15" spans="1:13" x14ac:dyDescent="0.25">
      <c r="A15">
        <v>12.5</v>
      </c>
      <c r="B15">
        <f t="shared" si="0"/>
        <v>156.25</v>
      </c>
    </row>
    <row r="16" spans="1:13" x14ac:dyDescent="0.25">
      <c r="A16">
        <v>13.8</v>
      </c>
      <c r="B16">
        <f t="shared" si="0"/>
        <v>190.44000000000003</v>
      </c>
    </row>
    <row r="17" spans="1:9" x14ac:dyDescent="0.25">
      <c r="A17">
        <v>14.1</v>
      </c>
      <c r="B17">
        <f t="shared" si="0"/>
        <v>198.81</v>
      </c>
      <c r="G17" s="5" t="s">
        <v>22</v>
      </c>
      <c r="H17" s="5"/>
      <c r="I17" s="5"/>
    </row>
    <row r="18" spans="1:9" x14ac:dyDescent="0.25">
      <c r="G18" t="s">
        <v>9</v>
      </c>
      <c r="I18" t="s">
        <v>10</v>
      </c>
    </row>
    <row r="19" spans="1:9" x14ac:dyDescent="0.25">
      <c r="G19">
        <f>SQRT(G14)</f>
        <v>1.6835341393903664</v>
      </c>
      <c r="I19">
        <f>SQRT(I14)</f>
        <v>3.5272422853853316</v>
      </c>
    </row>
    <row r="23" spans="1:9" x14ac:dyDescent="0.25">
      <c r="A23" t="s">
        <v>20</v>
      </c>
      <c r="B23" t="s">
        <v>21</v>
      </c>
    </row>
    <row r="24" spans="1:9" x14ac:dyDescent="0.25">
      <c r="A24">
        <f>SUM(A2:A21)</f>
        <v>221.20000000000002</v>
      </c>
      <c r="B24">
        <f>SUM(B2:B21)</f>
        <v>3135.9999999999995</v>
      </c>
    </row>
    <row r="25" spans="1:9" x14ac:dyDescent="0.25">
      <c r="A25" t="s">
        <v>3</v>
      </c>
      <c r="B25" t="s">
        <v>3</v>
      </c>
    </row>
    <row r="26" spans="1:9" x14ac:dyDescent="0.25">
      <c r="A26">
        <f>A24/E2</f>
        <v>13.825000000000001</v>
      </c>
      <c r="B26">
        <f>B24/E2</f>
        <v>195.99999999999997</v>
      </c>
    </row>
    <row r="29" spans="1:9" hidden="1" x14ac:dyDescent="0.25">
      <c r="A29">
        <v>18.2</v>
      </c>
      <c r="B29">
        <f>A29^2</f>
        <v>331.23999999999995</v>
      </c>
    </row>
    <row r="30" spans="1:9" hidden="1" x14ac:dyDescent="0.25">
      <c r="A30">
        <v>21.9</v>
      </c>
      <c r="B30">
        <f t="shared" ref="B30:B44" si="1">A30^2</f>
        <v>479.60999999999996</v>
      </c>
    </row>
    <row r="31" spans="1:9" hidden="1" x14ac:dyDescent="0.25">
      <c r="A31">
        <v>14.1</v>
      </c>
      <c r="B31">
        <f t="shared" si="1"/>
        <v>198.81</v>
      </c>
    </row>
    <row r="32" spans="1:9" hidden="1" x14ac:dyDescent="0.25">
      <c r="A32">
        <v>17.100000000000001</v>
      </c>
      <c r="B32">
        <f t="shared" si="1"/>
        <v>292.41000000000003</v>
      </c>
    </row>
    <row r="33" spans="1:3" hidden="1" x14ac:dyDescent="0.25">
      <c r="A33">
        <v>20.2</v>
      </c>
      <c r="B33">
        <f t="shared" si="1"/>
        <v>408.03999999999996</v>
      </c>
    </row>
    <row r="34" spans="1:3" hidden="1" x14ac:dyDescent="0.25">
      <c r="A34">
        <v>19.3</v>
      </c>
      <c r="B34">
        <f t="shared" si="1"/>
        <v>372.49</v>
      </c>
    </row>
    <row r="35" spans="1:3" hidden="1" x14ac:dyDescent="0.25">
      <c r="A35">
        <v>24.9</v>
      </c>
      <c r="B35">
        <f t="shared" si="1"/>
        <v>620.00999999999988</v>
      </c>
    </row>
    <row r="36" spans="1:3" hidden="1" x14ac:dyDescent="0.25">
      <c r="A36">
        <v>15.4</v>
      </c>
      <c r="B36">
        <f t="shared" si="1"/>
        <v>237.16000000000003</v>
      </c>
    </row>
    <row r="37" spans="1:3" hidden="1" x14ac:dyDescent="0.25">
      <c r="A37">
        <v>15.1</v>
      </c>
      <c r="B37">
        <f t="shared" si="1"/>
        <v>228.01</v>
      </c>
    </row>
    <row r="38" spans="1:3" hidden="1" x14ac:dyDescent="0.25">
      <c r="A38">
        <v>17.7</v>
      </c>
      <c r="B38">
        <f t="shared" si="1"/>
        <v>313.28999999999996</v>
      </c>
    </row>
    <row r="39" spans="1:3" hidden="1" x14ac:dyDescent="0.25">
      <c r="A39">
        <v>20.6</v>
      </c>
      <c r="B39">
        <f t="shared" si="1"/>
        <v>424.36000000000007</v>
      </c>
    </row>
    <row r="40" spans="1:3" hidden="1" x14ac:dyDescent="0.25">
      <c r="A40">
        <v>21.1</v>
      </c>
      <c r="B40">
        <f t="shared" si="1"/>
        <v>445.21000000000004</v>
      </c>
    </row>
    <row r="41" spans="1:3" hidden="1" x14ac:dyDescent="0.25">
      <c r="A41">
        <v>15.6</v>
      </c>
      <c r="B41">
        <f t="shared" si="1"/>
        <v>243.35999999999999</v>
      </c>
    </row>
    <row r="42" spans="1:3" hidden="1" x14ac:dyDescent="0.25">
      <c r="A42">
        <v>17.7</v>
      </c>
      <c r="B42">
        <f t="shared" si="1"/>
        <v>313.28999999999996</v>
      </c>
    </row>
    <row r="43" spans="1:3" hidden="1" x14ac:dyDescent="0.25">
      <c r="A43">
        <v>12.8</v>
      </c>
      <c r="B43">
        <f t="shared" si="1"/>
        <v>163.84000000000003</v>
      </c>
    </row>
    <row r="44" spans="1:3" hidden="1" x14ac:dyDescent="0.25">
      <c r="A44">
        <v>22.2</v>
      </c>
      <c r="B44">
        <f t="shared" si="1"/>
        <v>492.84</v>
      </c>
    </row>
    <row r="45" spans="1:3" hidden="1" x14ac:dyDescent="0.25">
      <c r="A45">
        <f>AVERAGE(A29:A44)</f>
        <v>18.368749999999999</v>
      </c>
      <c r="B45">
        <f>AVERAGE(B29:B44)</f>
        <v>347.74812499999996</v>
      </c>
      <c r="C45">
        <f>COUNT(A29:A44)</f>
        <v>16</v>
      </c>
    </row>
    <row r="46" spans="1:3" hidden="1" x14ac:dyDescent="0.25"/>
  </sheetData>
  <mergeCells count="3">
    <mergeCell ref="G6:I6"/>
    <mergeCell ref="G11:I11"/>
    <mergeCell ref="G17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Решение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NekitOS</dc:creator>
  <cp:lastModifiedBy>NekitOS</cp:lastModifiedBy>
  <dcterms:created xsi:type="dcterms:W3CDTF">2022-03-01T09:46:46Z</dcterms:created>
  <dcterms:modified xsi:type="dcterms:W3CDTF">2022-03-01T14:20:14Z</dcterms:modified>
</cp:coreProperties>
</file>