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Экономика ИС\"/>
    </mc:Choice>
  </mc:AlternateContent>
  <bookViews>
    <workbookView xWindow="0" yWindow="0" windowWidth="28800" windowHeight="115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C35" i="1"/>
  <c r="C28" i="1"/>
  <c r="C26" i="1"/>
  <c r="C27" i="1"/>
  <c r="C25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</calcChain>
</file>

<file path=xl/sharedStrings.xml><?xml version="1.0" encoding="utf-8"?>
<sst xmlns="http://schemas.openxmlformats.org/spreadsheetml/2006/main" count="74" uniqueCount="57">
  <si>
    <t>Для покупки и запуска оборудования по производству нового продукта требуются капиталовложения в размере 1 млн. руб.</t>
  </si>
  <si>
    <t>Проект рассчитан на 7 (8) лет, в течение которых ожидаемый ежегодный доход от реализации данного проекта</t>
  </si>
  <si>
    <t xml:space="preserve">после налогообложения (т.е. чистый доход) будет равен 200 тыс. руб. </t>
  </si>
  <si>
    <t>Провести анализ данного проекта на основе критериев оценки эффективности инвестиционных проектов при условии, что ставка сравнения - 10% в год.</t>
  </si>
  <si>
    <t>Поток платежей, тыс. руб.</t>
  </si>
  <si>
    <t>Примечание:</t>
  </si>
  <si>
    <t>Год</t>
  </si>
  <si>
    <t xml:space="preserve">Жёлтой заливкой выделены расчёты для 7-летнего проекта, </t>
  </si>
  <si>
    <t>Элемент потока платежей</t>
  </si>
  <si>
    <t>зелёной - для 8-летнего.</t>
  </si>
  <si>
    <t>NPV по формуле</t>
  </si>
  <si>
    <t>NPV (1 способ)</t>
  </si>
  <si>
    <t>универсальный способ для Excel, с использованием функции ЧПС</t>
  </si>
  <si>
    <t>Приведённые доходы</t>
  </si>
  <si>
    <t>NPV (2 способ)</t>
  </si>
  <si>
    <t>по определению: NPV = приведённые доходы - приведённые расходы</t>
  </si>
  <si>
    <t>Индекс рентабельности PI</t>
  </si>
  <si>
    <t>в формуле NPV (см. предыдущую строку) заменяем знак "-" на "/"</t>
  </si>
  <si>
    <t>Рентабельность P (1 способ)</t>
  </si>
  <si>
    <t>P = PI-1</t>
  </si>
  <si>
    <t>P (2 способ)</t>
  </si>
  <si>
    <t>в формуле PI (см. строку с PI) заменяем приведённые доходы в числителе на NPV</t>
  </si>
  <si>
    <t>IRR</t>
  </si>
  <si>
    <t>поток платежей ординарный, можно считать IRR</t>
  </si>
  <si>
    <t>Определить, чему равен критерий MIRR, если альтернативные издержки равны 20%.</t>
  </si>
  <si>
    <t>Ответить на вопрос, привлекателен ли данный проект?</t>
  </si>
  <si>
    <t>поток платежей неординарный, поэтому нужно считать не IRR, а MIRR (поэтому шрифт зачёркнутый)</t>
  </si>
  <si>
    <t>MIRR (по формуле)</t>
  </si>
  <si>
    <t>MIRR</t>
  </si>
  <si>
    <t>NPV</t>
  </si>
  <si>
    <t>Пример (самостоятельно) на  расчёт критерия MIRR на неординарном потоке платежей из 7-8 элементов (расчёт по формуле и с функцией МВСД)</t>
  </si>
  <si>
    <t>Задача 1</t>
  </si>
  <si>
    <t>Задача 2 (а)</t>
  </si>
  <si>
    <t>Задача 2 (б)</t>
  </si>
  <si>
    <t>Задача 3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</si>
  <si>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</si>
  <si>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</si>
  <si>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>рентабельности, срока окупаемости и обосновать вариант вложения средств.</t>
  </si>
  <si>
    <t>Проект</t>
  </si>
  <si>
    <t>P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</si>
  <si>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</si>
  <si>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</si>
  <si>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</si>
  <si>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</si>
  <si>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Проект А</t>
  </si>
  <si>
    <t>Здесь NPV точно</t>
  </si>
  <si>
    <t>Проект окупается на 6-м году</t>
  </si>
  <si>
    <t>Проект Б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</si>
  <si>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</si>
  <si>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</si>
  <si>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4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</si>
  <si>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</si>
  <si>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</si>
  <si>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</si>
  <si>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Срок окупаемости:</t>
  </si>
  <si>
    <t>ИНВЕСТИЦИОННЫЙ АНАЛИЗ - 1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</si>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</sst>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4" formatCode="#,##0.00_ ;[Red]\-#,##0.00\ "/>
    <numFmt numFmtId="165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2" fontId="0" fillId="3" borderId="4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3" borderId="4" xfId="0" applyNumberFormat="1" applyFill="1" applyBorder="1"/>
    <xf numFmtId="2" fontId="3" fillId="0" borderId="0" xfId="0" applyNumberFormat="1" applyFont="1"/>
    <xf numFmtId="0" fontId="4" fillId="0" borderId="0" xfId="0" applyFont="1"/>
    <xf numFmtId="2" fontId="0" fillId="2" borderId="4" xfId="0" applyNumberFormat="1" applyFill="1" applyBorder="1"/>
    <xf numFmtId="2" fontId="0" fillId="3" borderId="4" xfId="0" applyNumberFormat="1" applyFill="1" applyBorder="1"/>
    <xf numFmtId="9" fontId="0" fillId="0" borderId="0" xfId="0" applyNumberFormat="1"/>
    <xf numFmtId="8" fontId="3" fillId="0" borderId="0" xfId="0" applyNumberFormat="1" applyFont="1"/>
    <xf numFmtId="0" fontId="3" fillId="0" borderId="0" xfId="0" applyFont="1"/>
    <xf numFmtId="9" fontId="0" fillId="2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5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 applyAlignment="1">
      <alignment horizontal="right"/>
    </xf>
    <xf numFmtId="9" fontId="5" fillId="4" borderId="4" xfId="0" applyNumberFormat="1" applyFont="1" applyFill="1" applyBorder="1"/>
    <xf numFmtId="0" fontId="6" fillId="0" borderId="0" xfId="0" applyFont="1"/>
    <xf numFmtId="2" fontId="0" fillId="4" borderId="4" xfId="0" applyNumberFormat="1" applyFill="1" applyBorder="1"/>
    <xf numFmtId="9" fontId="0" fillId="4" borderId="4" xfId="0" applyNumberFormat="1" applyFill="1" applyBorder="1"/>
    <xf numFmtId="0" fontId="0" fillId="5" borderId="4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6" borderId="4" xfId="0" applyFill="1" applyBorder="1"/>
    <xf numFmtId="8" fontId="0" fillId="6" borderId="4" xfId="0" applyNumberFormat="1" applyFill="1" applyBorder="1"/>
    <xf numFmtId="8" fontId="0" fillId="0" borderId="4" xfId="0" applyNumberFormat="1" applyBorder="1"/>
    <xf numFmtId="0" fontId="0" fillId="7" borderId="0" xfId="0" applyFill="1"/>
    <xf numFmtId="0" fontId="0" fillId="4" borderId="4" xfId="0" applyFill="1" applyBorder="1"/>
    <xf numFmtId="0" fontId="0" fillId="6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25" zoomScaleNormal="100" workbookViewId="0">
      <selection activeCell="P15" sqref="P15"/>
    </sheetView>
  </sheetViews>
  <sheetFormatPr defaultRowHeight="15" x14ac:dyDescent="0.25"/>
  <cols>
    <col min="1" max="1" width="11.28515625" customWidth="1"/>
    <col min="2" max="2" width="9.85546875" customWidth="1"/>
    <col min="18" max="18" width="9.42578125" customWidth="1"/>
  </cols>
  <sheetData>
    <row r="1" spans="1:18" x14ac:dyDescent="0.25">
      <c r="B1" s="32" t="s">
        <v>55</v>
      </c>
    </row>
    <row r="3" spans="1:18" x14ac:dyDescent="0.25">
      <c r="A3" s="1" t="s">
        <v>31</v>
      </c>
      <c r="B3" t="s">
        <v>0</v>
      </c>
    </row>
    <row r="4" spans="1:18" x14ac:dyDescent="0.25">
      <c r="B4" t="s">
        <v>1</v>
      </c>
    </row>
    <row r="5" spans="1:18" x14ac:dyDescent="0.25">
      <c r="B5" t="s">
        <v>2</v>
      </c>
    </row>
    <row r="6" spans="1:18" x14ac:dyDescent="0.25">
      <c r="B6" t="s">
        <v>3</v>
      </c>
    </row>
    <row r="7" spans="1:18" ht="15.75" thickBot="1" x14ac:dyDescent="0.3"/>
    <row r="8" spans="1:18" x14ac:dyDescent="0.25">
      <c r="B8" t="s">
        <v>4</v>
      </c>
      <c r="M8" s="2" t="s">
        <v>5</v>
      </c>
      <c r="N8" s="3"/>
      <c r="O8" s="3"/>
      <c r="P8" s="3"/>
      <c r="Q8" s="3"/>
      <c r="R8" s="4"/>
    </row>
    <row r="9" spans="1:18" x14ac:dyDescent="0.25">
      <c r="B9" s="5" t="s">
        <v>6</v>
      </c>
      <c r="C9" s="6">
        <v>0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7">
        <v>7</v>
      </c>
      <c r="K9" s="8">
        <v>8</v>
      </c>
      <c r="L9" s="58" t="s">
        <v>56</v>
      </c>
      <c r="M9" s="9" t="s">
        <v>7</v>
      </c>
      <c r="R9" s="10"/>
    </row>
    <row r="10" spans="1:18" ht="60.75" thickBot="1" x14ac:dyDescent="0.3">
      <c r="B10" s="49" t="s">
        <v>8</v>
      </c>
      <c r="C10" s="11">
        <v>-1000</v>
      </c>
      <c r="D10" s="11">
        <v>200</v>
      </c>
      <c r="E10" s="11">
        <v>200</v>
      </c>
      <c r="F10" s="11">
        <v>200</v>
      </c>
      <c r="G10" s="11">
        <v>200</v>
      </c>
      <c r="H10" s="11">
        <v>200</v>
      </c>
      <c r="I10" s="11">
        <v>200</v>
      </c>
      <c r="J10" s="12">
        <v>200</v>
      </c>
      <c r="K10" s="8">
        <v>200</v>
      </c>
      <c r="L10" s="57">
        <v>0.1</v>
      </c>
      <c r="M10" s="13" t="s">
        <v>9</v>
      </c>
      <c r="N10" s="14"/>
      <c r="O10" s="14"/>
      <c r="P10" s="14"/>
      <c r="Q10" s="14"/>
      <c r="R10" s="15"/>
    </row>
    <row r="11" spans="1:18" x14ac:dyDescent="0.25">
      <c r="B11" s="16" t="s">
        <v>10</v>
      </c>
      <c r="C11" s="7">
        <f>(D10/1.1^1+E10/1.1^2+F10/1.1^3+G10/1.1^4+H10/1.1^5+I10/1.1^6+J10/1.1^7)+C10</f>
        <v>-26.316236461413837</v>
      </c>
      <c r="D11" s="17">
        <f>(D10/1.1^1+E10/1.1^2+F10/1.1^3+G10/1.1^4+H10/1.1^5+I10/1.1^6+J10/1.1^7+K10/1.1^8)+C10</f>
        <v>66.985239580532834</v>
      </c>
      <c r="E11" s="18"/>
      <c r="F11" s="18"/>
      <c r="G11" s="18"/>
      <c r="H11" s="18"/>
      <c r="I11" s="18"/>
    </row>
    <row r="12" spans="1:18" x14ac:dyDescent="0.25">
      <c r="B12" s="16" t="s">
        <v>11</v>
      </c>
      <c r="C12" s="19">
        <f>NPV(10%,D10:J10)+C10</f>
        <v>-26.316236461413723</v>
      </c>
      <c r="D12" s="20">
        <f>NPV(10%,D10:K10)+C10</f>
        <v>66.985239580532834</v>
      </c>
      <c r="E12" s="21" t="s">
        <v>12</v>
      </c>
      <c r="F12" s="22"/>
      <c r="G12" s="22"/>
      <c r="H12" s="22"/>
      <c r="I12" s="22"/>
      <c r="J12" s="22"/>
    </row>
    <row r="13" spans="1:18" x14ac:dyDescent="0.25">
      <c r="B13" s="16" t="s">
        <v>13</v>
      </c>
      <c r="C13" s="23">
        <f>PV(L10,7,-D10)</f>
        <v>973.68376353858696</v>
      </c>
      <c r="D13" s="24">
        <f>PV(L10,8,-D10)</f>
        <v>1066.9852395805337</v>
      </c>
      <c r="E13" s="25"/>
    </row>
    <row r="14" spans="1:18" x14ac:dyDescent="0.25">
      <c r="B14" s="16" t="s">
        <v>14</v>
      </c>
      <c r="C14" s="19">
        <f>C13+$C$10</f>
        <v>-26.316236461413041</v>
      </c>
      <c r="D14" s="20">
        <f>D13+C10</f>
        <v>66.985239580533744</v>
      </c>
      <c r="E14" s="26" t="s">
        <v>15</v>
      </c>
    </row>
    <row r="15" spans="1:18" x14ac:dyDescent="0.25">
      <c r="B15" s="16" t="s">
        <v>16</v>
      </c>
      <c r="C15" s="23">
        <f>C13/-C10</f>
        <v>0.97368376353858699</v>
      </c>
      <c r="D15" s="24">
        <f>D13/-C10</f>
        <v>1.0669852395805337</v>
      </c>
      <c r="E15" s="27" t="s">
        <v>17</v>
      </c>
    </row>
    <row r="16" spans="1:18" x14ac:dyDescent="0.25">
      <c r="B16" s="16" t="s">
        <v>18</v>
      </c>
      <c r="C16" s="23">
        <f>C15-1</f>
        <v>-2.6316236461413012E-2</v>
      </c>
      <c r="D16" s="24">
        <f>D15-1</f>
        <v>6.6985239580533706E-2</v>
      </c>
      <c r="E16" s="27" t="s">
        <v>19</v>
      </c>
    </row>
    <row r="17" spans="1:12" x14ac:dyDescent="0.25">
      <c r="B17" s="16" t="s">
        <v>20</v>
      </c>
      <c r="C17" s="23">
        <f>C11/-C10</f>
        <v>-2.6316236461413837E-2</v>
      </c>
      <c r="D17" s="24">
        <f>D11/-C10</f>
        <v>6.6985239580532832E-2</v>
      </c>
      <c r="E17" s="27" t="s">
        <v>21</v>
      </c>
    </row>
    <row r="18" spans="1:12" x14ac:dyDescent="0.25">
      <c r="B18" s="16" t="s">
        <v>22</v>
      </c>
      <c r="C18" s="28">
        <f>IRR(C10:J10)</f>
        <v>9.1961366654694343E-2</v>
      </c>
      <c r="D18" s="29">
        <f>IRR(C10:K10)</f>
        <v>0.11814510280868662</v>
      </c>
      <c r="E18" s="27" t="s">
        <v>23</v>
      </c>
    </row>
    <row r="19" spans="1:12" x14ac:dyDescent="0.25">
      <c r="C19" s="18"/>
      <c r="D19" s="18"/>
      <c r="E19" s="18"/>
    </row>
    <row r="20" spans="1:12" x14ac:dyDescent="0.25">
      <c r="A20" s="1" t="s">
        <v>32</v>
      </c>
      <c r="B20" t="s">
        <v>24</v>
      </c>
      <c r="C20" s="30"/>
      <c r="D20" s="31"/>
    </row>
    <row r="21" spans="1:12" x14ac:dyDescent="0.25">
      <c r="B21" t="s">
        <v>25</v>
      </c>
      <c r="C21" s="30"/>
      <c r="D21" s="31"/>
    </row>
    <row r="22" spans="1:12" x14ac:dyDescent="0.25">
      <c r="B22" s="32"/>
      <c r="C22" s="30"/>
      <c r="D22" s="31"/>
    </row>
    <row r="23" spans="1:12" x14ac:dyDescent="0.25">
      <c r="B23" s="5" t="s">
        <v>6</v>
      </c>
      <c r="C23" s="6">
        <v>0</v>
      </c>
      <c r="D23" s="6">
        <v>1</v>
      </c>
      <c r="E23" s="6">
        <v>2</v>
      </c>
    </row>
    <row r="24" spans="1:12" x14ac:dyDescent="0.25">
      <c r="B24" s="5" t="s">
        <v>8</v>
      </c>
      <c r="C24" s="6">
        <v>-100</v>
      </c>
      <c r="D24" s="6">
        <v>200</v>
      </c>
      <c r="E24" s="6">
        <v>-75</v>
      </c>
    </row>
    <row r="25" spans="1:12" x14ac:dyDescent="0.25">
      <c r="B25" s="33" t="s">
        <v>22</v>
      </c>
      <c r="C25" s="34">
        <f>IRR(C24:E24)</f>
        <v>0.49999999999993827</v>
      </c>
      <c r="D25" s="35" t="s">
        <v>26</v>
      </c>
    </row>
    <row r="26" spans="1:12" x14ac:dyDescent="0.25">
      <c r="B26" s="16" t="s">
        <v>27</v>
      </c>
      <c r="C26" s="36">
        <f>((D24*1.2^1)/-(C24+E24/(1.2^2)))^(1/2)-1</f>
        <v>0.25621741421651278</v>
      </c>
      <c r="D26" s="35"/>
    </row>
    <row r="27" spans="1:12" x14ac:dyDescent="0.25">
      <c r="B27" s="16" t="s">
        <v>28</v>
      </c>
      <c r="C27" s="37">
        <f>MIRR(C24:E24,20%,20%)</f>
        <v>0.25621741421651301</v>
      </c>
    </row>
    <row r="28" spans="1:12" x14ac:dyDescent="0.25">
      <c r="B28" s="16" t="s">
        <v>29</v>
      </c>
      <c r="C28" s="36">
        <f>NPV(20%,D24:E24)+C24</f>
        <v>14.583333333333343</v>
      </c>
    </row>
    <row r="29" spans="1:12" x14ac:dyDescent="0.25">
      <c r="B29" s="16"/>
      <c r="C29" s="16"/>
    </row>
    <row r="30" spans="1:12" x14ac:dyDescent="0.25">
      <c r="A30" s="1" t="s">
        <v>33</v>
      </c>
      <c r="B30" t="s">
        <v>30</v>
      </c>
      <c r="C30" s="16"/>
    </row>
    <row r="31" spans="1:12" x14ac:dyDescent="0.25">
      <c r="B31" s="16"/>
      <c r="C31" s="16"/>
    </row>
    <row r="32" spans="1:12" x14ac:dyDescent="0.25">
      <c r="B32" s="58" t="s">
        <v>56</v>
      </c>
      <c r="C32" s="5" t="s">
        <v>6</v>
      </c>
      <c r="D32" s="6">
        <v>0</v>
      </c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7">
        <v>7</v>
      </c>
      <c r="L32" s="8">
        <v>8</v>
      </c>
    </row>
    <row r="33" spans="1:12" ht="60" x14ac:dyDescent="0.25">
      <c r="B33" s="57">
        <v>0.1</v>
      </c>
      <c r="C33" s="49" t="s">
        <v>8</v>
      </c>
      <c r="D33" s="11">
        <v>-350</v>
      </c>
      <c r="E33" s="11">
        <v>200</v>
      </c>
      <c r="F33" s="11">
        <v>-100</v>
      </c>
      <c r="G33" s="11">
        <v>250</v>
      </c>
      <c r="H33" s="11">
        <v>70</v>
      </c>
      <c r="I33" s="11">
        <v>-50</v>
      </c>
      <c r="J33" s="11">
        <v>80</v>
      </c>
      <c r="K33" s="12">
        <v>90</v>
      </c>
      <c r="L33" s="8"/>
    </row>
    <row r="34" spans="1:12" x14ac:dyDescent="0.25">
      <c r="B34" s="16"/>
      <c r="C34" s="16"/>
    </row>
    <row r="35" spans="1:12" x14ac:dyDescent="0.25">
      <c r="B35" s="16" t="s">
        <v>28</v>
      </c>
      <c r="C35" s="59">
        <f>MIRR(D33:K33,10%,10%)</f>
        <v>0.11468587748291426</v>
      </c>
      <c r="F35" t="s">
        <v>29</v>
      </c>
      <c r="G35" s="60">
        <f>NPV(10%,E33:K33)+D33</f>
        <v>45.109274712065655</v>
      </c>
    </row>
    <row r="36" spans="1:12" x14ac:dyDescent="0.25">
      <c r="C36" s="16"/>
    </row>
    <row r="37" spans="1:12" x14ac:dyDescent="0.25">
      <c r="A37" s="1" t="s">
        <v>34</v>
      </c>
    </row>
    <row r="38" spans="1:12" x14ac:dyDescent="0.25">
      <c r="B38" t="s">
        <v>35</v>
      </c>
    </row>
    <row r="39" spans="1:12" x14ac:dyDescent="0.25">
      <c r="B39" t="s">
        <v>36</v>
      </c>
    </row>
    <row r="40" spans="1:12" x14ac:dyDescent="0.25">
      <c r="B40" t="s">
        <v>37</v>
      </c>
    </row>
    <row r="41" spans="1:12" x14ac:dyDescent="0.25">
      <c r="B41" s="51" t="s">
        <v>38</v>
      </c>
      <c r="C41" s="53" t="s">
        <v>6</v>
      </c>
      <c r="D41" s="54"/>
      <c r="E41" s="54"/>
      <c r="F41" s="54"/>
      <c r="G41" s="54"/>
      <c r="H41" s="54"/>
      <c r="I41" s="55"/>
    </row>
    <row r="42" spans="1:12" x14ac:dyDescent="0.25">
      <c r="B42" s="52"/>
      <c r="C42" s="6">
        <v>1</v>
      </c>
      <c r="D42" s="6">
        <v>2</v>
      </c>
      <c r="E42" s="6">
        <v>3</v>
      </c>
      <c r="F42" s="6">
        <v>4</v>
      </c>
      <c r="G42" s="6">
        <v>5</v>
      </c>
      <c r="H42" s="6">
        <v>6</v>
      </c>
      <c r="I42" s="6">
        <v>7</v>
      </c>
      <c r="J42" s="6" t="s">
        <v>29</v>
      </c>
      <c r="K42" s="6" t="s">
        <v>22</v>
      </c>
      <c r="L42" s="6" t="s">
        <v>39</v>
      </c>
    </row>
    <row r="43" spans="1:12" x14ac:dyDescent="0.25">
      <c r="B43" s="6" t="s">
        <v>40</v>
      </c>
      <c r="C43" s="38">
        <v>-100</v>
      </c>
      <c r="D43" s="38">
        <v>-150</v>
      </c>
      <c r="E43" s="38">
        <v>50</v>
      </c>
      <c r="F43" s="38">
        <v>100</v>
      </c>
      <c r="G43" s="38">
        <v>100</v>
      </c>
      <c r="H43" s="38">
        <v>150</v>
      </c>
      <c r="I43" s="38">
        <v>150</v>
      </c>
      <c r="J43" s="39"/>
      <c r="K43" s="40"/>
      <c r="L43" s="41"/>
    </row>
    <row r="44" spans="1:12" x14ac:dyDescent="0.25">
      <c r="B44" s="6" t="s">
        <v>41</v>
      </c>
      <c r="C44" s="38">
        <v>-200</v>
      </c>
      <c r="D44" s="38">
        <v>-50</v>
      </c>
      <c r="E44" s="38">
        <v>50</v>
      </c>
      <c r="F44" s="38">
        <v>50</v>
      </c>
      <c r="G44" s="38">
        <v>100</v>
      </c>
      <c r="H44" s="38">
        <v>200</v>
      </c>
      <c r="I44" s="38">
        <v>200</v>
      </c>
      <c r="J44" s="39"/>
      <c r="K44" s="40"/>
      <c r="L44" s="41"/>
    </row>
    <row r="45" spans="1:12" x14ac:dyDescent="0.25">
      <c r="B45" t="s">
        <v>42</v>
      </c>
    </row>
    <row r="46" spans="1:12" x14ac:dyDescent="0.25">
      <c r="B46" s="56" t="s">
        <v>43</v>
      </c>
      <c r="C46" s="56"/>
      <c r="D46" s="56"/>
      <c r="E46" s="56"/>
      <c r="F46" s="56"/>
      <c r="G46" s="56"/>
      <c r="H46" s="56"/>
    </row>
    <row r="47" spans="1:12" x14ac:dyDescent="0.25">
      <c r="B47" s="5" t="s">
        <v>44</v>
      </c>
      <c r="C47" s="42" t="s">
        <v>45</v>
      </c>
      <c r="D47" s="42"/>
      <c r="E47" s="42"/>
      <c r="F47" s="43"/>
      <c r="G47" s="44"/>
      <c r="H47" s="44"/>
      <c r="I47" t="s">
        <v>46</v>
      </c>
    </row>
    <row r="48" spans="1:12" x14ac:dyDescent="0.25">
      <c r="B48" s="5" t="s">
        <v>47</v>
      </c>
      <c r="C48" s="42" t="s">
        <v>48</v>
      </c>
      <c r="D48" s="42"/>
      <c r="E48" s="42"/>
      <c r="F48" s="43"/>
      <c r="G48" s="44"/>
      <c r="H48" s="44"/>
      <c r="I48" t="s">
        <v>46</v>
      </c>
    </row>
    <row r="49" spans="1:15" x14ac:dyDescent="0.25">
      <c r="B49" t="s">
        <v>49</v>
      </c>
    </row>
    <row r="51" spans="1:15" x14ac:dyDescent="0.25">
      <c r="A51" s="1" t="s">
        <v>50</v>
      </c>
    </row>
    <row r="52" spans="1:15" x14ac:dyDescent="0.25">
      <c r="B52" t="s">
        <v>51</v>
      </c>
    </row>
    <row r="53" spans="1:15" x14ac:dyDescent="0.25">
      <c r="B53" t="s">
        <v>52</v>
      </c>
    </row>
    <row r="54" spans="1:15" ht="18" x14ac:dyDescent="0.35">
      <c r="B54" s="45" t="s">
        <v>53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6" spans="1:15" x14ac:dyDescent="0.25">
      <c r="B56" s="50" t="s">
        <v>13</v>
      </c>
      <c r="C56" s="50"/>
      <c r="D56" s="50"/>
      <c r="E56" s="46"/>
    </row>
    <row r="57" spans="1:15" x14ac:dyDescent="0.25">
      <c r="B57" s="50" t="s">
        <v>29</v>
      </c>
      <c r="C57" s="50"/>
      <c r="D57" s="50"/>
      <c r="E57" s="46"/>
    </row>
    <row r="58" spans="1:15" x14ac:dyDescent="0.25">
      <c r="B58" s="50" t="s">
        <v>22</v>
      </c>
      <c r="C58" s="50"/>
      <c r="D58" s="50"/>
      <c r="E58" s="46"/>
    </row>
    <row r="59" spans="1:15" x14ac:dyDescent="0.25">
      <c r="B59" s="50" t="s">
        <v>39</v>
      </c>
      <c r="C59" s="50"/>
      <c r="D59" s="50"/>
      <c r="E59" s="46"/>
    </row>
    <row r="60" spans="1:15" x14ac:dyDescent="0.25">
      <c r="B60" t="s">
        <v>54</v>
      </c>
    </row>
    <row r="61" spans="1:15" x14ac:dyDescent="0.25">
      <c r="B61" s="6">
        <v>0</v>
      </c>
      <c r="C61" s="6">
        <v>1</v>
      </c>
      <c r="D61" s="6">
        <v>2</v>
      </c>
      <c r="E61" s="6">
        <v>3</v>
      </c>
      <c r="F61" s="6">
        <v>4</v>
      </c>
      <c r="G61" s="6">
        <v>5</v>
      </c>
      <c r="H61" s="6">
        <v>6</v>
      </c>
      <c r="I61" s="6">
        <v>7</v>
      </c>
    </row>
    <row r="62" spans="1:15" x14ac:dyDescent="0.25">
      <c r="B62" s="6"/>
      <c r="C62" s="6"/>
      <c r="D62" s="6"/>
      <c r="E62" s="6"/>
      <c r="F62" s="6"/>
      <c r="G62" s="6"/>
      <c r="H62" s="6"/>
      <c r="I62" s="6"/>
    </row>
    <row r="63" spans="1:15" x14ac:dyDescent="0.25">
      <c r="A63" s="16" t="s">
        <v>29</v>
      </c>
      <c r="B63" s="47"/>
      <c r="C63" s="47"/>
      <c r="D63" s="47"/>
      <c r="E63" s="47"/>
      <c r="F63" s="47"/>
      <c r="G63" s="47"/>
      <c r="H63" s="48"/>
      <c r="I63" s="48"/>
    </row>
  </sheetData>
  <mergeCells count="7">
    <mergeCell ref="B59:D59"/>
    <mergeCell ref="B41:B42"/>
    <mergeCell ref="C41:I41"/>
    <mergeCell ref="B46:H46"/>
    <mergeCell ref="B56:D56"/>
    <mergeCell ref="B57:D57"/>
    <mergeCell ref="B58:D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Даниил Борисов</cp:lastModifiedBy>
  <dcterms:created xsi:type="dcterms:W3CDTF">2021-10-05T04:14:11Z</dcterms:created>
  <dcterms:modified xsi:type="dcterms:W3CDTF">2021-10-26T08:38:00Z</dcterms:modified>
</cp:coreProperties>
</file>