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578\Desktop\мусорка учебная\Excel\10 lesson\"/>
    </mc:Choice>
  </mc:AlternateContent>
  <bookViews>
    <workbookView xWindow="0" yWindow="0" windowWidth="28800" windowHeight="11565"/>
  </bookViews>
  <sheets>
    <sheet name="Kredity_2000_0" sheetId="1" r:id="rId1"/>
  </sheets>
  <definedNames>
    <definedName name="_xlnm._FilterDatabase" localSheetId="0" hidden="1">Kredity_2000_0!$A$6:$U$2006</definedName>
  </definedNames>
  <calcPr calcId="0"/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U1999" i="1" s="1"/>
  <c r="T2000" i="1"/>
  <c r="T2001" i="1"/>
  <c r="T2002" i="1"/>
  <c r="T2003" i="1"/>
  <c r="T2004" i="1"/>
  <c r="T2005" i="1"/>
  <c r="U2005" i="1" s="1"/>
  <c r="T2006" i="1"/>
  <c r="T7" i="1"/>
  <c r="S2006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8" i="1"/>
  <c r="S9" i="1"/>
  <c r="S10" i="1"/>
  <c r="S11" i="1"/>
  <c r="S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7" i="1"/>
  <c r="R6" i="1"/>
  <c r="D3" i="1"/>
  <c r="F3" i="1"/>
  <c r="G3" i="1"/>
  <c r="K3" i="1"/>
  <c r="L3" i="1"/>
  <c r="M3" i="1"/>
  <c r="N3" i="1"/>
  <c r="O3" i="1"/>
  <c r="P3" i="1"/>
  <c r="Q3" i="1"/>
  <c r="D4" i="1"/>
  <c r="F4" i="1"/>
  <c r="G4" i="1"/>
  <c r="K4" i="1"/>
  <c r="L4" i="1"/>
  <c r="M4" i="1"/>
  <c r="N4" i="1"/>
  <c r="O4" i="1"/>
  <c r="P4" i="1"/>
  <c r="Q4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  <c r="U1987" i="1" l="1"/>
  <c r="U1975" i="1"/>
  <c r="U1963" i="1"/>
  <c r="U1951" i="1"/>
  <c r="U1939" i="1"/>
  <c r="U1927" i="1"/>
  <c r="U1915" i="1"/>
  <c r="U1903" i="1"/>
  <c r="U1891" i="1"/>
  <c r="U1879" i="1"/>
  <c r="U1867" i="1"/>
  <c r="U1855" i="1"/>
  <c r="U1843" i="1"/>
  <c r="U1831" i="1"/>
  <c r="U1819" i="1"/>
  <c r="U1807" i="1"/>
  <c r="U1795" i="1"/>
  <c r="U1783" i="1"/>
  <c r="U1771" i="1"/>
  <c r="U1759" i="1"/>
  <c r="U1747" i="1"/>
  <c r="U1735" i="1"/>
  <c r="U1723" i="1"/>
  <c r="U1711" i="1"/>
  <c r="U1699" i="1"/>
  <c r="U1687" i="1"/>
  <c r="U1675" i="1"/>
  <c r="U1663" i="1"/>
  <c r="U1651" i="1"/>
  <c r="U1639" i="1"/>
  <c r="U1627" i="1"/>
  <c r="U1615" i="1"/>
  <c r="U1603" i="1"/>
  <c r="U1591" i="1"/>
  <c r="U1579" i="1"/>
  <c r="U1567" i="1"/>
  <c r="U1555" i="1"/>
  <c r="U1543" i="1"/>
  <c r="U1531" i="1"/>
  <c r="U1519" i="1"/>
  <c r="U1507" i="1"/>
  <c r="U1489" i="1"/>
  <c r="U1477" i="1"/>
  <c r="U1465" i="1"/>
  <c r="U1453" i="1"/>
  <c r="U1441" i="1"/>
  <c r="U1429" i="1"/>
  <c r="U1417" i="1"/>
  <c r="U1405" i="1"/>
  <c r="U1393" i="1"/>
  <c r="U1381" i="1"/>
  <c r="U1369" i="1"/>
  <c r="U1357" i="1"/>
  <c r="U1345" i="1"/>
  <c r="U1333" i="1"/>
  <c r="U1321" i="1"/>
  <c r="U1309" i="1"/>
  <c r="U1297" i="1"/>
  <c r="U1285" i="1"/>
  <c r="U1273" i="1"/>
  <c r="U1261" i="1"/>
  <c r="U1249" i="1"/>
  <c r="U1237" i="1"/>
  <c r="U1225" i="1"/>
  <c r="U1213" i="1"/>
  <c r="U1201" i="1"/>
  <c r="U1189" i="1"/>
  <c r="U1177" i="1"/>
  <c r="U1165" i="1"/>
  <c r="U1153" i="1"/>
  <c r="U1141" i="1"/>
  <c r="U1129" i="1"/>
  <c r="U1117" i="1"/>
  <c r="U1105" i="1"/>
  <c r="U1093" i="1"/>
  <c r="U1081" i="1"/>
  <c r="U1069" i="1"/>
  <c r="U1057" i="1"/>
  <c r="U1045" i="1"/>
  <c r="U1033" i="1"/>
  <c r="U1009" i="1"/>
  <c r="U1003" i="1"/>
  <c r="U997" i="1"/>
  <c r="U991" i="1"/>
  <c r="U985" i="1"/>
  <c r="U979" i="1"/>
  <c r="U973" i="1"/>
  <c r="U967" i="1"/>
  <c r="U961" i="1"/>
  <c r="U955" i="1"/>
  <c r="U949" i="1"/>
  <c r="U943" i="1"/>
  <c r="U937" i="1"/>
  <c r="U931" i="1"/>
  <c r="U925" i="1"/>
  <c r="U919" i="1"/>
  <c r="U913" i="1"/>
  <c r="U907" i="1"/>
  <c r="U901" i="1"/>
  <c r="U895" i="1"/>
  <c r="U889" i="1"/>
  <c r="U883" i="1"/>
  <c r="U877" i="1"/>
  <c r="U871" i="1"/>
  <c r="U865" i="1"/>
  <c r="U859" i="1"/>
  <c r="U853" i="1"/>
  <c r="U847" i="1"/>
  <c r="U841" i="1"/>
  <c r="U835" i="1"/>
  <c r="U823" i="1"/>
  <c r="U811" i="1"/>
  <c r="U799" i="1"/>
  <c r="U787" i="1"/>
  <c r="U775" i="1"/>
  <c r="U763" i="1"/>
  <c r="U751" i="1"/>
  <c r="U739" i="1"/>
  <c r="U727" i="1"/>
  <c r="U715" i="1"/>
  <c r="U703" i="1"/>
  <c r="U697" i="1"/>
  <c r="U685" i="1"/>
  <c r="U679" i="1"/>
  <c r="U673" i="1"/>
  <c r="U667" i="1"/>
  <c r="U661" i="1"/>
  <c r="U655" i="1"/>
  <c r="U649" i="1"/>
  <c r="U643" i="1"/>
  <c r="U637" i="1"/>
  <c r="U631" i="1"/>
  <c r="U625" i="1"/>
  <c r="U619" i="1"/>
  <c r="U613" i="1"/>
  <c r="U607" i="1"/>
  <c r="U601" i="1"/>
  <c r="U595" i="1"/>
  <c r="U589" i="1"/>
  <c r="U583" i="1"/>
  <c r="U577" i="1"/>
  <c r="U571" i="1"/>
  <c r="U565" i="1"/>
  <c r="U559" i="1"/>
  <c r="U553" i="1"/>
  <c r="U547" i="1"/>
  <c r="U541" i="1"/>
  <c r="U535" i="1"/>
  <c r="U529" i="1"/>
  <c r="U523" i="1"/>
  <c r="U517" i="1"/>
  <c r="U511" i="1"/>
  <c r="U505" i="1"/>
  <c r="U499" i="1"/>
  <c r="U493" i="1"/>
  <c r="U487" i="1"/>
  <c r="U481" i="1"/>
  <c r="U475" i="1"/>
  <c r="U469" i="1"/>
  <c r="U463" i="1"/>
  <c r="U457" i="1"/>
  <c r="U451" i="1"/>
  <c r="U445" i="1"/>
  <c r="U439" i="1"/>
  <c r="U433" i="1"/>
  <c r="U427" i="1"/>
  <c r="U421" i="1"/>
  <c r="U415" i="1"/>
  <c r="U409" i="1"/>
  <c r="U403" i="1"/>
  <c r="U397" i="1"/>
  <c r="U391" i="1"/>
  <c r="U385" i="1"/>
  <c r="U379" i="1"/>
  <c r="U373" i="1"/>
  <c r="U367" i="1"/>
  <c r="U361" i="1"/>
  <c r="U355" i="1"/>
  <c r="U349" i="1"/>
  <c r="U343" i="1"/>
  <c r="U337" i="1"/>
  <c r="U331" i="1"/>
  <c r="U325" i="1"/>
  <c r="U319" i="1"/>
  <c r="U313" i="1"/>
  <c r="U307" i="1"/>
  <c r="U301" i="1"/>
  <c r="U295" i="1"/>
  <c r="U289" i="1"/>
  <c r="U283" i="1"/>
  <c r="U277" i="1"/>
  <c r="U271" i="1"/>
  <c r="U265" i="1"/>
  <c r="U259" i="1"/>
  <c r="U253" i="1"/>
  <c r="U247" i="1"/>
  <c r="U241" i="1"/>
  <c r="U235" i="1"/>
  <c r="U229" i="1"/>
  <c r="U223" i="1"/>
  <c r="U217" i="1"/>
  <c r="U211" i="1"/>
  <c r="U199" i="1"/>
  <c r="U163" i="1"/>
  <c r="U121" i="1"/>
  <c r="U43" i="1"/>
  <c r="U1993" i="1"/>
  <c r="U1981" i="1"/>
  <c r="U1969" i="1"/>
  <c r="U1957" i="1"/>
  <c r="U1945" i="1"/>
  <c r="U1933" i="1"/>
  <c r="U1921" i="1"/>
  <c r="U1909" i="1"/>
  <c r="U1897" i="1"/>
  <c r="U1885" i="1"/>
  <c r="U1873" i="1"/>
  <c r="U1861" i="1"/>
  <c r="U1849" i="1"/>
  <c r="U1837" i="1"/>
  <c r="U1825" i="1"/>
  <c r="U1813" i="1"/>
  <c r="U1801" i="1"/>
  <c r="U1789" i="1"/>
  <c r="U1777" i="1"/>
  <c r="U1765" i="1"/>
  <c r="U1753" i="1"/>
  <c r="U1741" i="1"/>
  <c r="U1729" i="1"/>
  <c r="U1717" i="1"/>
  <c r="U1705" i="1"/>
  <c r="U1693" i="1"/>
  <c r="U1681" i="1"/>
  <c r="U1669" i="1"/>
  <c r="U1657" i="1"/>
  <c r="U1645" i="1"/>
  <c r="U1633" i="1"/>
  <c r="U1621" i="1"/>
  <c r="U1609" i="1"/>
  <c r="U1597" i="1"/>
  <c r="U1585" i="1"/>
  <c r="U1573" i="1"/>
  <c r="U1561" i="1"/>
  <c r="U1549" i="1"/>
  <c r="U1537" i="1"/>
  <c r="U1525" i="1"/>
  <c r="U1513" i="1"/>
  <c r="U1501" i="1"/>
  <c r="U1495" i="1"/>
  <c r="U1483" i="1"/>
  <c r="U1471" i="1"/>
  <c r="U1459" i="1"/>
  <c r="U1447" i="1"/>
  <c r="U1435" i="1"/>
  <c r="U1423" i="1"/>
  <c r="U1411" i="1"/>
  <c r="U1399" i="1"/>
  <c r="U1387" i="1"/>
  <c r="U1375" i="1"/>
  <c r="U1363" i="1"/>
  <c r="U1351" i="1"/>
  <c r="U1339" i="1"/>
  <c r="U1327" i="1"/>
  <c r="U1315" i="1"/>
  <c r="U1303" i="1"/>
  <c r="U1291" i="1"/>
  <c r="U1279" i="1"/>
  <c r="U1267" i="1"/>
  <c r="U1255" i="1"/>
  <c r="U1243" i="1"/>
  <c r="U1231" i="1"/>
  <c r="U1219" i="1"/>
  <c r="U1207" i="1"/>
  <c r="U1195" i="1"/>
  <c r="U1183" i="1"/>
  <c r="U1171" i="1"/>
  <c r="U1159" i="1"/>
  <c r="U1147" i="1"/>
  <c r="U1135" i="1"/>
  <c r="U1123" i="1"/>
  <c r="U1111" i="1"/>
  <c r="U1099" i="1"/>
  <c r="U1087" i="1"/>
  <c r="U1075" i="1"/>
  <c r="U1063" i="1"/>
  <c r="U1051" i="1"/>
  <c r="U1039" i="1"/>
  <c r="U1027" i="1"/>
  <c r="U1021" i="1"/>
  <c r="U1015" i="1"/>
  <c r="U829" i="1"/>
  <c r="U817" i="1"/>
  <c r="U805" i="1"/>
  <c r="U793" i="1"/>
  <c r="U781" i="1"/>
  <c r="U769" i="1"/>
  <c r="U757" i="1"/>
  <c r="U745" i="1"/>
  <c r="U733" i="1"/>
  <c r="U721" i="1"/>
  <c r="U709" i="1"/>
  <c r="U691" i="1"/>
  <c r="U1988" i="1"/>
  <c r="U1958" i="1"/>
  <c r="U1910" i="1"/>
  <c r="U1892" i="1"/>
  <c r="U1844" i="1"/>
  <c r="U1838" i="1"/>
  <c r="U1814" i="1"/>
  <c r="U1694" i="1"/>
  <c r="U1664" i="1"/>
  <c r="U1598" i="1"/>
  <c r="U1568" i="1"/>
  <c r="U1370" i="1"/>
  <c r="U1340" i="1"/>
  <c r="U1274" i="1"/>
  <c r="U1244" i="1"/>
  <c r="U1094" i="1"/>
  <c r="U1058" i="1"/>
  <c r="U1016" i="1"/>
  <c r="U980" i="1"/>
  <c r="U938" i="1"/>
  <c r="U902" i="1"/>
  <c r="U860" i="1"/>
  <c r="U824" i="1"/>
  <c r="U782" i="1"/>
  <c r="U746" i="1"/>
  <c r="U590" i="1"/>
  <c r="U554" i="1"/>
  <c r="U205" i="1"/>
  <c r="U193" i="1"/>
  <c r="U187" i="1"/>
  <c r="U181" i="1"/>
  <c r="U175" i="1"/>
  <c r="U169" i="1"/>
  <c r="U157" i="1"/>
  <c r="U151" i="1"/>
  <c r="U145" i="1"/>
  <c r="U139" i="1"/>
  <c r="U133" i="1"/>
  <c r="U127" i="1"/>
  <c r="U115" i="1"/>
  <c r="U109" i="1"/>
  <c r="U103" i="1"/>
  <c r="U97" i="1"/>
  <c r="U91" i="1"/>
  <c r="U85" i="1"/>
  <c r="U79" i="1"/>
  <c r="U73" i="1"/>
  <c r="U67" i="1"/>
  <c r="U61" i="1"/>
  <c r="U55" i="1"/>
  <c r="U49" i="1"/>
  <c r="U37" i="1"/>
  <c r="U31" i="1"/>
  <c r="U25" i="1"/>
  <c r="U19" i="1"/>
  <c r="U13" i="1"/>
  <c r="U7" i="1"/>
  <c r="U1985" i="1"/>
  <c r="U1935" i="1"/>
  <c r="U1887" i="1"/>
  <c r="U1858" i="1"/>
  <c r="U1780" i="1"/>
  <c r="U1749" i="1"/>
  <c r="U1715" i="1"/>
  <c r="U1684" i="1"/>
  <c r="U1619" i="1"/>
  <c r="U1586" i="1"/>
  <c r="U1521" i="1"/>
  <c r="U1490" i="1"/>
  <c r="U1456" i="1"/>
  <c r="U1425" i="1"/>
  <c r="U1391" i="1"/>
  <c r="U1360" i="1"/>
  <c r="U1295" i="1"/>
  <c r="U1262" i="1"/>
  <c r="U1197" i="1"/>
  <c r="U1160" i="1"/>
  <c r="U1119" i="1"/>
  <c r="U1082" i="1"/>
  <c r="U1041" i="1"/>
  <c r="U1004" i="1"/>
  <c r="U965" i="1"/>
  <c r="U926" i="1"/>
  <c r="U887" i="1"/>
  <c r="U849" i="1"/>
  <c r="U809" i="1"/>
  <c r="U771" i="1"/>
  <c r="U731" i="1"/>
  <c r="U693" i="1"/>
  <c r="U653" i="1"/>
  <c r="U615" i="1"/>
  <c r="U576" i="1"/>
  <c r="U537" i="1"/>
  <c r="U166" i="1"/>
  <c r="U88" i="1"/>
  <c r="U2001" i="1"/>
  <c r="U1953" i="1"/>
  <c r="U1924" i="1"/>
  <c r="U1857" i="1"/>
  <c r="U1828" i="1"/>
  <c r="U1779" i="1"/>
  <c r="U1748" i="1"/>
  <c r="U1714" i="1"/>
  <c r="U1683" i="1"/>
  <c r="U1649" i="1"/>
  <c r="U1618" i="1"/>
  <c r="U1553" i="1"/>
  <c r="U1520" i="1"/>
  <c r="U1455" i="1"/>
  <c r="U1424" i="1"/>
  <c r="U1390" i="1"/>
  <c r="U1359" i="1"/>
  <c r="U1325" i="1"/>
  <c r="U1294" i="1"/>
  <c r="U1229" i="1"/>
  <c r="U1196" i="1"/>
  <c r="U1118" i="1"/>
  <c r="U1040" i="1"/>
  <c r="U962" i="1"/>
  <c r="U885" i="1"/>
  <c r="U807" i="1"/>
  <c r="U770" i="1"/>
  <c r="U729" i="1"/>
  <c r="U692" i="1"/>
  <c r="U651" i="1"/>
  <c r="U614" i="1"/>
  <c r="U573" i="1"/>
  <c r="U536" i="1"/>
  <c r="U473" i="1"/>
  <c r="U395" i="1"/>
  <c r="U318" i="1"/>
  <c r="U240" i="1"/>
  <c r="U84" i="1"/>
  <c r="U2000" i="1"/>
  <c r="U1973" i="1"/>
  <c r="U1952" i="1"/>
  <c r="U1923" i="1"/>
  <c r="U1901" i="1"/>
  <c r="U1877" i="1"/>
  <c r="U1856" i="1"/>
  <c r="U1827" i="1"/>
  <c r="U1805" i="1"/>
  <c r="U1773" i="1"/>
  <c r="U1742" i="1"/>
  <c r="U1708" i="1"/>
  <c r="U1677" i="1"/>
  <c r="U1643" i="1"/>
  <c r="U1612" i="1"/>
  <c r="U1547" i="1"/>
  <c r="U1514" i="1"/>
  <c r="U1449" i="1"/>
  <c r="U1418" i="1"/>
  <c r="U1384" i="1"/>
  <c r="U1353" i="1"/>
  <c r="U1319" i="1"/>
  <c r="U1288" i="1"/>
  <c r="U1223" i="1"/>
  <c r="U1152" i="1"/>
  <c r="U1074" i="1"/>
  <c r="U996" i="1"/>
  <c r="U918" i="1"/>
  <c r="U878" i="1"/>
  <c r="U840" i="1"/>
  <c r="U800" i="1"/>
  <c r="U722" i="1"/>
  <c r="U644" i="1"/>
  <c r="U566" i="1"/>
  <c r="U472" i="1"/>
  <c r="U394" i="1"/>
  <c r="U317" i="1"/>
  <c r="U239" i="1"/>
  <c r="U160" i="1"/>
  <c r="U83" i="1"/>
  <c r="U1996" i="1"/>
  <c r="U1978" i="1"/>
  <c r="U1930" i="1"/>
  <c r="U1900" i="1"/>
  <c r="U1834" i="1"/>
  <c r="U1816" i="1"/>
  <c r="U1750" i="1"/>
  <c r="U1720" i="1"/>
  <c r="U1672" i="1"/>
  <c r="U1654" i="1"/>
  <c r="U1606" i="1"/>
  <c r="U1576" i="1"/>
  <c r="U1510" i="1"/>
  <c r="U1492" i="1"/>
  <c r="U1426" i="1"/>
  <c r="U1396" i="1"/>
  <c r="U1348" i="1"/>
  <c r="U1330" i="1"/>
  <c r="U1282" i="1"/>
  <c r="U1252" i="1"/>
  <c r="U1989" i="1"/>
  <c r="U1967" i="1"/>
  <c r="U1943" i="1"/>
  <c r="U1922" i="1"/>
  <c r="U1893" i="1"/>
  <c r="U1871" i="1"/>
  <c r="U1845" i="1"/>
  <c r="U1823" i="1"/>
  <c r="U1763" i="1"/>
  <c r="U1730" i="1"/>
  <c r="U1665" i="1"/>
  <c r="U1634" i="1"/>
  <c r="U1600" i="1"/>
  <c r="U1569" i="1"/>
  <c r="U1535" i="1"/>
  <c r="U1504" i="1"/>
  <c r="U1439" i="1"/>
  <c r="U1406" i="1"/>
  <c r="U1341" i="1"/>
  <c r="U1310" i="1"/>
  <c r="U1276" i="1"/>
  <c r="U1245" i="1"/>
  <c r="U1211" i="1"/>
  <c r="U1137" i="1"/>
  <c r="U1059" i="1"/>
  <c r="U1022" i="1"/>
  <c r="U981" i="1"/>
  <c r="U944" i="1"/>
  <c r="U903" i="1"/>
  <c r="U866" i="1"/>
  <c r="U825" i="1"/>
  <c r="U788" i="1"/>
  <c r="U749" i="1"/>
  <c r="U710" i="1"/>
  <c r="U671" i="1"/>
  <c r="U633" i="1"/>
  <c r="U593" i="1"/>
  <c r="U555" i="1"/>
  <c r="U515" i="1"/>
  <c r="U437" i="1"/>
  <c r="U359" i="1"/>
  <c r="U282" i="1"/>
  <c r="U203" i="1"/>
  <c r="U125" i="1"/>
  <c r="U48" i="1"/>
  <c r="U29" i="1"/>
  <c r="U1995" i="1"/>
  <c r="U1965" i="1"/>
  <c r="U1899" i="1"/>
  <c r="U1881" i="1"/>
  <c r="U1815" i="1"/>
  <c r="U1785" i="1"/>
  <c r="U1737" i="1"/>
  <c r="U1719" i="1"/>
  <c r="U1671" i="1"/>
  <c r="U1641" i="1"/>
  <c r="U1575" i="1"/>
  <c r="U1557" i="1"/>
  <c r="U1491" i="1"/>
  <c r="U1461" i="1"/>
  <c r="U1413" i="1"/>
  <c r="U1395" i="1"/>
  <c r="U1347" i="1"/>
  <c r="U1317" i="1"/>
  <c r="U1251" i="1"/>
  <c r="U1233" i="1"/>
  <c r="U1185" i="1"/>
  <c r="U1161" i="1"/>
  <c r="U1125" i="1"/>
  <c r="U1083" i="1"/>
  <c r="U1047" i="1"/>
  <c r="U1029" i="1"/>
  <c r="U1005" i="1"/>
  <c r="U969" i="1"/>
  <c r="U951" i="1"/>
  <c r="U873" i="1"/>
  <c r="U813" i="1"/>
  <c r="U795" i="1"/>
  <c r="U735" i="1"/>
  <c r="U717" i="1"/>
  <c r="U657" i="1"/>
  <c r="U579" i="1"/>
  <c r="U1966" i="1"/>
  <c r="U1942" i="1"/>
  <c r="U1870" i="1"/>
  <c r="U1822" i="1"/>
  <c r="U1793" i="1"/>
  <c r="U1762" i="1"/>
  <c r="U1697" i="1"/>
  <c r="U1599" i="1"/>
  <c r="U1534" i="1"/>
  <c r="U1503" i="1"/>
  <c r="U1469" i="1"/>
  <c r="U1438" i="1"/>
  <c r="U1373" i="1"/>
  <c r="U1275" i="1"/>
  <c r="U1210" i="1"/>
  <c r="U1176" i="1"/>
  <c r="U1098" i="1"/>
  <c r="U1020" i="1"/>
  <c r="U669" i="1"/>
  <c r="U591" i="1"/>
  <c r="U436" i="1"/>
  <c r="U358" i="1"/>
  <c r="U202" i="1"/>
  <c r="U124" i="1"/>
  <c r="U47" i="1"/>
  <c r="U2006" i="1"/>
  <c r="U1994" i="1"/>
  <c r="U1982" i="1"/>
  <c r="U1976" i="1"/>
  <c r="U1970" i="1"/>
  <c r="U1964" i="1"/>
  <c r="U1946" i="1"/>
  <c r="U1940" i="1"/>
  <c r="U1934" i="1"/>
  <c r="U1928" i="1"/>
  <c r="U1916" i="1"/>
  <c r="U1904" i="1"/>
  <c r="U1898" i="1"/>
  <c r="U1886" i="1"/>
  <c r="U1880" i="1"/>
  <c r="U1874" i="1"/>
  <c r="U1868" i="1"/>
  <c r="U1862" i="1"/>
  <c r="U1850" i="1"/>
  <c r="U1832" i="1"/>
  <c r="U1826" i="1"/>
  <c r="U1820" i="1"/>
  <c r="U1808" i="1"/>
  <c r="U1802" i="1"/>
  <c r="U1796" i="1"/>
  <c r="U1790" i="1"/>
  <c r="U1784" i="1"/>
  <c r="U1778" i="1"/>
  <c r="U1772" i="1"/>
  <c r="U1766" i="1"/>
  <c r="U1760" i="1"/>
  <c r="U1754" i="1"/>
  <c r="U1736" i="1"/>
  <c r="U1724" i="1"/>
  <c r="U1718" i="1"/>
  <c r="U1712" i="1"/>
  <c r="U1706" i="1"/>
  <c r="U1700" i="1"/>
  <c r="U1688" i="1"/>
  <c r="U1682" i="1"/>
  <c r="U1676" i="1"/>
  <c r="U1670" i="1"/>
  <c r="U1658" i="1"/>
  <c r="U1652" i="1"/>
  <c r="U1646" i="1"/>
  <c r="U1640" i="1"/>
  <c r="U1628" i="1"/>
  <c r="U1622" i="1"/>
  <c r="U1616" i="1"/>
  <c r="U1610" i="1"/>
  <c r="U1604" i="1"/>
  <c r="U1592" i="1"/>
  <c r="U1580" i="1"/>
  <c r="U1574" i="1"/>
  <c r="U1562" i="1"/>
  <c r="U1556" i="1"/>
  <c r="U1550" i="1"/>
  <c r="U1544" i="1"/>
  <c r="U1538" i="1"/>
  <c r="U1532" i="1"/>
  <c r="U1526" i="1"/>
  <c r="U1508" i="1"/>
  <c r="U1502" i="1"/>
  <c r="U1496" i="1"/>
  <c r="U1484" i="1"/>
  <c r="U1478" i="1"/>
  <c r="U1472" i="1"/>
  <c r="U1466" i="1"/>
  <c r="U1460" i="1"/>
  <c r="U1454" i="1"/>
  <c r="U1448" i="1"/>
  <c r="U1442" i="1"/>
  <c r="U1436" i="1"/>
  <c r="U1430" i="1"/>
  <c r="U1412" i="1"/>
  <c r="U1400" i="1"/>
  <c r="U1394" i="1"/>
  <c r="U1388" i="1"/>
  <c r="U1382" i="1"/>
  <c r="U1376" i="1"/>
  <c r="U1364" i="1"/>
  <c r="U1358" i="1"/>
  <c r="U1352" i="1"/>
  <c r="U1346" i="1"/>
  <c r="U1334" i="1"/>
  <c r="U1328" i="1"/>
  <c r="U1322" i="1"/>
  <c r="U1316" i="1"/>
  <c r="U1304" i="1"/>
  <c r="U1298" i="1"/>
  <c r="U1292" i="1"/>
  <c r="U1286" i="1"/>
  <c r="U1280" i="1"/>
  <c r="U1268" i="1"/>
  <c r="U1256" i="1"/>
  <c r="U1250" i="1"/>
  <c r="U1238" i="1"/>
  <c r="U1232" i="1"/>
  <c r="U1226" i="1"/>
  <c r="U1220" i="1"/>
  <c r="U1214" i="1"/>
  <c r="U1208" i="1"/>
  <c r="U1202" i="1"/>
  <c r="U1190" i="1"/>
  <c r="U1184" i="1"/>
  <c r="U1178" i="1"/>
  <c r="U1172" i="1"/>
  <c r="U1166" i="1"/>
  <c r="U1154" i="1"/>
  <c r="U1148" i="1"/>
  <c r="U1142" i="1"/>
  <c r="U1136" i="1"/>
  <c r="U1130" i="1"/>
  <c r="U1124" i="1"/>
  <c r="U1112" i="1"/>
  <c r="U1106" i="1"/>
  <c r="U1100" i="1"/>
  <c r="U1088" i="1"/>
  <c r="U1076" i="1"/>
  <c r="U1070" i="1"/>
  <c r="U1064" i="1"/>
  <c r="U1052" i="1"/>
  <c r="U1046" i="1"/>
  <c r="U1034" i="1"/>
  <c r="U1028" i="1"/>
  <c r="U1010" i="1"/>
  <c r="U998" i="1"/>
  <c r="U992" i="1"/>
  <c r="U986" i="1"/>
  <c r="U974" i="1"/>
  <c r="U968" i="1"/>
  <c r="U956" i="1"/>
  <c r="U950" i="1"/>
  <c r="U932" i="1"/>
  <c r="U920" i="1"/>
  <c r="U914" i="1"/>
  <c r="U908" i="1"/>
  <c r="U896" i="1"/>
  <c r="U890" i="1"/>
  <c r="U884" i="1"/>
  <c r="U872" i="1"/>
  <c r="U854" i="1"/>
  <c r="U848" i="1"/>
  <c r="U842" i="1"/>
  <c r="U836" i="1"/>
  <c r="U830" i="1"/>
  <c r="U818" i="1"/>
  <c r="U812" i="1"/>
  <c r="U806" i="1"/>
  <c r="U794" i="1"/>
  <c r="U776" i="1"/>
  <c r="U764" i="1"/>
  <c r="U758" i="1"/>
  <c r="U752" i="1"/>
  <c r="U740" i="1"/>
  <c r="U734" i="1"/>
  <c r="U728" i="1"/>
  <c r="U716" i="1"/>
  <c r="U704" i="1"/>
  <c r="U698" i="1"/>
  <c r="U686" i="1"/>
  <c r="U680" i="1"/>
  <c r="U674" i="1"/>
  <c r="U668" i="1"/>
  <c r="U662" i="1"/>
  <c r="U656" i="1"/>
  <c r="U650" i="1"/>
  <c r="U638" i="1"/>
  <c r="U632" i="1"/>
  <c r="U626" i="1"/>
  <c r="U620" i="1"/>
  <c r="U608" i="1"/>
  <c r="U602" i="1"/>
  <c r="U596" i="1"/>
  <c r="U584" i="1"/>
  <c r="U578" i="1"/>
  <c r="U572" i="1"/>
  <c r="U560" i="1"/>
  <c r="U548" i="1"/>
  <c r="U542" i="1"/>
  <c r="U530" i="1"/>
  <c r="U524" i="1"/>
  <c r="U518" i="1"/>
  <c r="U512" i="1"/>
  <c r="U506" i="1"/>
  <c r="U500" i="1"/>
  <c r="U494" i="1"/>
  <c r="U488" i="1"/>
  <c r="U482" i="1"/>
  <c r="U476" i="1"/>
  <c r="U470" i="1"/>
  <c r="U464" i="1"/>
  <c r="U458" i="1"/>
  <c r="U452" i="1"/>
  <c r="U446" i="1"/>
  <c r="U440" i="1"/>
  <c r="U434" i="1"/>
  <c r="U428" i="1"/>
  <c r="U422" i="1"/>
  <c r="U416" i="1"/>
  <c r="U410" i="1"/>
  <c r="U404" i="1"/>
  <c r="U398" i="1"/>
  <c r="U392" i="1"/>
  <c r="U386" i="1"/>
  <c r="U380" i="1"/>
  <c r="U374" i="1"/>
  <c r="U368" i="1"/>
  <c r="U362" i="1"/>
  <c r="U356" i="1"/>
  <c r="U350" i="1"/>
  <c r="U344" i="1"/>
  <c r="U338" i="1"/>
  <c r="U332" i="1"/>
  <c r="U326" i="1"/>
  <c r="U320" i="1"/>
  <c r="U314" i="1"/>
  <c r="U308" i="1"/>
  <c r="U302" i="1"/>
  <c r="U296" i="1"/>
  <c r="U290" i="1"/>
  <c r="U284" i="1"/>
  <c r="U278" i="1"/>
  <c r="U272" i="1"/>
  <c r="U266" i="1"/>
  <c r="U260" i="1"/>
  <c r="U254" i="1"/>
  <c r="U248" i="1"/>
  <c r="U242" i="1"/>
  <c r="U236" i="1"/>
  <c r="U230" i="1"/>
  <c r="U224" i="1"/>
  <c r="U218" i="1"/>
  <c r="U212" i="1"/>
  <c r="U206" i="1"/>
  <c r="U200" i="1"/>
  <c r="U194" i="1"/>
  <c r="U188" i="1"/>
  <c r="U182" i="1"/>
  <c r="U176" i="1"/>
  <c r="U170" i="1"/>
  <c r="U164" i="1"/>
  <c r="U158" i="1"/>
  <c r="U152" i="1"/>
  <c r="U146" i="1"/>
  <c r="U140" i="1"/>
  <c r="U134" i="1"/>
  <c r="U128" i="1"/>
  <c r="U122" i="1"/>
  <c r="U116" i="1"/>
  <c r="U110" i="1"/>
  <c r="U104" i="1"/>
  <c r="U98" i="1"/>
  <c r="U92" i="1"/>
  <c r="U86" i="1"/>
  <c r="U80" i="1"/>
  <c r="U74" i="1"/>
  <c r="U68" i="1"/>
  <c r="U62" i="1"/>
  <c r="U56" i="1"/>
  <c r="U50" i="1"/>
  <c r="U44" i="1"/>
  <c r="U38" i="1"/>
  <c r="U32" i="1"/>
  <c r="U26" i="1"/>
  <c r="U20" i="1"/>
  <c r="U14" i="1"/>
  <c r="U8" i="1"/>
  <c r="U30" i="1"/>
  <c r="U70" i="1"/>
  <c r="U148" i="1"/>
  <c r="U186" i="1"/>
  <c r="U264" i="1"/>
  <c r="U304" i="1"/>
  <c r="U341" i="1"/>
  <c r="U382" i="1"/>
  <c r="U419" i="1"/>
  <c r="U498" i="1"/>
  <c r="U528" i="1"/>
  <c r="U588" i="1"/>
  <c r="U606" i="1"/>
  <c r="U666" i="1"/>
  <c r="U684" i="1"/>
  <c r="U744" i="1"/>
  <c r="U761" i="1"/>
  <c r="U822" i="1"/>
  <c r="U839" i="1"/>
  <c r="U876" i="1"/>
  <c r="U900" i="1"/>
  <c r="U917" i="1"/>
  <c r="U954" i="1"/>
  <c r="U977" i="1"/>
  <c r="U995" i="1"/>
  <c r="U1032" i="1"/>
  <c r="U1055" i="1"/>
  <c r="U1073" i="1"/>
  <c r="U1092" i="1"/>
  <c r="U1110" i="1"/>
  <c r="U1133" i="1"/>
  <c r="U1149" i="1"/>
  <c r="U1170" i="1"/>
  <c r="U1188" i="1"/>
  <c r="U1222" i="1"/>
  <c r="U1239" i="1"/>
  <c r="U1253" i="1"/>
  <c r="U1287" i="1"/>
  <c r="U1318" i="1"/>
  <c r="U1337" i="1"/>
  <c r="U1383" i="1"/>
  <c r="U1402" i="1"/>
  <c r="U1433" i="1"/>
  <c r="U1467" i="1"/>
  <c r="U1481" i="1"/>
  <c r="U1498" i="1"/>
  <c r="U1546" i="1"/>
  <c r="U1563" i="1"/>
  <c r="U1577" i="1"/>
  <c r="U1611" i="1"/>
  <c r="U1642" i="1"/>
  <c r="U1661" i="1"/>
  <c r="U1707" i="1"/>
  <c r="U1726" i="1"/>
  <c r="U1757" i="1"/>
  <c r="U1791" i="1"/>
  <c r="U1936" i="1"/>
  <c r="U1888" i="1"/>
  <c r="U1859" i="1"/>
  <c r="U1792" i="1"/>
  <c r="U1727" i="1"/>
  <c r="U1629" i="1"/>
  <c r="U1564" i="1"/>
  <c r="U1533" i="1"/>
  <c r="U1499" i="1"/>
  <c r="U1468" i="1"/>
  <c r="U1403" i="1"/>
  <c r="U1305" i="1"/>
  <c r="U1240" i="1"/>
  <c r="U1209" i="1"/>
  <c r="U1134" i="1"/>
  <c r="U1056" i="1"/>
  <c r="U705" i="1"/>
  <c r="U627" i="1"/>
  <c r="U549" i="1"/>
  <c r="U510" i="1"/>
  <c r="U354" i="1"/>
  <c r="U276" i="1"/>
  <c r="U2002" i="1"/>
  <c r="U1990" i="1"/>
  <c r="U1984" i="1"/>
  <c r="U1972" i="1"/>
  <c r="U1960" i="1"/>
  <c r="U1954" i="1"/>
  <c r="U1948" i="1"/>
  <c r="U1918" i="1"/>
  <c r="U1912" i="1"/>
  <c r="U1906" i="1"/>
  <c r="U1894" i="1"/>
  <c r="U1882" i="1"/>
  <c r="U1876" i="1"/>
  <c r="U1864" i="1"/>
  <c r="U1852" i="1"/>
  <c r="U1846" i="1"/>
  <c r="U1840" i="1"/>
  <c r="U1810" i="1"/>
  <c r="U1804" i="1"/>
  <c r="U1798" i="1"/>
  <c r="U1786" i="1"/>
  <c r="U1774" i="1"/>
  <c r="U1768" i="1"/>
  <c r="U1756" i="1"/>
  <c r="U1744" i="1"/>
  <c r="U1738" i="1"/>
  <c r="U1732" i="1"/>
  <c r="U1702" i="1"/>
  <c r="U1696" i="1"/>
  <c r="U1690" i="1"/>
  <c r="U1678" i="1"/>
  <c r="U1666" i="1"/>
  <c r="U1660" i="1"/>
  <c r="U1648" i="1"/>
  <c r="U1636" i="1"/>
  <c r="U1630" i="1"/>
  <c r="U1624" i="1"/>
  <c r="U1594" i="1"/>
  <c r="U1588" i="1"/>
  <c r="U1582" i="1"/>
  <c r="U1570" i="1"/>
  <c r="U1558" i="1"/>
  <c r="U1552" i="1"/>
  <c r="U1540" i="1"/>
  <c r="U1528" i="1"/>
  <c r="U1522" i="1"/>
  <c r="U1516" i="1"/>
  <c r="U1486" i="1"/>
  <c r="U1480" i="1"/>
  <c r="U1474" i="1"/>
  <c r="U1462" i="1"/>
  <c r="U1450" i="1"/>
  <c r="U1444" i="1"/>
  <c r="U1432" i="1"/>
  <c r="U1420" i="1"/>
  <c r="U1414" i="1"/>
  <c r="U1408" i="1"/>
  <c r="U1378" i="1"/>
  <c r="U1372" i="1"/>
  <c r="U1366" i="1"/>
  <c r="U1354" i="1"/>
  <c r="U1342" i="1"/>
  <c r="U1336" i="1"/>
  <c r="U1324" i="1"/>
  <c r="U1312" i="1"/>
  <c r="U1306" i="1"/>
  <c r="U1300" i="1"/>
  <c r="U1270" i="1"/>
  <c r="U1264" i="1"/>
  <c r="U1258" i="1"/>
  <c r="U1246" i="1"/>
  <c r="U1234" i="1"/>
  <c r="U1228" i="1"/>
  <c r="U1216" i="1"/>
  <c r="U1204" i="1"/>
  <c r="U1198" i="1"/>
  <c r="U1192" i="1"/>
  <c r="U1186" i="1"/>
  <c r="U1180" i="1"/>
  <c r="U1174" i="1"/>
  <c r="U1168" i="1"/>
  <c r="U1162" i="1"/>
  <c r="U1156" i="1"/>
  <c r="U1150" i="1"/>
  <c r="U1144" i="1"/>
  <c r="U1138" i="1"/>
  <c r="U1132" i="1"/>
  <c r="U1126" i="1"/>
  <c r="U1120" i="1"/>
  <c r="U1114" i="1"/>
  <c r="U1108" i="1"/>
  <c r="U1102" i="1"/>
  <c r="U1096" i="1"/>
  <c r="U1090" i="1"/>
  <c r="U1084" i="1"/>
  <c r="U1078" i="1"/>
  <c r="U1072" i="1"/>
  <c r="U1066" i="1"/>
  <c r="U1060" i="1"/>
  <c r="U1054" i="1"/>
  <c r="U1048" i="1"/>
  <c r="U1042" i="1"/>
  <c r="U1036" i="1"/>
  <c r="U1030" i="1"/>
  <c r="U1024" i="1"/>
  <c r="U1018" i="1"/>
  <c r="U1012" i="1"/>
  <c r="U1006" i="1"/>
  <c r="U1000" i="1"/>
  <c r="U994" i="1"/>
  <c r="U988" i="1"/>
  <c r="U982" i="1"/>
  <c r="U976" i="1"/>
  <c r="U970" i="1"/>
  <c r="U964" i="1"/>
  <c r="U958" i="1"/>
  <c r="U952" i="1"/>
  <c r="U946" i="1"/>
  <c r="U940" i="1"/>
  <c r="U934" i="1"/>
  <c r="U928" i="1"/>
  <c r="U922" i="1"/>
  <c r="U916" i="1"/>
  <c r="U910" i="1"/>
  <c r="U904" i="1"/>
  <c r="U898" i="1"/>
  <c r="U892" i="1"/>
  <c r="U886" i="1"/>
  <c r="U880" i="1"/>
  <c r="U874" i="1"/>
  <c r="U868" i="1"/>
  <c r="U862" i="1"/>
  <c r="U856" i="1"/>
  <c r="U850" i="1"/>
  <c r="U844" i="1"/>
  <c r="U838" i="1"/>
  <c r="U832" i="1"/>
  <c r="U826" i="1"/>
  <c r="U820" i="1"/>
  <c r="U814" i="1"/>
  <c r="U808" i="1"/>
  <c r="U802" i="1"/>
  <c r="U796" i="1"/>
  <c r="U790" i="1"/>
  <c r="U784" i="1"/>
  <c r="U778" i="1"/>
  <c r="U772" i="1"/>
  <c r="U766" i="1"/>
  <c r="U760" i="1"/>
  <c r="U754" i="1"/>
  <c r="U748" i="1"/>
  <c r="U742" i="1"/>
  <c r="U736" i="1"/>
  <c r="U730" i="1"/>
  <c r="U508" i="1"/>
  <c r="U454" i="1"/>
  <c r="U400" i="1"/>
  <c r="U346" i="1"/>
  <c r="U292" i="1"/>
  <c r="U238" i="1"/>
  <c r="U184" i="1"/>
  <c r="U130" i="1"/>
  <c r="U76" i="1"/>
  <c r="U22" i="1"/>
  <c r="U1979" i="1"/>
  <c r="U1931" i="1"/>
  <c r="U1835" i="1"/>
  <c r="U1751" i="1"/>
  <c r="U1655" i="1"/>
  <c r="U1607" i="1"/>
  <c r="U1511" i="1"/>
  <c r="U1427" i="1"/>
  <c r="U1331" i="1"/>
  <c r="U1283" i="1"/>
  <c r="U1163" i="1"/>
  <c r="U1146" i="1"/>
  <c r="U1109" i="1"/>
  <c r="U1085" i="1"/>
  <c r="U1068" i="1"/>
  <c r="U1031" i="1"/>
  <c r="U1008" i="1"/>
  <c r="U990" i="1"/>
  <c r="U953" i="1"/>
  <c r="U930" i="1"/>
  <c r="U912" i="1"/>
  <c r="U893" i="1"/>
  <c r="U875" i="1"/>
  <c r="U852" i="1"/>
  <c r="U815" i="1"/>
  <c r="U797" i="1"/>
  <c r="U774" i="1"/>
  <c r="U737" i="1"/>
  <c r="U720" i="1"/>
  <c r="U696" i="1"/>
  <c r="U659" i="1"/>
  <c r="U642" i="1"/>
  <c r="U581" i="1"/>
  <c r="U564" i="1"/>
  <c r="U456" i="1"/>
  <c r="U418" i="1"/>
  <c r="U340" i="1"/>
  <c r="U300" i="1"/>
  <c r="U263" i="1"/>
  <c r="U222" i="1"/>
  <c r="U185" i="1"/>
  <c r="U106" i="1"/>
  <c r="U142" i="1"/>
  <c r="U220" i="1"/>
  <c r="U232" i="1"/>
  <c r="U310" i="1"/>
  <c r="U322" i="1"/>
  <c r="U466" i="1"/>
  <c r="U40" i="1"/>
  <c r="U52" i="1"/>
  <c r="U131" i="1"/>
  <c r="U143" i="1"/>
  <c r="U196" i="1"/>
  <c r="U209" i="1"/>
  <c r="U221" i="1"/>
  <c r="U233" i="1"/>
  <c r="U274" i="1"/>
  <c r="U286" i="1"/>
  <c r="U299" i="1"/>
  <c r="U311" i="1"/>
  <c r="U364" i="1"/>
  <c r="U376" i="1"/>
  <c r="U455" i="1"/>
  <c r="U467" i="1"/>
  <c r="U527" i="1"/>
  <c r="U587" i="1"/>
  <c r="U605" i="1"/>
  <c r="U665" i="1"/>
  <c r="U725" i="1"/>
  <c r="U743" i="1"/>
  <c r="U803" i="1"/>
  <c r="U821" i="1"/>
  <c r="U881" i="1"/>
  <c r="U941" i="1"/>
  <c r="U959" i="1"/>
  <c r="U1019" i="1"/>
  <c r="U1037" i="1"/>
  <c r="U1097" i="1"/>
  <c r="U1157" i="1"/>
  <c r="U1175" i="1"/>
  <c r="U1199" i="1"/>
  <c r="U1235" i="1"/>
  <c r="U1271" i="1"/>
  <c r="U1307" i="1"/>
  <c r="U1343" i="1"/>
  <c r="U1379" i="1"/>
  <c r="U1415" i="1"/>
  <c r="U1451" i="1"/>
  <c r="U1487" i="1"/>
  <c r="U1523" i="1"/>
  <c r="U1559" i="1"/>
  <c r="U1595" i="1"/>
  <c r="U1631" i="1"/>
  <c r="U1667" i="1"/>
  <c r="U1703" i="1"/>
  <c r="U1739" i="1"/>
  <c r="U1775" i="1"/>
  <c r="U1811" i="1"/>
  <c r="U1847" i="1"/>
  <c r="U1883" i="1"/>
  <c r="U1919" i="1"/>
  <c r="U1955" i="1"/>
  <c r="U1991" i="1"/>
  <c r="U16" i="1"/>
  <c r="U34" i="1"/>
  <c r="U71" i="1"/>
  <c r="U94" i="1"/>
  <c r="U112" i="1"/>
  <c r="U132" i="1"/>
  <c r="U149" i="1"/>
  <c r="U210" i="1"/>
  <c r="U228" i="1"/>
  <c r="U250" i="1"/>
  <c r="U287" i="1"/>
  <c r="U305" i="1"/>
  <c r="U328" i="1"/>
  <c r="U365" i="1"/>
  <c r="U383" i="1"/>
  <c r="U444" i="1"/>
  <c r="U461" i="1"/>
  <c r="U545" i="1"/>
  <c r="U557" i="1"/>
  <c r="U623" i="1"/>
  <c r="U635" i="1"/>
  <c r="U660" i="1"/>
  <c r="U701" i="1"/>
  <c r="U713" i="1"/>
  <c r="U738" i="1"/>
  <c r="U779" i="1"/>
  <c r="U804" i="1"/>
  <c r="U816" i="1"/>
  <c r="U857" i="1"/>
  <c r="U882" i="1"/>
  <c r="U894" i="1"/>
  <c r="U960" i="1"/>
  <c r="U972" i="1"/>
  <c r="U1038" i="1"/>
  <c r="U1049" i="1"/>
  <c r="U1116" i="1"/>
  <c r="U1127" i="1"/>
  <c r="U1193" i="1"/>
  <c r="U1289" i="1"/>
  <c r="U1301" i="1"/>
  <c r="U1397" i="1"/>
  <c r="U1409" i="1"/>
  <c r="U1505" i="1"/>
  <c r="U1517" i="1"/>
  <c r="U1613" i="1"/>
  <c r="U1625" i="1"/>
  <c r="U1721" i="1"/>
  <c r="U1733" i="1"/>
  <c r="U1829" i="1"/>
  <c r="U1841" i="1"/>
  <c r="U1937" i="1"/>
  <c r="U1949" i="1"/>
  <c r="U191" i="1"/>
  <c r="U1367" i="1"/>
  <c r="U1475" i="1"/>
  <c r="U1571" i="1"/>
  <c r="U1691" i="1"/>
  <c r="U1799" i="1"/>
  <c r="U1895" i="1"/>
  <c r="U1907" i="1"/>
  <c r="U2003" i="1"/>
  <c r="U17" i="1"/>
  <c r="U35" i="1"/>
  <c r="U58" i="1"/>
  <c r="U95" i="1"/>
  <c r="U113" i="1"/>
  <c r="U174" i="1"/>
  <c r="U251" i="1"/>
  <c r="U268" i="1"/>
  <c r="U329" i="1"/>
  <c r="U347" i="1"/>
  <c r="U384" i="1"/>
  <c r="U407" i="1"/>
  <c r="U425" i="1"/>
  <c r="U462" i="1"/>
  <c r="U484" i="1"/>
  <c r="U502" i="1"/>
  <c r="U521" i="1"/>
  <c r="U533" i="1"/>
  <c r="U558" i="1"/>
  <c r="U599" i="1"/>
  <c r="U624" i="1"/>
  <c r="U636" i="1"/>
  <c r="U677" i="1"/>
  <c r="U702" i="1"/>
  <c r="U714" i="1"/>
  <c r="U780" i="1"/>
  <c r="U792" i="1"/>
  <c r="U858" i="1"/>
  <c r="U869" i="1"/>
  <c r="U936" i="1"/>
  <c r="U947" i="1"/>
  <c r="U1013" i="1"/>
  <c r="U1025" i="1"/>
  <c r="U1091" i="1"/>
  <c r="U1103" i="1"/>
  <c r="U1128" i="1"/>
  <c r="U1169" i="1"/>
  <c r="U1181" i="1"/>
  <c r="U1247" i="1"/>
  <c r="U1259" i="1"/>
  <c r="U1355" i="1"/>
  <c r="U1463" i="1"/>
  <c r="U1583" i="1"/>
  <c r="U1679" i="1"/>
  <c r="U1787" i="1"/>
  <c r="U41" i="1"/>
  <c r="U59" i="1"/>
  <c r="U120" i="1"/>
  <c r="U137" i="1"/>
  <c r="U197" i="1"/>
  <c r="U214" i="1"/>
  <c r="U275" i="1"/>
  <c r="U293" i="1"/>
  <c r="U330" i="1"/>
  <c r="U353" i="1"/>
  <c r="U371" i="1"/>
  <c r="U408" i="1"/>
  <c r="U430" i="1"/>
  <c r="U448" i="1"/>
  <c r="U509" i="1"/>
  <c r="U1983" i="1"/>
  <c r="U1977" i="1"/>
  <c r="U1971" i="1"/>
  <c r="U1959" i="1"/>
  <c r="U1947" i="1"/>
  <c r="U1941" i="1"/>
  <c r="U1929" i="1"/>
  <c r="U1917" i="1"/>
  <c r="U1911" i="1"/>
  <c r="U1905" i="1"/>
  <c r="U1875" i="1"/>
  <c r="U1869" i="1"/>
  <c r="U1863" i="1"/>
  <c r="U1851" i="1"/>
  <c r="U1839" i="1"/>
  <c r="U1833" i="1"/>
  <c r="U1821" i="1"/>
  <c r="U1809" i="1"/>
  <c r="U1803" i="1"/>
  <c r="U1797" i="1"/>
  <c r="U1767" i="1"/>
  <c r="U1761" i="1"/>
  <c r="U1755" i="1"/>
  <c r="U1743" i="1"/>
  <c r="U1731" i="1"/>
  <c r="U1725" i="1"/>
  <c r="U1713" i="1"/>
  <c r="U1701" i="1"/>
  <c r="U1695" i="1"/>
  <c r="U1689" i="1"/>
  <c r="U1659" i="1"/>
  <c r="U1653" i="1"/>
  <c r="U1647" i="1"/>
  <c r="U1635" i="1"/>
  <c r="U1623" i="1"/>
  <c r="U1617" i="1"/>
  <c r="U1605" i="1"/>
  <c r="U1593" i="1"/>
  <c r="U1587" i="1"/>
  <c r="U1581" i="1"/>
  <c r="U1551" i="1"/>
  <c r="U1545" i="1"/>
  <c r="U1539" i="1"/>
  <c r="U1527" i="1"/>
  <c r="U1515" i="1"/>
  <c r="U1509" i="1"/>
  <c r="U1497" i="1"/>
  <c r="U1485" i="1"/>
  <c r="U1479" i="1"/>
  <c r="U1473" i="1"/>
  <c r="U1443" i="1"/>
  <c r="U1437" i="1"/>
  <c r="U1431" i="1"/>
  <c r="U1419" i="1"/>
  <c r="U1407" i="1"/>
  <c r="U1401" i="1"/>
  <c r="U1389" i="1"/>
  <c r="U1377" i="1"/>
  <c r="U1371" i="1"/>
  <c r="U1365" i="1"/>
  <c r="U1335" i="1"/>
  <c r="U1329" i="1"/>
  <c r="U1323" i="1"/>
  <c r="U1311" i="1"/>
  <c r="U1299" i="1"/>
  <c r="U1293" i="1"/>
  <c r="U1281" i="1"/>
  <c r="U1269" i="1"/>
  <c r="U1263" i="1"/>
  <c r="U1257" i="1"/>
  <c r="U1227" i="1"/>
  <c r="U1221" i="1"/>
  <c r="U1215" i="1"/>
  <c r="U1203" i="1"/>
  <c r="U1191" i="1"/>
  <c r="U1179" i="1"/>
  <c r="U1173" i="1"/>
  <c r="U1167" i="1"/>
  <c r="U1155" i="1"/>
  <c r="U1143" i="1"/>
  <c r="U1131" i="1"/>
  <c r="U1113" i="1"/>
  <c r="U1107" i="1"/>
  <c r="U1101" i="1"/>
  <c r="U1095" i="1"/>
  <c r="U1089" i="1"/>
  <c r="U1077" i="1"/>
  <c r="U1071" i="1"/>
  <c r="U1065" i="1"/>
  <c r="U1053" i="1"/>
  <c r="U1035" i="1"/>
  <c r="U1023" i="1"/>
  <c r="U1017" i="1"/>
  <c r="U1011" i="1"/>
  <c r="U999" i="1"/>
  <c r="U993" i="1"/>
  <c r="U987" i="1"/>
  <c r="U975" i="1"/>
  <c r="U963" i="1"/>
  <c r="U957" i="1"/>
  <c r="U945" i="1"/>
  <c r="U939" i="1"/>
  <c r="U933" i="1"/>
  <c r="U927" i="1"/>
  <c r="U921" i="1"/>
  <c r="U915" i="1"/>
  <c r="U909" i="1"/>
  <c r="U897" i="1"/>
  <c r="U891" i="1"/>
  <c r="U879" i="1"/>
  <c r="U867" i="1"/>
  <c r="U861" i="1"/>
  <c r="U855" i="1"/>
  <c r="U843" i="1"/>
  <c r="U837" i="1"/>
  <c r="U831" i="1"/>
  <c r="U819" i="1"/>
  <c r="U801" i="1"/>
  <c r="U789" i="1"/>
  <c r="U783" i="1"/>
  <c r="U777" i="1"/>
  <c r="U765" i="1"/>
  <c r="U759" i="1"/>
  <c r="U753" i="1"/>
  <c r="U747" i="1"/>
  <c r="U741" i="1"/>
  <c r="U723" i="1"/>
  <c r="U711" i="1"/>
  <c r="U699" i="1"/>
  <c r="U687" i="1"/>
  <c r="U681" i="1"/>
  <c r="U675" i="1"/>
  <c r="U663" i="1"/>
  <c r="U645" i="1"/>
  <c r="U639" i="1"/>
  <c r="U621" i="1"/>
  <c r="U609" i="1"/>
  <c r="U603" i="1"/>
  <c r="U597" i="1"/>
  <c r="U585" i="1"/>
  <c r="U567" i="1"/>
  <c r="U561" i="1"/>
  <c r="U543" i="1"/>
  <c r="U531" i="1"/>
  <c r="U525" i="1"/>
  <c r="U519" i="1"/>
  <c r="U513" i="1"/>
  <c r="U507" i="1"/>
  <c r="U501" i="1"/>
  <c r="U495" i="1"/>
  <c r="U489" i="1"/>
  <c r="U483" i="1"/>
  <c r="U477" i="1"/>
  <c r="U471" i="1"/>
  <c r="U465" i="1"/>
  <c r="U459" i="1"/>
  <c r="U453" i="1"/>
  <c r="U447" i="1"/>
  <c r="U441" i="1"/>
  <c r="U435" i="1"/>
  <c r="U429" i="1"/>
  <c r="U423" i="1"/>
  <c r="U417" i="1"/>
  <c r="U411" i="1"/>
  <c r="U405" i="1"/>
  <c r="U399" i="1"/>
  <c r="U393" i="1"/>
  <c r="U387" i="1"/>
  <c r="U381" i="1"/>
  <c r="U375" i="1"/>
  <c r="U369" i="1"/>
  <c r="U363" i="1"/>
  <c r="U357" i="1"/>
  <c r="U351" i="1"/>
  <c r="U345" i="1"/>
  <c r="U339" i="1"/>
  <c r="U333" i="1"/>
  <c r="U327" i="1"/>
  <c r="U321" i="1"/>
  <c r="U315" i="1"/>
  <c r="U309" i="1"/>
  <c r="U303" i="1"/>
  <c r="U297" i="1"/>
  <c r="U291" i="1"/>
  <c r="U285" i="1"/>
  <c r="U279" i="1"/>
  <c r="U273" i="1"/>
  <c r="U267" i="1"/>
  <c r="U261" i="1"/>
  <c r="U255" i="1"/>
  <c r="U249" i="1"/>
  <c r="U243" i="1"/>
  <c r="U237" i="1"/>
  <c r="U231" i="1"/>
  <c r="U225" i="1"/>
  <c r="U219" i="1"/>
  <c r="U213" i="1"/>
  <c r="U207" i="1"/>
  <c r="U201" i="1"/>
  <c r="U195" i="1"/>
  <c r="U189" i="1"/>
  <c r="U183" i="1"/>
  <c r="U177" i="1"/>
  <c r="U171" i="1"/>
  <c r="U165" i="1"/>
  <c r="U159" i="1"/>
  <c r="U153" i="1"/>
  <c r="U147" i="1"/>
  <c r="U141" i="1"/>
  <c r="U135" i="1"/>
  <c r="U129" i="1"/>
  <c r="U123" i="1"/>
  <c r="U117" i="1"/>
  <c r="U111" i="1"/>
  <c r="U105" i="1"/>
  <c r="U99" i="1"/>
  <c r="U93" i="1"/>
  <c r="U87" i="1"/>
  <c r="U81" i="1"/>
  <c r="U75" i="1"/>
  <c r="U69" i="1"/>
  <c r="U63" i="1"/>
  <c r="U57" i="1"/>
  <c r="U51" i="1"/>
  <c r="U45" i="1"/>
  <c r="U39" i="1"/>
  <c r="U33" i="1"/>
  <c r="U27" i="1"/>
  <c r="U21" i="1"/>
  <c r="U15" i="1"/>
  <c r="U9" i="1"/>
  <c r="U1913" i="1"/>
  <c r="U1865" i="1"/>
  <c r="U1769" i="1"/>
  <c r="U1685" i="1"/>
  <c r="U1589" i="1"/>
  <c r="U1541" i="1"/>
  <c r="U1445" i="1"/>
  <c r="U1361" i="1"/>
  <c r="U1265" i="1"/>
  <c r="U1217" i="1"/>
  <c r="U1145" i="1"/>
  <c r="U1067" i="1"/>
  <c r="U989" i="1"/>
  <c r="U929" i="1"/>
  <c r="U911" i="1"/>
  <c r="U851" i="1"/>
  <c r="U833" i="1"/>
  <c r="U773" i="1"/>
  <c r="U756" i="1"/>
  <c r="U695" i="1"/>
  <c r="U678" i="1"/>
  <c r="U641" i="1"/>
  <c r="U617" i="1"/>
  <c r="U600" i="1"/>
  <c r="U563" i="1"/>
  <c r="U540" i="1"/>
  <c r="U522" i="1"/>
  <c r="U490" i="1"/>
  <c r="U449" i="1"/>
  <c r="U412" i="1"/>
  <c r="U372" i="1"/>
  <c r="U294" i="1"/>
  <c r="U256" i="1"/>
  <c r="U178" i="1"/>
  <c r="U138" i="1"/>
  <c r="U101" i="1"/>
  <c r="U60" i="1"/>
  <c r="U23" i="1"/>
  <c r="U2004" i="1"/>
  <c r="U1992" i="1"/>
  <c r="U1980" i="1"/>
  <c r="U1968" i="1"/>
  <c r="U1950" i="1"/>
  <c r="U1938" i="1"/>
  <c r="U1920" i="1"/>
  <c r="U1902" i="1"/>
  <c r="U1182" i="1"/>
  <c r="U1140" i="1"/>
  <c r="U1104" i="1"/>
  <c r="U1062" i="1"/>
  <c r="U1002" i="1"/>
  <c r="U966" i="1"/>
  <c r="U948" i="1"/>
  <c r="U864" i="1"/>
  <c r="U828" i="1"/>
  <c r="U768" i="1"/>
  <c r="U750" i="1"/>
  <c r="U672" i="1"/>
  <c r="U630" i="1"/>
  <c r="U594" i="1"/>
  <c r="U534" i="1"/>
  <c r="U492" i="1"/>
  <c r="U426" i="1"/>
  <c r="U402" i="1"/>
  <c r="U336" i="1"/>
  <c r="U156" i="1"/>
  <c r="U102" i="1"/>
  <c r="U78" i="1"/>
  <c r="U12" i="1"/>
  <c r="U1998" i="1"/>
  <c r="U1986" i="1"/>
  <c r="U1974" i="1"/>
  <c r="U1962" i="1"/>
  <c r="U1956" i="1"/>
  <c r="U1944" i="1"/>
  <c r="U1932" i="1"/>
  <c r="U1926" i="1"/>
  <c r="U1914" i="1"/>
  <c r="U1908" i="1"/>
  <c r="U1164" i="1"/>
  <c r="U1080" i="1"/>
  <c r="U1044" i="1"/>
  <c r="U1026" i="1"/>
  <c r="U984" i="1"/>
  <c r="U924" i="1"/>
  <c r="U888" i="1"/>
  <c r="U846" i="1"/>
  <c r="U810" i="1"/>
  <c r="U786" i="1"/>
  <c r="U732" i="1"/>
  <c r="U708" i="1"/>
  <c r="U648" i="1"/>
  <c r="U612" i="1"/>
  <c r="U570" i="1"/>
  <c r="U552" i="1"/>
  <c r="U516" i="1"/>
  <c r="U480" i="1"/>
  <c r="U438" i="1"/>
  <c r="U390" i="1"/>
  <c r="U348" i="1"/>
  <c r="U246" i="1"/>
  <c r="U192" i="1"/>
  <c r="U168" i="1"/>
  <c r="U114" i="1"/>
  <c r="U66" i="1"/>
  <c r="U24" i="1"/>
  <c r="U1997" i="1"/>
  <c r="U1961" i="1"/>
  <c r="U1925" i="1"/>
  <c r="U1889" i="1"/>
  <c r="U1853" i="1"/>
  <c r="U1817" i="1"/>
  <c r="U1781" i="1"/>
  <c r="U1745" i="1"/>
  <c r="U1709" i="1"/>
  <c r="U1673" i="1"/>
  <c r="U1637" i="1"/>
  <c r="U1601" i="1"/>
  <c r="U1565" i="1"/>
  <c r="U1529" i="1"/>
  <c r="U1493" i="1"/>
  <c r="U1457" i="1"/>
  <c r="U1421" i="1"/>
  <c r="U1385" i="1"/>
  <c r="U1349" i="1"/>
  <c r="U1313" i="1"/>
  <c r="U1277" i="1"/>
  <c r="U1241" i="1"/>
  <c r="U1205" i="1"/>
  <c r="U1139" i="1"/>
  <c r="U1121" i="1"/>
  <c r="U1061" i="1"/>
  <c r="U1001" i="1"/>
  <c r="U983" i="1"/>
  <c r="U923" i="1"/>
  <c r="U905" i="1"/>
  <c r="U845" i="1"/>
  <c r="U785" i="1"/>
  <c r="U767" i="1"/>
  <c r="U707" i="1"/>
  <c r="U689" i="1"/>
  <c r="U629" i="1"/>
  <c r="U569" i="1"/>
  <c r="U551" i="1"/>
  <c r="U503" i="1"/>
  <c r="U491" i="1"/>
  <c r="U479" i="1"/>
  <c r="U413" i="1"/>
  <c r="U401" i="1"/>
  <c r="U257" i="1"/>
  <c r="U245" i="1"/>
  <c r="U179" i="1"/>
  <c r="U167" i="1"/>
  <c r="U155" i="1"/>
  <c r="U89" i="1"/>
  <c r="U77" i="1"/>
  <c r="U1890" i="1"/>
  <c r="U1878" i="1"/>
  <c r="U1866" i="1"/>
  <c r="U1854" i="1"/>
  <c r="U1842" i="1"/>
  <c r="U1830" i="1"/>
  <c r="U1818" i="1"/>
  <c r="U1806" i="1"/>
  <c r="U1794" i="1"/>
  <c r="U1782" i="1"/>
  <c r="U1770" i="1"/>
  <c r="U1758" i="1"/>
  <c r="U1746" i="1"/>
  <c r="U1734" i="1"/>
  <c r="U1722" i="1"/>
  <c r="U1710" i="1"/>
  <c r="U1698" i="1"/>
  <c r="U1680" i="1"/>
  <c r="U1626" i="1"/>
  <c r="U1614" i="1"/>
  <c r="U1602" i="1"/>
  <c r="U1590" i="1"/>
  <c r="U1578" i="1"/>
  <c r="U1566" i="1"/>
  <c r="U1554" i="1"/>
  <c r="U1542" i="1"/>
  <c r="U1530" i="1"/>
  <c r="U1518" i="1"/>
  <c r="U1506" i="1"/>
  <c r="U1494" i="1"/>
  <c r="U1482" i="1"/>
  <c r="U1470" i="1"/>
  <c r="U1452" i="1"/>
  <c r="U1440" i="1"/>
  <c r="U1428" i="1"/>
  <c r="U1416" i="1"/>
  <c r="U1404" i="1"/>
  <c r="U1392" i="1"/>
  <c r="U1380" i="1"/>
  <c r="U1368" i="1"/>
  <c r="U1356" i="1"/>
  <c r="U1344" i="1"/>
  <c r="U1332" i="1"/>
  <c r="U1320" i="1"/>
  <c r="U1308" i="1"/>
  <c r="U1296" i="1"/>
  <c r="U1284" i="1"/>
  <c r="U1272" i="1"/>
  <c r="U1260" i="1"/>
  <c r="U1248" i="1"/>
  <c r="U1236" i="1"/>
  <c r="U1224" i="1"/>
  <c r="U1206" i="1"/>
  <c r="U1194" i="1"/>
  <c r="U1122" i="1"/>
  <c r="U1050" i="1"/>
  <c r="U978" i="1"/>
  <c r="U834" i="1"/>
  <c r="U798" i="1"/>
  <c r="U690" i="1"/>
  <c r="U582" i="1"/>
  <c r="U546" i="1"/>
  <c r="U486" i="1"/>
  <c r="U474" i="1"/>
  <c r="U420" i="1"/>
  <c r="U396" i="1"/>
  <c r="U366" i="1"/>
  <c r="U342" i="1"/>
  <c r="U324" i="1"/>
  <c r="U306" i="1"/>
  <c r="U270" i="1"/>
  <c r="U252" i="1"/>
  <c r="U234" i="1"/>
  <c r="U204" i="1"/>
  <c r="U180" i="1"/>
  <c r="U162" i="1"/>
  <c r="U150" i="1"/>
  <c r="U126" i="1"/>
  <c r="U90" i="1"/>
  <c r="U18" i="1"/>
  <c r="U1896" i="1"/>
  <c r="U1884" i="1"/>
  <c r="U1872" i="1"/>
  <c r="U1860" i="1"/>
  <c r="U1848" i="1"/>
  <c r="U1836" i="1"/>
  <c r="U1824" i="1"/>
  <c r="U1812" i="1"/>
  <c r="U1800" i="1"/>
  <c r="U1788" i="1"/>
  <c r="U1776" i="1"/>
  <c r="U1764" i="1"/>
  <c r="U1752" i="1"/>
  <c r="U1740" i="1"/>
  <c r="U1728" i="1"/>
  <c r="U1716" i="1"/>
  <c r="U1704" i="1"/>
  <c r="U1692" i="1"/>
  <c r="U1686" i="1"/>
  <c r="U1674" i="1"/>
  <c r="U1668" i="1"/>
  <c r="U1662" i="1"/>
  <c r="U1656" i="1"/>
  <c r="U1650" i="1"/>
  <c r="U1644" i="1"/>
  <c r="U1638" i="1"/>
  <c r="U1632" i="1"/>
  <c r="U1620" i="1"/>
  <c r="U1608" i="1"/>
  <c r="U1596" i="1"/>
  <c r="U1584" i="1"/>
  <c r="U1572" i="1"/>
  <c r="U1560" i="1"/>
  <c r="U1548" i="1"/>
  <c r="U1536" i="1"/>
  <c r="U1524" i="1"/>
  <c r="U1512" i="1"/>
  <c r="U1500" i="1"/>
  <c r="U1488" i="1"/>
  <c r="U1476" i="1"/>
  <c r="U1464" i="1"/>
  <c r="U1458" i="1"/>
  <c r="U1446" i="1"/>
  <c r="U1434" i="1"/>
  <c r="U1422" i="1"/>
  <c r="U1410" i="1"/>
  <c r="U1398" i="1"/>
  <c r="U1386" i="1"/>
  <c r="U1374" i="1"/>
  <c r="U1362" i="1"/>
  <c r="U1350" i="1"/>
  <c r="U1338" i="1"/>
  <c r="U1326" i="1"/>
  <c r="U1314" i="1"/>
  <c r="U1302" i="1"/>
  <c r="U1290" i="1"/>
  <c r="U1278" i="1"/>
  <c r="U1266" i="1"/>
  <c r="U1254" i="1"/>
  <c r="U1242" i="1"/>
  <c r="U1230" i="1"/>
  <c r="U1218" i="1"/>
  <c r="U1212" i="1"/>
  <c r="U1200" i="1"/>
  <c r="U1158" i="1"/>
  <c r="U1086" i="1"/>
  <c r="U1014" i="1"/>
  <c r="U942" i="1"/>
  <c r="U906" i="1"/>
  <c r="U870" i="1"/>
  <c r="U762" i="1"/>
  <c r="U726" i="1"/>
  <c r="U654" i="1"/>
  <c r="U618" i="1"/>
  <c r="U504" i="1"/>
  <c r="U468" i="1"/>
  <c r="U450" i="1"/>
  <c r="U432" i="1"/>
  <c r="U414" i="1"/>
  <c r="U378" i="1"/>
  <c r="U360" i="1"/>
  <c r="U312" i="1"/>
  <c r="U288" i="1"/>
  <c r="U258" i="1"/>
  <c r="U216" i="1"/>
  <c r="U198" i="1"/>
  <c r="U144" i="1"/>
  <c r="U108" i="1"/>
  <c r="U96" i="1"/>
  <c r="U72" i="1"/>
  <c r="U54" i="1"/>
  <c r="U42" i="1"/>
  <c r="U36" i="1"/>
  <c r="U1187" i="1"/>
  <c r="U1151" i="1"/>
  <c r="U1115" i="1"/>
  <c r="U1079" i="1"/>
  <c r="U1043" i="1"/>
  <c r="U1007" i="1"/>
  <c r="U971" i="1"/>
  <c r="U935" i="1"/>
  <c r="U899" i="1"/>
  <c r="U863" i="1"/>
  <c r="U827" i="1"/>
  <c r="U791" i="1"/>
  <c r="U755" i="1"/>
  <c r="U719" i="1"/>
  <c r="U683" i="1"/>
  <c r="U647" i="1"/>
  <c r="U611" i="1"/>
  <c r="U575" i="1"/>
  <c r="U539" i="1"/>
  <c r="U497" i="1"/>
  <c r="U485" i="1"/>
  <c r="U443" i="1"/>
  <c r="U431" i="1"/>
  <c r="U389" i="1"/>
  <c r="U377" i="1"/>
  <c r="U335" i="1"/>
  <c r="U323" i="1"/>
  <c r="U281" i="1"/>
  <c r="U269" i="1"/>
  <c r="U227" i="1"/>
  <c r="U215" i="1"/>
  <c r="U173" i="1"/>
  <c r="U161" i="1"/>
  <c r="U119" i="1"/>
  <c r="U107" i="1"/>
  <c r="U65" i="1"/>
  <c r="U53" i="1"/>
  <c r="U11" i="1"/>
  <c r="U724" i="1"/>
  <c r="U718" i="1"/>
  <c r="U712" i="1"/>
  <c r="U706" i="1"/>
  <c r="U700" i="1"/>
  <c r="U694" i="1"/>
  <c r="U688" i="1"/>
  <c r="U682" i="1"/>
  <c r="U676" i="1"/>
  <c r="U670" i="1"/>
  <c r="U664" i="1"/>
  <c r="U658" i="1"/>
  <c r="U652" i="1"/>
  <c r="U646" i="1"/>
  <c r="U640" i="1"/>
  <c r="U634" i="1"/>
  <c r="U628" i="1"/>
  <c r="U622" i="1"/>
  <c r="U616" i="1"/>
  <c r="U610" i="1"/>
  <c r="U604" i="1"/>
  <c r="U598" i="1"/>
  <c r="U592" i="1"/>
  <c r="U586" i="1"/>
  <c r="U580" i="1"/>
  <c r="U574" i="1"/>
  <c r="U568" i="1"/>
  <c r="U562" i="1"/>
  <c r="U556" i="1"/>
  <c r="U550" i="1"/>
  <c r="U544" i="1"/>
  <c r="U538" i="1"/>
  <c r="U532" i="1"/>
  <c r="U526" i="1"/>
  <c r="U520" i="1"/>
  <c r="U514" i="1"/>
  <c r="U496" i="1"/>
  <c r="U478" i="1"/>
  <c r="U460" i="1"/>
  <c r="U442" i="1"/>
  <c r="U424" i="1"/>
  <c r="U406" i="1"/>
  <c r="U388" i="1"/>
  <c r="U370" i="1"/>
  <c r="U352" i="1"/>
  <c r="U334" i="1"/>
  <c r="U316" i="1"/>
  <c r="U298" i="1"/>
  <c r="U280" i="1"/>
  <c r="U262" i="1"/>
  <c r="U244" i="1"/>
  <c r="U226" i="1"/>
  <c r="U208" i="1"/>
  <c r="U190" i="1"/>
  <c r="U172" i="1"/>
  <c r="U154" i="1"/>
  <c r="U136" i="1"/>
  <c r="U118" i="1"/>
  <c r="U100" i="1"/>
  <c r="U82" i="1"/>
  <c r="U64" i="1"/>
  <c r="U46" i="1"/>
  <c r="U28" i="1"/>
  <c r="U10" i="1"/>
</calcChain>
</file>

<file path=xl/sharedStrings.xml><?xml version="1.0" encoding="utf-8"?>
<sst xmlns="http://schemas.openxmlformats.org/spreadsheetml/2006/main" count="11954" uniqueCount="2056">
  <si>
    <t>порядковые</t>
  </si>
  <si>
    <t>номинальные</t>
  </si>
  <si>
    <t>дискретная</t>
  </si>
  <si>
    <t>номинальная</t>
  </si>
  <si>
    <t>непрерывная</t>
  </si>
  <si>
    <t>Номер  договора</t>
  </si>
  <si>
    <t>Идентификатор клиента</t>
  </si>
  <si>
    <t>Статус кредита</t>
  </si>
  <si>
    <t>Размер кредита</t>
  </si>
  <si>
    <t>Срок кредита</t>
  </si>
  <si>
    <t>Кредитный рейтинг</t>
  </si>
  <si>
    <t>Годовой доход</t>
  </si>
  <si>
    <t>Стаж работы на текущем месте</t>
  </si>
  <si>
    <t>Недвижимость</t>
  </si>
  <si>
    <t>Цель кредита</t>
  </si>
  <si>
    <t>Ежемесячный платеж</t>
  </si>
  <si>
    <t>Срок кредитной истории (лет)</t>
  </si>
  <si>
    <t>Срок с последнего нарушения кредитного договора (мес.)</t>
  </si>
  <si>
    <t>Количество кредитных карт</t>
  </si>
  <si>
    <t>Текущий баланс кредитов</t>
  </si>
  <si>
    <t>Максимальный выданный кредит</t>
  </si>
  <si>
    <t>Число нарушений кредитных договоров</t>
  </si>
  <si>
    <t>981165ec-3274-42f5-a3b4-d104041a9ca9</t>
  </si>
  <si>
    <t>погашен</t>
  </si>
  <si>
    <t>краткосрочный</t>
  </si>
  <si>
    <t>8 лет</t>
  </si>
  <si>
    <t>в ипотеке</t>
  </si>
  <si>
    <t>ремонт жилья</t>
  </si>
  <si>
    <t>2de017a3-2e01-49cb-a581-08169e83be29</t>
  </si>
  <si>
    <t>10+ лет</t>
  </si>
  <si>
    <t>консолидация кредитов</t>
  </si>
  <si>
    <t>5efb2b2b-bf11-4dfd-a572-3761a2694725</t>
  </si>
  <si>
    <t>в собственности</t>
  </si>
  <si>
    <t>e777faab-98ae-45af-9a86-7ce5b33b1011</t>
  </si>
  <si>
    <t>долгосрочный</t>
  </si>
  <si>
    <t>3 года</t>
  </si>
  <si>
    <t>81536ad9-5ccf-4eb8-befb-47a4d608658e</t>
  </si>
  <si>
    <t>5 лет</t>
  </si>
  <si>
    <t>в аренде</t>
  </si>
  <si>
    <t>4ffe99d3-7f2a-44db-afc1-40943f1f9750</t>
  </si>
  <si>
    <t>не погашен</t>
  </si>
  <si>
    <t>90a75dde-34d5-419c-90dc-1e58b04b3e35</t>
  </si>
  <si>
    <t>&lt; 1 года</t>
  </si>
  <si>
    <t>018973c9-e316-4956-b363-67e134fb0931</t>
  </si>
  <si>
    <t>приобретение жилья</t>
  </si>
  <si>
    <t>af534dea-d27e-4fd6-9de8-efaa52a78ec0</t>
  </si>
  <si>
    <t>2 года</t>
  </si>
  <si>
    <t>235c4a43-dadf-483d-aa44-9d6d77ae4583</t>
  </si>
  <si>
    <t>0de7bcdb-ebf4-4608-ba39-05f083f855b6</t>
  </si>
  <si>
    <t>aa0a6a22-a95e-48e0-ba4f-b83456d424e4</t>
  </si>
  <si>
    <t>11581f68-de3c-49d8-80d9-22268ebb323b</t>
  </si>
  <si>
    <t>900c9191-2c20-4688-af7e-07c59b5d5a24</t>
  </si>
  <si>
    <t>4 года</t>
  </si>
  <si>
    <t>2ac05980-7848-4692-89ae-9321afe650f8</t>
  </si>
  <si>
    <t>3ec886e7-f15d-4c35-83d0-bdec4817ae4b</t>
  </si>
  <si>
    <t>9 лет</t>
  </si>
  <si>
    <t>abb4c446-08ea-49ff-aeb8-5e1e9da673e7</t>
  </si>
  <si>
    <t>7 лет</t>
  </si>
  <si>
    <t>967e8733-7189-49b7-a3ab-6a1d0e1abdac</t>
  </si>
  <si>
    <t>c67b2cb5-9f91-4bcb-9a03-03d1589c6c1a</t>
  </si>
  <si>
    <t>422f9b72-5041-407c-8ac4-982213deacd1</t>
  </si>
  <si>
    <t>40f729c9-54c7-4768-9fb5-2fa41d074c48</t>
  </si>
  <si>
    <t>016c5139-4da2-44ba-a0a6-7b23597526a8</t>
  </si>
  <si>
    <t>5b53e176-8fc7-48bf-9d78-ceb5aa284f36</t>
  </si>
  <si>
    <t>eb166545-76e5-43ae-8c64-3fe5ebb9c729</t>
  </si>
  <si>
    <t>54f57722-2473-4dd8-b69b-82b5b0c1c9f9</t>
  </si>
  <si>
    <t>cbe53e22-ba67-4eaf-a4fb-c5acdd12ec66</t>
  </si>
  <si>
    <t>9baf6d5d-f744-4332-abb0-e939b75cde40</t>
  </si>
  <si>
    <t>1 год</t>
  </si>
  <si>
    <t>2bdc133d-cbbf-46c1-a902-488924082993</t>
  </si>
  <si>
    <t>689da294-ff83-4d49-986a-c61887f6d4e2</t>
  </si>
  <si>
    <t>5129cffc-68a1-4dd9-8bfe-035f3478d6dd</t>
  </si>
  <si>
    <t>иное</t>
  </si>
  <si>
    <t>f4226232-1c33-4d69-ada0-c88245fe345f</t>
  </si>
  <si>
    <t>6 лет</t>
  </si>
  <si>
    <t>бизнес</t>
  </si>
  <si>
    <t>247c59e9-cf6b-40a7-ae35-d102b69991cc</t>
  </si>
  <si>
    <t>1c9b6b3e-060d-4a70-8b08-522a7f589e89</t>
  </si>
  <si>
    <t>61a4f1ed-e2c3-401e-aec8-9b0d7178f5ff</t>
  </si>
  <si>
    <t>2d53b50a-30a2-488e-a287-3780b26e62ba</t>
  </si>
  <si>
    <t>приобретение автомобиля</t>
  </si>
  <si>
    <t>b91032a8-107c-4c0f-9ef8-c517e696f497</t>
  </si>
  <si>
    <t>86b8d158-c6f7-4ff0-8aaf-4eb96a3e6adc</t>
  </si>
  <si>
    <t>d1d8497b-90bf-48ea-a8b1-40c909ab1f97</t>
  </si>
  <si>
    <t>dedbd71d-dabd-4c64-a38f-bb5886e7f8b6</t>
  </si>
  <si>
    <t>f7581a72-d073-48a3-934f-14bdfae93691</t>
  </si>
  <si>
    <t>64560eb4-f50d-4f14-8a86-b46c0381bef2</t>
  </si>
  <si>
    <t>33ca84d6-61ab-4e1c-9312-77228201e7dd</t>
  </si>
  <si>
    <t>847e2dfa-a44c-4ec1-b05f-5d4a33e66885</t>
  </si>
  <si>
    <t>628b0914-b1d7-4028-b590-b50f5da53d06</t>
  </si>
  <si>
    <t>c5a714bb-75c6-4264-a807-8a35bb12ce7d</t>
  </si>
  <si>
    <t>64a23638-0025-41de-b41d-85c01eee6f1a</t>
  </si>
  <si>
    <t>5d71bb9d-ce8b-499d-91bf-3df92426430d</t>
  </si>
  <si>
    <t>24f6b0cb-17bd-4931-8cc9-b957f20efea5</t>
  </si>
  <si>
    <t>6cfb0765-7cd8-4ef5-aa6e-f935caf57cf0</t>
  </si>
  <si>
    <t>1ee733fd-fda7-4666-bbcb-059103773627</t>
  </si>
  <si>
    <t>86d02184-ce07-4f47-9f68-45743fa29ced</t>
  </si>
  <si>
    <t>2884d362-391a-4941-af69-c825cae18002</t>
  </si>
  <si>
    <t>06d6c4a1-7a06-41c5-aeb1-fe0d7e5c895e</t>
  </si>
  <si>
    <t>41988ec9-7368-42a3-bc2f-9882fb3779f6</t>
  </si>
  <si>
    <t>82b6502d-b24e-43d7-baf5-5624e566bfe3</t>
  </si>
  <si>
    <t>48e551b4-6a6f-4450-bf3c-f0ee9bcb266e</t>
  </si>
  <si>
    <t>9966e08c-04a6-41ab-86d0-e4062c64bd41</t>
  </si>
  <si>
    <t>крупная покупка</t>
  </si>
  <si>
    <t>b6f9e737-6609-45fd-8d6c-37b1b64c45df</t>
  </si>
  <si>
    <t>0b25e0aa-3fe1-4540-8e6d-f6e579dfc84a</t>
  </si>
  <si>
    <t>cdb9037a-a7e4-49e5-ace2-61cb3df0e1e0</t>
  </si>
  <si>
    <t>путешествие</t>
  </si>
  <si>
    <t>e947abb6-87fa-4e75-b381-d487bc4dd0bf</t>
  </si>
  <si>
    <t>2b8d9ed7-d6d4-491e-82f9-f5bee3bd9408</t>
  </si>
  <si>
    <t>1902ebd8-4ffa-4182-90dd-89a9eb14a9a0</t>
  </si>
  <si>
    <t>c5e8d25e-4417-4e67-ac03-9d5cf3f903ca</t>
  </si>
  <si>
    <t>8e49b9f9-b15f-4d76-a1f8-2bc90dfdb07f</t>
  </si>
  <si>
    <t>88f97adf-070a-47b1-9657-38276eef7d19</t>
  </si>
  <si>
    <t>0c0f26c2-c4c9-4f63-ae6c-1895438c6966</t>
  </si>
  <si>
    <t>fef3362a-2732-4520-ab83-4ce52074aa4e</t>
  </si>
  <si>
    <t>6ae17645-6b2a-4088-bb0c-1ca8424fedd7</t>
  </si>
  <si>
    <t>570f58b9-c502-4c7d-b1a8-9df512e9daf5</t>
  </si>
  <si>
    <t>c2fe5a7f-9826-48ad-ae02-b2c31cae3463</t>
  </si>
  <si>
    <t>e978f6d8-912e-418e-8649-1b970583f4c8</t>
  </si>
  <si>
    <t>decb6753-c45f-4f8a-ae0d-e8b26d246998</t>
  </si>
  <si>
    <t>a17de546-6b7f-4abf-9af4-99047eeda08a</t>
  </si>
  <si>
    <t>8980b1b1-7f07-49c7-a4f7-4268a61210f5</t>
  </si>
  <si>
    <t>6e8df64b-1404-4c95-8c79-954a601ba585</t>
  </si>
  <si>
    <t>55012e48-1a72-4609-b289-cd25b03f1aea</t>
  </si>
  <si>
    <t>d377d2ea-5cf8-4ee2-b7ba-f5be4dbb1b11</t>
  </si>
  <si>
    <t>47e5d0b1-228e-4fae-a0a5-22f4b9f8ad7d</t>
  </si>
  <si>
    <t>42374c5d-1275-4b47-b0d6-e1c33d02b811</t>
  </si>
  <si>
    <t>2bafd352-5fbb-4435-8316-fa2e7bc6950f</t>
  </si>
  <si>
    <t>3c75455c-6827-49fc-b91d-3001a1a5c9ba</t>
  </si>
  <si>
    <t>ac460fac-928b-4149-b919-69ea4eb9750f</t>
  </si>
  <si>
    <t>d80034d4-37b2-4380-9546-3bc3c9025077</t>
  </si>
  <si>
    <t>034ce7a6-999c-4ffa-a1d2-610f88a29606</t>
  </si>
  <si>
    <t>0f9f9ea4-6122-4fc6-99fd-6c6c38a32138</t>
  </si>
  <si>
    <t>f55d6d2b-646b-4d5d-996e-85f78f6fe3f2</t>
  </si>
  <si>
    <t>e5e051b3-545f-45c7-a975-360b732f7c97</t>
  </si>
  <si>
    <t>377a2055-0d25-4dd0-a7c9-28cb61f68259</t>
  </si>
  <si>
    <t>46dce277-4cdd-4b47-83f8-97078cb41bc0</t>
  </si>
  <si>
    <t>64f770d8-dec2-42e7-8955-6149ce7efd5f</t>
  </si>
  <si>
    <t>4da78dcb-83c2-4338-9a5b-72bd01053f5c</t>
  </si>
  <si>
    <t>4cc38eb2-c463-493a-82e9-1571bacc69a9</t>
  </si>
  <si>
    <t>f4a63c54-c7b6-4132-a5c1-160b09c0a1cf</t>
  </si>
  <si>
    <t>40deeacb-f472-4241-9861-56ce8bfe3151</t>
  </si>
  <si>
    <t>bc653e0d-ccac-4114-b998-f53c9f2dffc8</t>
  </si>
  <si>
    <t>403bdb3c-e326-4172-9f81-4e6b992cc349</t>
  </si>
  <si>
    <t>168cc347-945f-43d4-827b-1c06c7a80722</t>
  </si>
  <si>
    <t>d110ff2c-c936-487a-8e4f-8a192bad9cd8</t>
  </si>
  <si>
    <t>e298cbfc-074f-4441-9faf-d452aba7487f</t>
  </si>
  <si>
    <t>4b8c3426-83b6-4e7a-bd22-ab5695587508</t>
  </si>
  <si>
    <t>5df79973-ce71-49e2-a6a2-a52221cd1b1a</t>
  </si>
  <si>
    <t>fc5cff9c-c6b5-4616-a83f-c6866e7ce032</t>
  </si>
  <si>
    <t>ba4f8d7d-4907-4870-a1b1-e79f7055e13d</t>
  </si>
  <si>
    <t>4bdc5535-cbfe-4f08-9852-0d2a690a4644</t>
  </si>
  <si>
    <t>f0d6b352-bcf0-4114-9180-3e25878ddf69</t>
  </si>
  <si>
    <t>151e8706-cbcc-4d7f-bff0-a13ef9f5807a</t>
  </si>
  <si>
    <t>455d606b-6b1e-4222-9b90-987c55d001e6</t>
  </si>
  <si>
    <t>8823b7a8-9c0b-4f2d-a1dc-ffcb37ee4efb</t>
  </si>
  <si>
    <t>9d42ab3f-ccf7-4b8e-9dc0-54caaae9c343</t>
  </si>
  <si>
    <t>3fcb95d2-9f4f-4877-b959-a02948af9de4</t>
  </si>
  <si>
    <t>3edb6bb1-2045-4746-bd78-cdd4a7683b8d</t>
  </si>
  <si>
    <t>030a28e3-11ef-4d3f-9601-0479039ac27c</t>
  </si>
  <si>
    <t>90303eb6-110d-4aed-98e9-5bdb1ce8bb10</t>
  </si>
  <si>
    <t>d7ba72fa-b67b-46e7-8f1b-aa68520b89c8</t>
  </si>
  <si>
    <t>dccb0b43-a54d-47ae-b01b-382d193b475b</t>
  </si>
  <si>
    <t>44c5392a-dab7-4747-a2c7-da56763c6a5e</t>
  </si>
  <si>
    <t>3ecdcd82-6b30-4518-bdf9-92de5833caee</t>
  </si>
  <si>
    <t>4bf2f68f-20e5-44ce-b073-a31953b2f646</t>
  </si>
  <si>
    <t>942d2eb9-a841-4b19-96c3-a9aaa73b0dcf</t>
  </si>
  <si>
    <t>7a826762-3889-4043-9425-363df5f6101d</t>
  </si>
  <si>
    <t>5bdd1ffb-85eb-4072-941e-226eaecebb1f</t>
  </si>
  <si>
    <t>4e5b7ae7-5341-4435-8da8-fa5ed89b6905</t>
  </si>
  <si>
    <t>453062fa-f96e-42e4-add5-d15c812fc141</t>
  </si>
  <si>
    <t>e1ca1603-7399-4ae4-a7cd-d5015c433e8c</t>
  </si>
  <si>
    <t>044bdda9-adf7-4025-b77d-0160e4e834c2</t>
  </si>
  <si>
    <t>eb9b4903-d0df-4a68-bec9-00583ed78f33</t>
  </si>
  <si>
    <t>0c687ecc-cabf-48dd-83cd-b6fa50e11fcb</t>
  </si>
  <si>
    <t>8ded7e5a-b0e0-4d18-a3cf-5ad8cd5fea52</t>
  </si>
  <si>
    <t>f99cee77-ac7d-4d8b-936e-93ada7836e1b</t>
  </si>
  <si>
    <t>c8b825f5-3188-4c38-a4cd-8dd1952d3e20</t>
  </si>
  <si>
    <t>1ccbd292-a4e3-4ac4-bf08-565e66f30fe6</t>
  </si>
  <si>
    <t>c9e10069-780c-4853-aa6f-092a425f2663</t>
  </si>
  <si>
    <t>36096b3d-97e7-4b1e-89bd-660289a7a62d</t>
  </si>
  <si>
    <t>9fa0a981-d220-4f8a-99c2-5321c42f070f</t>
  </si>
  <si>
    <t>1e8705ea-cf91-464b-bba9-035a4c9a6da7</t>
  </si>
  <si>
    <t>dba85a94-371c-4d9f-a0b4-d56def6659fa</t>
  </si>
  <si>
    <t>1ad6919e-0fe1-4628-94a6-69bbd7cb8edc</t>
  </si>
  <si>
    <t>1d77b9af-c36c-4683-81e2-54bfb01f00d6</t>
  </si>
  <si>
    <t>ec83df40-a37c-4c6f-89c4-e2dbe965026e</t>
  </si>
  <si>
    <t>735e7283-7724-484c-b113-d50e04e92c63</t>
  </si>
  <si>
    <t>e6b4ef94-b40d-451e-b0f7-a164ca3831fc</t>
  </si>
  <si>
    <t>cf4d223b-958a-4a31-8b82-09ae3996fd0c</t>
  </si>
  <si>
    <t>5e02406a-3cd6-49f7-bdc7-0f90ec0bb030</t>
  </si>
  <si>
    <t>b0d26cc8-cf23-4eb3-aa53-8074353532ce</t>
  </si>
  <si>
    <t>0d165460-bb88-4a53-b8aa-cdbf8c3f342c</t>
  </si>
  <si>
    <t>6ecfe8c1-8b24-472b-9efa-0fd181df38e9</t>
  </si>
  <si>
    <t>01246538-e5a4-46e1-9db5-082889444846</t>
  </si>
  <si>
    <t>d56c6737-bab6-49fc-9363-b7937e489e3a</t>
  </si>
  <si>
    <t>6adde19f-937f-4369-a6ad-cfe94b41d6dc</t>
  </si>
  <si>
    <t>ba0dcc40-2355-4934-a4f8-1dc189964279</t>
  </si>
  <si>
    <t>37c41379-e56c-4455-a94b-2b810d80a058</t>
  </si>
  <si>
    <t>45f8e491-a49a-478d-8ec0-68d6fbd10c90</t>
  </si>
  <si>
    <t>12be2338-32c8-459d-8201-e85308164a9b</t>
  </si>
  <si>
    <t>a18c315b-1918-4c8c-bf77-15886243427f</t>
  </si>
  <si>
    <t>886e3ac5-357d-42ab-81cd-aaee8d28c706</t>
  </si>
  <si>
    <t>f922a1c3-98e7-4870-ade3-dd9a9b2fa5ee</t>
  </si>
  <si>
    <t>68b77d5b-94b9-46b3-a979-d9ae507df0e2</t>
  </si>
  <si>
    <t>90fdf7b8-8547-4d7d-b7c1-a1a93117fcee</t>
  </si>
  <si>
    <t>7e1c0a75-f49e-4a18-aa19-260ff92b57df</t>
  </si>
  <si>
    <t>f20cccab-9676-4fba-a5c2-7e6d52d07bba</t>
  </si>
  <si>
    <t>f36792bd-e4e8-432a-95b6-49c8965cf1d9</t>
  </si>
  <si>
    <t>0af8fb87-4963-408f-824d-63c51cfb7f92</t>
  </si>
  <si>
    <t>c202ba1a-d4a2-42d7-a2f1-d0093fc4509b</t>
  </si>
  <si>
    <t>8aad10e5-1d3b-4014-8652-861f974b5dc4</t>
  </si>
  <si>
    <t>fc950ca6-8f85-425c-a800-85a71a4e0870</t>
  </si>
  <si>
    <t>fd4ca23b-1ad4-404e-97c4-f1834094d9d8</t>
  </si>
  <si>
    <t>ab77813a-d625-4f19-9772-f17d6654656c</t>
  </si>
  <si>
    <t>50b9be84-4a19-4005-b50a-016352734f4d</t>
  </si>
  <si>
    <t>47fdd7c4-e629-4826-a847-d2438cf2f445</t>
  </si>
  <si>
    <t>a32475a6-e244-4386-98a7-b02c1c78e2c1</t>
  </si>
  <si>
    <t>ee43e681-9eca-4f0a-9b37-0c7a242b7963</t>
  </si>
  <si>
    <t>76c63206-8f06-45f1-9973-be2cda8dc4fa</t>
  </si>
  <si>
    <t>a2dc4e54-eaa7-4bbc-b103-8d06d05a3f54</t>
  </si>
  <si>
    <t>860862ac-4148-48de-88df-fff9e7f4d784</t>
  </si>
  <si>
    <t>1eefc01a-2551-44c9-8305-0fd083e770ac</t>
  </si>
  <si>
    <t>133bad47-5555-49f6-9885-70756e18ad74</t>
  </si>
  <si>
    <t>3d444fd0-12df-4671-a439-e6933570da1b</t>
  </si>
  <si>
    <t>c56cdb33-b1fd-4d8b-9b63-db54333910a8</t>
  </si>
  <si>
    <t>7391b4e2-f7fe-41dd-bb58-eddcce0ea92d</t>
  </si>
  <si>
    <t>64dcd3aa-3c82-4c70-929a-a83d249d894a</t>
  </si>
  <si>
    <t>51fcba2d-c634-4e05-ba0f-9d1b3e2e70a5</t>
  </si>
  <si>
    <t>62c2c24e-d73e-424b-b344-173ff9c1ab34</t>
  </si>
  <si>
    <t>7d09ca08-2cdd-4da0-8419-56efa1742725</t>
  </si>
  <si>
    <t>bc0556e1-ef0d-4ad8-a579-83fffe860d50</t>
  </si>
  <si>
    <t>2cfaebac-5ad2-44c3-804f-8cee5fd8ea96</t>
  </si>
  <si>
    <t>b5c327ed-2316-4b1e-98e4-5e0a31943bef</t>
  </si>
  <si>
    <t>e3c54e03-73c7-418d-9672-f3eda66c4f4f</t>
  </si>
  <si>
    <t>9a378a11-d17c-486f-bdc8-2ce117215d6b</t>
  </si>
  <si>
    <t>b48dacc4-9a81-4817-9efc-62f4678f632b</t>
  </si>
  <si>
    <t>bcb7a8a2-54b9-4d2e-907d-066d7db1332f</t>
  </si>
  <si>
    <t>3569687c-9c83-4902-8499-07554a9de12b</t>
  </si>
  <si>
    <t>477346c7-4293-4c1b-a712-89be53157e28</t>
  </si>
  <si>
    <t>0c83cac3-592e-4d36-a601-b4e50af8e96e</t>
  </si>
  <si>
    <t>67d9a806-c23d-45fc-8c49-aec86224c66f</t>
  </si>
  <si>
    <t>36a90e1f-25bb-4666-b78a-62b17ecc427d</t>
  </si>
  <si>
    <t>86ea6dde-87de-443a-98a8-1ddb8c454811</t>
  </si>
  <si>
    <t>f0d0fb77-c03c-4e41-86ce-421999997be0</t>
  </si>
  <si>
    <t>c68e4653-01eb-4e55-88c3-80b151fa9c90</t>
  </si>
  <si>
    <t>142ac1e6-9f6b-4656-b1c5-a3aeca3b3736</t>
  </si>
  <si>
    <t>91a2224e-3024-4b3c-848b-3ecf24503d71</t>
  </si>
  <si>
    <t>51e76175-9403-4871-a6e4-c5b5ea7a1412</t>
  </si>
  <si>
    <t>546408e9-0300-401e-a111-446b87b78fa2</t>
  </si>
  <si>
    <t>77c02bb2-717c-459d-8828-7cfce08b4a0b</t>
  </si>
  <si>
    <t>0e0fa488-b6cb-444e-b3cf-c2021a74cad8</t>
  </si>
  <si>
    <t>2bac8213-2ea9-4aa7-9112-8cc72cbb616e</t>
  </si>
  <si>
    <t>117496d1-3c6e-4299-a8f6-0e4668b6bef9</t>
  </si>
  <si>
    <t>289b5992-ceed-469a-9c30-9a8c5567a1ee</t>
  </si>
  <si>
    <t>50d18312-05f4-44c6-8b25-5afe86526d33</t>
  </si>
  <si>
    <t>8156ed23-5700-4450-a981-dcff4cf322ce</t>
  </si>
  <si>
    <t>fa3af482-4fd5-4b0c-8d75-d3292a195463</t>
  </si>
  <si>
    <t>9af01efe-ca83-4a69-bae2-a2d80b18e467</t>
  </si>
  <si>
    <t>660e1e64-6904-4904-acd7-6c7dc096bbfc</t>
  </si>
  <si>
    <t>1eff98c5-6382-4c2b-8241-1193ea885216</t>
  </si>
  <si>
    <t>580287c4-97f3-4e12-b815-4a57be8fc372</t>
  </si>
  <si>
    <t>b0e36332-8a35-45a8-94bb-a2ccdbb43f93</t>
  </si>
  <si>
    <t>f2679b6f-e5c8-4af8-8027-b2933a535741</t>
  </si>
  <si>
    <t>3ee8dea0-7560-4a54-8cf2-18a196f68618</t>
  </si>
  <si>
    <t>e74223bc-f0d9-4ae5-8616-229c49df7902</t>
  </si>
  <si>
    <t>7fa3a146-1ab1-48bf-8917-41022a07383a</t>
  </si>
  <si>
    <t>0ce26174-19c8-48b5-8a4d-226aca78367e</t>
  </si>
  <si>
    <t>9f9bb0ba-9afd-4b10-b489-28cd65bbf75c</t>
  </si>
  <si>
    <t>529f45cf-801d-4844-994d-8b3b2db40bd9</t>
  </si>
  <si>
    <t>4c328ed4-c746-4ae6-92cc-8c648dd8c366</t>
  </si>
  <si>
    <t>248d929d-28d2-437b-a3ab-912346b03513</t>
  </si>
  <si>
    <t>9bf42874-90b7-44b2-8567-0b26b2ce7f77</t>
  </si>
  <si>
    <t>48cdef94-bd16-4df1-98fc-50fc3efae88e</t>
  </si>
  <si>
    <t>bdc8384b-c937-4c0b-b2a5-8e3d755c8d7b</t>
  </si>
  <si>
    <t>c746e142-7048-4f4d-b3ff-294bc3673b3c</t>
  </si>
  <si>
    <t>9f11cce9-12a9-48ff-a776-62aa7f6beebf</t>
  </si>
  <si>
    <t>2f026faa-1ea6-47b1-8be0-c69631b988f6</t>
  </si>
  <si>
    <t>7b2a256c-be3f-4f98-b797-f9f38f075a66</t>
  </si>
  <si>
    <t>small_business</t>
  </si>
  <si>
    <t>a02537d3-16b1-4a7a-a8a0-e7cf0ff98e6c</t>
  </si>
  <si>
    <t>3e28b8e1-eec6-4c4a-8b1b-d718535bc995</t>
  </si>
  <si>
    <t>c8d35d40-d82a-4eed-9768-c09e61f8fe68</t>
  </si>
  <si>
    <t>eef2c01f-7676-48e3-96d2-5d965f7efbd7</t>
  </si>
  <si>
    <t>7a4ecabe-6d54-4609-a0f0-17b20b1622a9</t>
  </si>
  <si>
    <t>4a38f197-1e4a-49f9-bc02-7563c7663f69</t>
  </si>
  <si>
    <t>ee5f9ebe-0bc7-4be2-ba09-07329fb9f0f9</t>
  </si>
  <si>
    <t>70e8b7c3-5c89-43d9-91b2-54c5f82e6aeb</t>
  </si>
  <si>
    <t>b2e263f2-7ca6-4def-ae66-425aca9a44ce</t>
  </si>
  <si>
    <t>1c9b370f-8dce-4135-af08-8fdea9fcc3fa</t>
  </si>
  <si>
    <t>Medical Bills</t>
  </si>
  <si>
    <t>fe12ac96-f1c9-4ee1-8564-7b9c407be684</t>
  </si>
  <si>
    <t>016cec7a-d077-4efa-8ce1-01cb0c3f14ce</t>
  </si>
  <si>
    <t>6d3ed03d-9b0f-4730-857f-2c31484bcb0c</t>
  </si>
  <si>
    <t>d05982f1-bfcd-418f-add8-afcdd79c1e02</t>
  </si>
  <si>
    <t>597d860d-c890-4f31-b476-f8996bb8fdc4</t>
  </si>
  <si>
    <t>ce0e117f-d104-4681-82cb-4bbe32ca48dd</t>
  </si>
  <si>
    <t>19542fc0-6f7e-4e88-8d98-bb678d68ea30</t>
  </si>
  <si>
    <t>fedd8518-ead5-4392-ba6a-78707a75a5c6</t>
  </si>
  <si>
    <t>6841d292-bf4d-4f08-bdef-b851643cee7f</t>
  </si>
  <si>
    <t>f4a4857d-fdac-4f25-8886-607574527864</t>
  </si>
  <si>
    <t>ffe02306-8102-4c69-a514-72ef531ce7e1</t>
  </si>
  <si>
    <t>07838ed8-d984-456f-bd10-308126ab9774</t>
  </si>
  <si>
    <t>ee5e2ea2-6641-428d-9770-455672dfdd17</t>
  </si>
  <si>
    <t>2d1f095e-2db8-4c97-a8aa-557615b67804</t>
  </si>
  <si>
    <t>70f10338-c42a-442b-8d27-fd47fe3f6d39</t>
  </si>
  <si>
    <t>e460bc99-b5fc-4b3b-979e-1e7c5be6c81d</t>
  </si>
  <si>
    <t>63796095-b7b6-4f04-b17c-e77f3c799fa5</t>
  </si>
  <si>
    <t>6883114b-f6c5-4eec-8048-91be2a5068a7</t>
  </si>
  <si>
    <t>5ddd0f20-e1b7-490a-a3dd-dd36d0380664</t>
  </si>
  <si>
    <t>f7f8e132-37ed-4cc7-a5f9-5d5dea766cdb</t>
  </si>
  <si>
    <t>01af6fa9-b03b-4271-ad41-68144af5174c</t>
  </si>
  <si>
    <t>f36aa067-20f8-4fc1-a4b3-ee8583e1771e</t>
  </si>
  <si>
    <t>a8cd0882-f4ae-44ed-bdba-b0fa88032f8d</t>
  </si>
  <si>
    <t>f5b57b23-e214-427a-8d8f-79e3120cc3f5</t>
  </si>
  <si>
    <t>1b7eb5be-f3f3-4fbd-9ea9-f5375ded5692</t>
  </si>
  <si>
    <t>2ea0bc45-2e41-4932-af65-e4ed6e8554cf</t>
  </si>
  <si>
    <t>e25e2a25-19db-4100-97fc-18282b8c98a0</t>
  </si>
  <si>
    <t>6c23d05e-c604-4b43-a6cb-7a0e44bad670</t>
  </si>
  <si>
    <t>wedding</t>
  </si>
  <si>
    <t>8cd8a9f1-ee07-4ba2-a0f8-87aa31435c90</t>
  </si>
  <si>
    <t>baba73db-8398-4d46-be16-3344448fc21f</t>
  </si>
  <si>
    <t>22702252-ce3f-49f3-b62b-92022bf4c7fb</t>
  </si>
  <si>
    <t>dabfeeab-b80c-41ab-90ae-8d3549d3c72b</t>
  </si>
  <si>
    <t>df9f570e-c620-4065-a045-1fdb1441d8ca</t>
  </si>
  <si>
    <t>efb8142e-318b-4c95-ab8a-0debf34bea04</t>
  </si>
  <si>
    <t>7d58405b-a575-43df-882d-3053fef20637</t>
  </si>
  <si>
    <t>db57077a-6e13-425c-8e82-211c0e2f79c0</t>
  </si>
  <si>
    <t>191d6883-713d-4380-96d6-417a9cc0830d</t>
  </si>
  <si>
    <t>26fa597c-e2b9-4873-8894-f3574e95503b</t>
  </si>
  <si>
    <t>d75c5d50-9703-4571-85e9-37c19de411c5</t>
  </si>
  <si>
    <t>87630839-daf3-4eab-9d2a-f53837fbb87a</t>
  </si>
  <si>
    <t>9d6258bf-f326-4fa5-8d51-c61c4e09ea84</t>
  </si>
  <si>
    <t>ceb55b24-7481-4290-a522-f9455d6f051c</t>
  </si>
  <si>
    <t>30e80eb8-22e8-43b1-a927-6c98e5d1ff3c</t>
  </si>
  <si>
    <t>561f4e5e-1c14-48f6-a973-f88429fdc265</t>
  </si>
  <si>
    <t>e18f7cf9-0093-4946-a878-e239f14f2db7</t>
  </si>
  <si>
    <t>735ddd4f-0c4a-41b8-ba3b-f52b98fa8e2e</t>
  </si>
  <si>
    <t>0abf8e06-2433-4009-8ad5-adf64ddc80c8</t>
  </si>
  <si>
    <t>1dc24b5e-f322-469b-a154-a15fea750baf</t>
  </si>
  <si>
    <t>33bf0df2-a905-4963-9d22-7375ee815b3d</t>
  </si>
  <si>
    <t>662a169b-55a7-49ff-be87-861f0fdbb357</t>
  </si>
  <si>
    <t>9a9e3ed2-d6b2-47e3-b87a-312a5da73343</t>
  </si>
  <si>
    <t>bcd9849c-6b3a-4967-a7d2-fd071e621e77</t>
  </si>
  <si>
    <t>e50769c7-d01a-43af-b66d-9a13dc014f36</t>
  </si>
  <si>
    <t>a3e68c54-ec6c-4f27-861b-d60025f36cde</t>
  </si>
  <si>
    <t>f83594ba-4d1d-45e2-ba80-5cf51e8c35f1</t>
  </si>
  <si>
    <t>9281ecfc-e6e4-42cf-97d9-bd7911ed4dae</t>
  </si>
  <si>
    <t>847a26f1-a423-49df-ae24-9b604609ad92</t>
  </si>
  <si>
    <t>09c6f224-cf1f-4c50-b3ac-30c93dc5ff28</t>
  </si>
  <si>
    <t>ca4f90bc-7222-4792-9061-6b30772818bf</t>
  </si>
  <si>
    <t>073e047d-fe1a-4d74-87e8-27fc569a9052</t>
  </si>
  <si>
    <t>f2c78905-f5de-4b37-97db-2b169ffb76a7</t>
  </si>
  <si>
    <t>c793367c-0942-4d2b-b453-df38f94d345d</t>
  </si>
  <si>
    <t>d959a0ee-3b70-4344-a4ec-faecafd20145</t>
  </si>
  <si>
    <t>a54d79f2-4314-4964-9c88-d1b2f0450a41</t>
  </si>
  <si>
    <t>a2a44277-fd9b-45ff-a28c-9a4c3678c41a</t>
  </si>
  <si>
    <t>597b6a21-89f4-4c78-83a4-ab24a7725c52</t>
  </si>
  <si>
    <t>df888b2a-d3e8-4351-93b6-acf3ab7e17c6</t>
  </si>
  <si>
    <t>1ccd46bb-adc7-4676-a406-f3eeb3dbb284</t>
  </si>
  <si>
    <t>9f4ebd2a-621d-44c3-b4cc-02952d3227e6</t>
  </si>
  <si>
    <t>642ec47d-8e65-4bbe-908b-a440ad279979</t>
  </si>
  <si>
    <t>a239a831-642f-4cf8-926c-beac6ee5f36d</t>
  </si>
  <si>
    <t>a5590971-4224-4f70-bfc1-a561c65e01ec</t>
  </si>
  <si>
    <t>b80882aa-56b6-4e07-9897-c33e506ec24e</t>
  </si>
  <si>
    <t>7e53c8ce-62b4-4587-89f0-76b039b0ea1a</t>
  </si>
  <si>
    <t>58fe46dc-0b80-43db-8df9-80b7fb75924d</t>
  </si>
  <si>
    <t>aed4c830-c921-4cd4-8fc8-f2622828d3e9</t>
  </si>
  <si>
    <t>2b0b8447-335c-408d-9226-919788601a79</t>
  </si>
  <si>
    <t>78d34582-bfa9-4905-87f6-e2388392350e</t>
  </si>
  <si>
    <t>8980f73f-9444-476b-9f9d-a03b7cbca798</t>
  </si>
  <si>
    <t>a4daa4ec-bafe-4c1b-960e-905b5b2644f0</t>
  </si>
  <si>
    <t>b183e74e-c2f5-44ca-82bb-edfb87dca58c</t>
  </si>
  <si>
    <t>cc8b7adc-f294-45d6-9348-240f1899f6cf</t>
  </si>
  <si>
    <t>dcc6ab9d-f70d-4b50-975e-4c165c09b9af</t>
  </si>
  <si>
    <t>445a6146-6b1f-47c1-8550-cf396f30d24b</t>
  </si>
  <si>
    <t>d1eeca26-b38a-4b30-8687-9572e214c88f</t>
  </si>
  <si>
    <t>a516d48a-155e-4cbb-8710-43bddd55b655</t>
  </si>
  <si>
    <t>6e74edf5-0498-4171-9123-f7f637520240</t>
  </si>
  <si>
    <t>f4e50dd6-fd48-4d7d-8f4c-c4da73af8194</t>
  </si>
  <si>
    <t>87c44b01-2054-49f0-872d-cd0f4e503385</t>
  </si>
  <si>
    <t>58e605ce-de2a-4851-9126-022c7591fc2f</t>
  </si>
  <si>
    <t>ffbd01e5-5886-47fa-82e7-0c29cb14f30f</t>
  </si>
  <si>
    <t>5f88aa1b-7526-47b4-99cf-51671f27817c</t>
  </si>
  <si>
    <t>7d0315cd-ebd7-4580-b1fd-5396d5719556</t>
  </si>
  <si>
    <t>6885de95-8a49-4ddb-a8da-b4d3bbb88190</t>
  </si>
  <si>
    <t>f17b80fe-d2b7-4015-944a-b61b9ec5f13a</t>
  </si>
  <si>
    <t>6f0fb886-cacf-4e15-82cb-d125472a0c7b</t>
  </si>
  <si>
    <t>2ee68db3-8790-494b-b328-c308a1234cd1</t>
  </si>
  <si>
    <t>0c4d94c3-2e19-4e78-a4f2-bc6e3b40d5cb</t>
  </si>
  <si>
    <t>HaveMortgage</t>
  </si>
  <si>
    <t>b594bff7-3030-4318-933e-427e57129cb7</t>
  </si>
  <si>
    <t>865bd443-5b86-4b07-9218-8dffe43209fc</t>
  </si>
  <si>
    <t>3ba73ec7-aa01-49b2-beb0-53eaab294c0a</t>
  </si>
  <si>
    <t>f06b759a-06f2-4061-b10a-b09e05b04d82</t>
  </si>
  <si>
    <t>ef3ea28c-01b1-478a-aa98-4ea0b3398a15</t>
  </si>
  <si>
    <t>271886d9-a9f9-4d48-b335-c6386e852408</t>
  </si>
  <si>
    <t>4eab7a13-91ce-450a-8d34-e85e2c11570a</t>
  </si>
  <si>
    <t>b2f2d7d2-e4c6-4f63-8dc0-e6ef40555d4a</t>
  </si>
  <si>
    <t>c98e31fb-7471-4a58-9cb7-a04c8104abd8</t>
  </si>
  <si>
    <t>78975426-c4c4-4fe8-87d9-2f067a3130cf</t>
  </si>
  <si>
    <t>535b4968-b8f8-45a0-8840-796cc7ec0098</t>
  </si>
  <si>
    <t>f104bb8f-a70d-4e89-8dae-81db356d8452</t>
  </si>
  <si>
    <t>8b3823d4-d69f-48cc-b829-a97174e1d5fa</t>
  </si>
  <si>
    <t>fc22174a-fbb3-4cc5-bbbe-37846690c20a</t>
  </si>
  <si>
    <t>ca3da155-a63a-4d39-b8b4-898b0e6c28f6</t>
  </si>
  <si>
    <t>decba3f3-c30b-4116-821f-b26898388a7e</t>
  </si>
  <si>
    <t>cf3d93fb-6762-4a14-afa9-05b252698f34</t>
  </si>
  <si>
    <t>03709adc-3272-4711-9845-70f4cb09550a</t>
  </si>
  <si>
    <t>edfb58ce-4aaa-4ab9-a448-caba8034a937</t>
  </si>
  <si>
    <t>de7e5f8e-bdf9-4eaa-8266-9e16da5be3c2</t>
  </si>
  <si>
    <t>884afe37-a98f-4454-ac38-512e49de8002</t>
  </si>
  <si>
    <t>5f8d13d9-fc42-491d-beb7-6872bb2e8b8e</t>
  </si>
  <si>
    <t>f48c2e72-a017-483f-8bd2-c260d081cbee</t>
  </si>
  <si>
    <t>42790d99-2adc-4eee-9c18-1937c3b43424</t>
  </si>
  <si>
    <t>bf7c49ea-940b-4958-8f60-55f45c3d57c8</t>
  </si>
  <si>
    <t>b4e257bc-1da0-4273-9272-0f93d9b26e3a</t>
  </si>
  <si>
    <t>5d39e9c4-d45d-4f24-a767-8e96ee964643</t>
  </si>
  <si>
    <t>4ae48a91-7be2-40b1-a66d-6f7d5b6b5e7f</t>
  </si>
  <si>
    <t>cadc3a31-59f7-4e44-86d5-1244409aa0a3</t>
  </si>
  <si>
    <t>315c2ccc-48c7-4f48-bf39-ab34f49a8c31</t>
  </si>
  <si>
    <t>vacation</t>
  </si>
  <si>
    <t>09c612b9-a6f2-4a03-9901-160dbc03b4a9</t>
  </si>
  <si>
    <t>17f9fb19-deb1-4746-a388-491b55556cc3</t>
  </si>
  <si>
    <t>0cdf50b9-efc7-4577-8bf6-6ff6ffdf86c1</t>
  </si>
  <si>
    <t>55ee39ef-0a44-4b79-8154-a512c22bdb97</t>
  </si>
  <si>
    <t>bb433d07-83ce-45b4-95aa-88f6da823bbe</t>
  </si>
  <si>
    <t>1a5685b7-450d-44c6-9390-2e16387f7cd8</t>
  </si>
  <si>
    <t>a7a06859-14a2-4e5b-ab74-92fe625a229c</t>
  </si>
  <si>
    <t>0363c6d8-3b43-4266-92cf-113e1fca7d5c</t>
  </si>
  <si>
    <t>4eb7b183-8053-4d35-b012-7ff377223980</t>
  </si>
  <si>
    <t>35831535-e42c-4109-b006-4685c874a6b2</t>
  </si>
  <si>
    <t>0a0ed036-ce6b-41a9-b0ee-8db814a85425</t>
  </si>
  <si>
    <t>3c6f7594-ac3f-4a3b-8546-61137ee93213</t>
  </si>
  <si>
    <t>1818da89-2018-4750-b7e4-70ba4d13e86a</t>
  </si>
  <si>
    <t>96014749-34d9-4449-9a6d-874b6b762986</t>
  </si>
  <si>
    <t>8d3fe0d8-97d9-4e39-9d69-a030e72ba161</t>
  </si>
  <si>
    <t>160993af-7836-4e58-9f0c-1c894dc1b764</t>
  </si>
  <si>
    <t>faa524e8-2e89-414e-9a18-3042d1ef9166</t>
  </si>
  <si>
    <t>77cc7b59-b2db-4c65-bfb6-d878b1a228fa</t>
  </si>
  <si>
    <t>7352605a-a1fc-4f3a-804d-bb7df0dbf646</t>
  </si>
  <si>
    <t>6e1f347c-42e6-46e5-9af0-e982346990c1</t>
  </si>
  <si>
    <t>f4f1de27-a30b-41c6-9357-79a73a23ed12</t>
  </si>
  <si>
    <t>6d385ad8-34ab-4eb7-8364-97a516c00e3a</t>
  </si>
  <si>
    <t>37e59c53-92cc-4abb-a7d4-918188a8c485</t>
  </si>
  <si>
    <t>d0a8be34-eef9-4005-beb5-cfb5b0468222</t>
  </si>
  <si>
    <t>86b76475-e158-42ee-a94b-ac9f7916ebf3</t>
  </si>
  <si>
    <t>6c301164-4828-4de3-9a2c-767bf95e9c23</t>
  </si>
  <si>
    <t>a7802168-2b18-49ef-b6a5-a88de894c9b1</t>
  </si>
  <si>
    <t>e8ddad09-0042-42d4-93aa-b45dd89fbddd</t>
  </si>
  <si>
    <t>a7f14ec6-d7f1-41c1-8a88-69fd6a5d807b</t>
  </si>
  <si>
    <t>efe184e6-8ff3-437b-9990-9cd1870cadf3</t>
  </si>
  <si>
    <t>c89321f5-ed4f-47b7-a45b-198cf02fedd8</t>
  </si>
  <si>
    <t>2a01b536-ed56-49a8-b2b6-b07f131cb7dd</t>
  </si>
  <si>
    <t>3d31b81f-ea84-4e18-8b0d-2027e26a4ca4</t>
  </si>
  <si>
    <t>d532715b-a0ea-4ceb-8b35-71f5a626815e</t>
  </si>
  <si>
    <t>023fa202-c60a-4d28-9961-3fe45d280800</t>
  </si>
  <si>
    <t>121f643b-6e0c-47c6-87b6-b9a924207efa</t>
  </si>
  <si>
    <t>314a1015-c9e0-4fd1-bc2f-f210436d1a62</t>
  </si>
  <si>
    <t>eb62bb6a-89db-4c1e-81ee-219ca7dff471</t>
  </si>
  <si>
    <t>f51f824d-fb8a-4ab6-b211-4db6d706b00c</t>
  </si>
  <si>
    <t>847a95e9-1543-4b45-8b42-3b93b5acc8c0</t>
  </si>
  <si>
    <t>1a7fbc55-d351-48ef-b7eb-d1680fb416cd</t>
  </si>
  <si>
    <t>cb675274-6c28-4bf7-a075-5cc990cf5c51</t>
  </si>
  <si>
    <t>0ec4572c-0882-4245-b2a1-7015771148b7</t>
  </si>
  <si>
    <t>ba68a268-8b71-4107-950a-8c5f17a76950</t>
  </si>
  <si>
    <t>a7f73a96-01e2-457e-846e-5c8d18d4221a</t>
  </si>
  <si>
    <t>8e3e3601-6f19-4818-8915-4c3e3f58c2fd</t>
  </si>
  <si>
    <t>ceeff234-9aa8-494f-9935-e1a963b27960</t>
  </si>
  <si>
    <t>14caac2b-1ab5-4625-adce-733b26643f70</t>
  </si>
  <si>
    <t>ab46b1a7-f937-4ba9-ac98-270344120cf7</t>
  </si>
  <si>
    <t>d3291318-0960-44db-beb2-cae8cf8029d4</t>
  </si>
  <si>
    <t>471802fa-e65d-4247-92d1-9a838d2b2080</t>
  </si>
  <si>
    <t>9a0ed640-48ab-48c4-9948-5bbb27cd1fe5</t>
  </si>
  <si>
    <t>2a445931-cd27-44c7-838e-c9dede943278</t>
  </si>
  <si>
    <t>4cb4da1d-b371-4208-8e1a-72d68d6a7334</t>
  </si>
  <si>
    <t>9d65a472-7fdb-4eb8-8fcd-5597554a6082</t>
  </si>
  <si>
    <t>03f8cd85-1ce1-4754-a955-f32e17eaee60</t>
  </si>
  <si>
    <t>4e3eee3d-4f66-4a08-8060-154c1cbc29fc</t>
  </si>
  <si>
    <t>21a58539-2489-4b5a-8606-b7a64e606fec</t>
  </si>
  <si>
    <t>c6abf067-c8b9-44f9-be06-4271cb13e550</t>
  </si>
  <si>
    <t>907ae5a2-9fe1-4093-9d47-94af6af76f0e</t>
  </si>
  <si>
    <t>b36af03c-aabf-4817-a356-cba3f9b80aa0</t>
  </si>
  <si>
    <t>44836e28-1f4b-428f-aea6-073ab6437c68</t>
  </si>
  <si>
    <t>7c5ef5d9-ff25-4006-a399-cee0e175e54a</t>
  </si>
  <si>
    <t>3d6b26e0-e22a-4b63-8f4f-aecc83b723b9</t>
  </si>
  <si>
    <t>35de5f47-b2b9-4e16-af6a-5455ade15f11</t>
  </si>
  <si>
    <t>23fbae3c-895e-43d9-bae9-077999282de3</t>
  </si>
  <si>
    <t>3cec97a7-6e88-4d1c-8ce1-b635c7ffd354</t>
  </si>
  <si>
    <t>6c9bb30e-e5eb-4b42-a5af-936e5f86bf00</t>
  </si>
  <si>
    <t>f8fe1ce7-dd1b-45e4-86d8-1446b353b817</t>
  </si>
  <si>
    <t>67df0dd6-0eba-4a63-b3cd-e9333d9e8e79</t>
  </si>
  <si>
    <t>65fae922-65ac-42d8-910a-d43c187b0c07</t>
  </si>
  <si>
    <t>bd34e363-b56a-4c33-8c77-0a49d20728ac</t>
  </si>
  <si>
    <t>3e6f9a14-595e-4c93-b16a-6b9e0691a39a</t>
  </si>
  <si>
    <t>8059ca3a-ca55-4bea-8f6e-d5b353a19d4c</t>
  </si>
  <si>
    <t>35ff2d58-59e1-4455-af50-3438a78ed021</t>
  </si>
  <si>
    <t>e9402e8e-ca22-4834-a024-d89e674b5afb</t>
  </si>
  <si>
    <t>94c953bf-f551-43bd-9374-d41bc899e362</t>
  </si>
  <si>
    <t>39b4e50e-b907-42c4-9741-322c29dbe476</t>
  </si>
  <si>
    <t>277f0c8d-3100-4734-acde-eabfda554112</t>
  </si>
  <si>
    <t>d52fe572-9db8-419c-91c9-33ec04025163</t>
  </si>
  <si>
    <t>ea4d01b3-bfe1-4759-b165-10a3043c7257</t>
  </si>
  <si>
    <t>b96bd37d-f920-4e89-8707-53349a8a3e6c</t>
  </si>
  <si>
    <t>e15c3081-4cec-4988-ae46-073d7ef52a61</t>
  </si>
  <si>
    <t>279c0b13-4338-47e8-8387-5e2abd791216</t>
  </si>
  <si>
    <t>9078506e-5fe4-461c-a420-66321502c708</t>
  </si>
  <si>
    <t>d7887c0c-decc-4fb2-adb2-f6f65c6d4f15</t>
  </si>
  <si>
    <t>e7bbc5c3-bd7a-4803-a170-7eaa2d8de78a</t>
  </si>
  <si>
    <t>4448c50f-658f-4897-89b0-8da53c60cbb5</t>
  </si>
  <si>
    <t>78bd8382-79d1-46fb-b73e-13549f184e9a</t>
  </si>
  <si>
    <t>7b1a2716-7c87-4cb3-9524-214c04ab6312</t>
  </si>
  <si>
    <t>62550808-4d89-4058-9a93-b8dec2606e71</t>
  </si>
  <si>
    <t>83375a14-3b11-47e3-adcc-aba68b9aa3a4</t>
  </si>
  <si>
    <t>a8cc187e-2d6d-4fda-867a-f4b527a5349f</t>
  </si>
  <si>
    <t>87af014b-f368-4d7c-8f8d-8f59d5efc338</t>
  </si>
  <si>
    <t>fd04a9be-10df-4847-92f5-c647e16d40a5</t>
  </si>
  <si>
    <t>b9254a96-7185-49bb-a1a9-ab93a4adbe24</t>
  </si>
  <si>
    <t>66db7b31-792a-493f-88fb-b576cd826198</t>
  </si>
  <si>
    <t>86c10392-9210-4d48-a02b-49ff0beff2de</t>
  </si>
  <si>
    <t>9ac101a6-a72e-4ecb-ae9c-091200a88209</t>
  </si>
  <si>
    <t>834b3cbc-fdb2-4084-9dfc-9cdcae945acf</t>
  </si>
  <si>
    <t>eb069b14-27ec-4f73-ac76-ae19d18cef36</t>
  </si>
  <si>
    <t>93bfe4f9-4421-4add-8e13-0a84235cee68</t>
  </si>
  <si>
    <t>636578ec-e081-49f7-9fec-638d65a36050</t>
  </si>
  <si>
    <t>7e2225b8-85aa-45ea-a7e5-e36bbdd6b818</t>
  </si>
  <si>
    <t>af9daf28-5add-454c-8a37-4ea08e5593dd</t>
  </si>
  <si>
    <t>25f9b079-a3b3-4f09-9611-dc0ea52c8d33</t>
  </si>
  <si>
    <t>bde40503-813e-4548-a1fe-ca854c725cf8</t>
  </si>
  <si>
    <t>6cd3f9d2-fa0c-4cf3-b0ce-de0d07daebc7</t>
  </si>
  <si>
    <t>9cfde7db-c5d9-40cb-84e4-210f6b28204d</t>
  </si>
  <si>
    <t>21fd514c-1391-4f7e-bdb0-40e42abffa38</t>
  </si>
  <si>
    <t>a6f2c994-d1ca-4230-98de-8e7c0f77daf1</t>
  </si>
  <si>
    <t>86c15f3a-1d5d-497c-8780-0d3935c0a927</t>
  </si>
  <si>
    <t>46918079-5f39-4ca0-b881-fe0e13db717d</t>
  </si>
  <si>
    <t>35d100c3-3fac-42fa-8344-6d1c1e8a7e5c</t>
  </si>
  <si>
    <t>8aacac3d-297b-4853-b81d-4d0a86cefa73</t>
  </si>
  <si>
    <t>df91f048-5e68-4921-877c-32f03638953f</t>
  </si>
  <si>
    <t>67fe8a0d-24d8-4d2c-a212-301c782b0bbb</t>
  </si>
  <si>
    <t>e758f401-7fae-409a-8a8f-54dc97a29e14</t>
  </si>
  <si>
    <t>917fae66-8e65-4cea-8888-c52996f6f7dd</t>
  </si>
  <si>
    <t>e5bac7ba-ee32-48e5-a24c-4ed300c4996a</t>
  </si>
  <si>
    <t>01d4703a-b407-4737-aa0b-21ae1f759cdc</t>
  </si>
  <si>
    <t>1d1be6af-4f27-4ff9-b1b1-093cf6c292a0</t>
  </si>
  <si>
    <t>7090815a-263d-4b9d-9e35-06f8df9ddfd2</t>
  </si>
  <si>
    <t>994cadf0-0f3e-4ca1-9f65-171ab50b572b</t>
  </si>
  <si>
    <t>b99a249c-a1e8-4322-b109-6ad4c085abd8</t>
  </si>
  <si>
    <t>0ea38510-e4fa-4271-ab0d-cf0a005da8ff</t>
  </si>
  <si>
    <t>90ae759f-f8c8-41b7-ba0c-e0d1a334f568</t>
  </si>
  <si>
    <t>93035ff7-abf6-4594-b4dd-311b27fdc293</t>
  </si>
  <si>
    <t>bf18ff24-a3f4-43a6-9681-2cc2c4aa383c</t>
  </si>
  <si>
    <t>30f76659-bfdf-42a3-9468-7deab5c7628c</t>
  </si>
  <si>
    <t>e912ddc2-7e6b-4bdb-9789-f018e98d545f</t>
  </si>
  <si>
    <t>287ed51c-6930-4d09-8110-f2632691d379</t>
  </si>
  <si>
    <t>be7854ab-8631-4c85-ae9d-988847bcc8bb</t>
  </si>
  <si>
    <t>d3957d15-9fc0-40c6-ae93-a81dccb30018</t>
  </si>
  <si>
    <t>c0b14676-6848-4f87-b8e1-d18ebf229a98</t>
  </si>
  <si>
    <t>c62a4a9f-659c-44bb-a0a8-ab18d2caa2e7</t>
  </si>
  <si>
    <t>97c74279-0e75-4470-b870-c2549bafe481</t>
  </si>
  <si>
    <t>80ac7202-710e-4b07-a850-dda14db27dd5</t>
  </si>
  <si>
    <t>b2432894-f244-4e24-a344-651609be1420</t>
  </si>
  <si>
    <t>c5396ed9-5ba7-4839-87e4-ba89d333f9e0</t>
  </si>
  <si>
    <t>0bfa5f34-ee9c-4366-b656-08f4540b198f</t>
  </si>
  <si>
    <t>529ae1a0-365c-4f30-96c9-217b8128b4e0</t>
  </si>
  <si>
    <t>0089b9a3-1e98-40dd-9f2e-85aae2a6cb4a</t>
  </si>
  <si>
    <t>c48261ff-f75b-4e0d-acc8-d0b379f82043</t>
  </si>
  <si>
    <t>514e1564-cf7a-4b14-993e-f3a92c28975b</t>
  </si>
  <si>
    <t>0c525c1d-15ec-499e-858d-4b32a5fa8a97</t>
  </si>
  <si>
    <t>33fe01b7-03a2-4b28-a52a-5614a33e5cd6</t>
  </si>
  <si>
    <t>13e096cd-097c-4b51-8c32-c57776e6d263</t>
  </si>
  <si>
    <t>f07498c8-c9ae-463f-8c8a-2736112aff77</t>
  </si>
  <si>
    <t>7da65710-9929-40ab-b7f5-d2c2db06adb0</t>
  </si>
  <si>
    <t>294d2722-9e0f-45ee-a1fd-cb60925fcc3e</t>
  </si>
  <si>
    <t>80a8c004-596d-42b3-8356-f5ce225b11dc</t>
  </si>
  <si>
    <t>986a9a6c-4577-46b4-8efc-79ea23c2fec5</t>
  </si>
  <si>
    <t>f4786c56-1c62-41e7-9946-d9edf07d8491</t>
  </si>
  <si>
    <t>a901260f-8913-4d1d-b9ae-6ac4c8ae2fda</t>
  </si>
  <si>
    <t>489b3039-0965-4d77-ada1-93f19f9e5e94</t>
  </si>
  <si>
    <t>c0144ec8-abb0-447e-8637-063a93f1a6dd</t>
  </si>
  <si>
    <t>488ad40c-c9e3-4c56-8cdc-ebb49305ce25</t>
  </si>
  <si>
    <t>4f8a034b-1384-48ec-a86d-2c0a2cfe390e</t>
  </si>
  <si>
    <t>359270ce-98da-4061-b44d-f0d8badb452e</t>
  </si>
  <si>
    <t>1e8b7f7b-2457-4e41-a98a-81331aa0584f</t>
  </si>
  <si>
    <t>9ce42db6-b72e-47f5-a49c-74014a4a7bde</t>
  </si>
  <si>
    <t>7a0a192b-0424-44e3-bc72-d29cda2084b6</t>
  </si>
  <si>
    <t>45dcf323-b32c-4162-85c3-acaa3f2319c4</t>
  </si>
  <si>
    <t>c3c81bcd-a37d-4b94-850b-ea17e0fc173b</t>
  </si>
  <si>
    <t>01c3faa5-4779-415f-99a1-2fc4e18b1ef0</t>
  </si>
  <si>
    <t>8b7a6700-768d-46a2-929e-3b0053404c36</t>
  </si>
  <si>
    <t>3ca9889c-d8c7-4e4d-a0d0-943eddeca023</t>
  </si>
  <si>
    <t>3219b489-52ab-4f25-81e7-cbd0fb6b1191</t>
  </si>
  <si>
    <t>88e65c1a-6017-4b90-b665-cab74ecc5111</t>
  </si>
  <si>
    <t>3c8fc36b-be7a-4ba3-87ed-41bb85d9c82e</t>
  </si>
  <si>
    <t>b5a178d9-ec6d-4135-9350-55627eabd014</t>
  </si>
  <si>
    <t>f39d6f83-07b3-4776-a3b4-5a4534f41ae9</t>
  </si>
  <si>
    <t>fd1688de-094b-43e1-a37c-94c0f457636d</t>
  </si>
  <si>
    <t>91378b9c-ca3a-4c12-a0dc-1394d30be104</t>
  </si>
  <si>
    <t>5c206a5b-58d6-45b2-b04c-afc78fd2e626</t>
  </si>
  <si>
    <t>3b4bdfd5-04df-44b5-b4bc-a18f23d9f543</t>
  </si>
  <si>
    <t>982182e0-0b3e-4129-ad3c-6fc16f4783aa</t>
  </si>
  <si>
    <t>a19d9e8c-59ba-4947-b93c-d8a2fd69aa6e</t>
  </si>
  <si>
    <t>81b04d9b-7d6e-40ec-b92a-263e41bd8239</t>
  </si>
  <si>
    <t>a02041a6-5e86-419c-b310-81dbc197a429</t>
  </si>
  <si>
    <t>05be333d-e498-4135-86bd-71f66f22046e</t>
  </si>
  <si>
    <t>e2ff8f23-4dfe-4e67-91d6-0576fdf3d3fe</t>
  </si>
  <si>
    <t>bcfc5daa-1875-4b43-9959-326bf1f020f1</t>
  </si>
  <si>
    <t>42853f5a-caf5-4ddf-aac7-756d76c3455c</t>
  </si>
  <si>
    <t>f28fdba7-d8f7-4dfa-ad9b-d0dc72626e0d</t>
  </si>
  <si>
    <t>95b045a4-d135-42c7-b8f5-c5e681fedfdd</t>
  </si>
  <si>
    <t>5956b460-87f2-466a-8d49-338fdd1c313a</t>
  </si>
  <si>
    <t>86eb3c64-6f2e-4d6d-a60b-38b395d17aaa</t>
  </si>
  <si>
    <t>09ee63a5-6cb1-4932-af98-24c383ed9ce5</t>
  </si>
  <si>
    <t>005c1c39-6a07-45e1-8765-4371ab87ebed</t>
  </si>
  <si>
    <t>9163d180-dd9a-4000-898b-8048b51b9888</t>
  </si>
  <si>
    <t>3b667742-8ffe-490d-98c8-36a4a320be23</t>
  </si>
  <si>
    <t>70753e1d-62a0-4b15-af37-0b714db50afe</t>
  </si>
  <si>
    <t>7c56471d-9264-446c-aea9-bcc97aef3912</t>
  </si>
  <si>
    <t>06bf7420-6e3a-46c5-ae3d-0886083db6e6</t>
  </si>
  <si>
    <t>e222d43d-f599-4d55-a2b4-b2cd9fd30e69</t>
  </si>
  <si>
    <t>1fc91e0a-c35a-4042-b5fb-b7e89f60146d</t>
  </si>
  <si>
    <t>7fcad6e2-0549-426b-be7c-ffe7f31bdbc1</t>
  </si>
  <si>
    <t>2ef213c3-9919-4851-be10-8ccacecb9a4f</t>
  </si>
  <si>
    <t>a8b43ee6-0155-4e11-9a00-f19f832930ba</t>
  </si>
  <si>
    <t>a1c84742-4e01-4a1a-ada3-029775d773a7</t>
  </si>
  <si>
    <t>acce851e-641d-4ebb-affc-45346df60602</t>
  </si>
  <si>
    <t>7b0966e6-231c-4443-a446-cd378b51ddd6</t>
  </si>
  <si>
    <t>c0342d1a-fe13-4ccd-85ef-47eecf2d352a</t>
  </si>
  <si>
    <t>97ecbf72-0752-41c3-8b1e-c1502f1df5d4</t>
  </si>
  <si>
    <t>525a4cbf-87dc-4623-ae8e-1641af410590</t>
  </si>
  <si>
    <t>3878d3e2-a8d8-400d-8ae2-5b460d609913</t>
  </si>
  <si>
    <t>adb067a4-39d8-418c-a672-837f84201faa</t>
  </si>
  <si>
    <t>d2ce0e2b-43ae-42af-8967-2351a4d06af2</t>
  </si>
  <si>
    <t>f1edd45a-607c-4712-b661-36435d7a753a</t>
  </si>
  <si>
    <t>fcb2fe66-fe21-4afc-8c91-d67273563d26</t>
  </si>
  <si>
    <t>3272e293-7cea-4e6d-9faf-be025b52f3a6</t>
  </si>
  <si>
    <t>f5bfeb48-47d2-49fc-b1b0-753356004cc5</t>
  </si>
  <si>
    <t>46da16d2-4b4f-4f73-b4ae-e6a778af2ef1</t>
  </si>
  <si>
    <t>6cdb1de1-e420-4734-84a1-e42f9a3af7da</t>
  </si>
  <si>
    <t>6dc92657-2320-40cd-bbb0-515287fd4033</t>
  </si>
  <si>
    <t>55a84bbe-5ec0-47a3-9d29-b9c3b7708e68</t>
  </si>
  <si>
    <t>12f7d0e9-66be-4a6a-9d1b-d1e3779da118</t>
  </si>
  <si>
    <t>9f70483e-90ec-4f3b-a90e-21ae4ef76eb9</t>
  </si>
  <si>
    <t>7a8fcb05-e8d3-449e-8379-a1c6d2500d48</t>
  </si>
  <si>
    <t>c0af1fb1-7c34-46ad-bc06-b742f44c7f2e</t>
  </si>
  <si>
    <t>5bc78d33-49c5-4f9a-834b-e726309106b9</t>
  </si>
  <si>
    <t>4b0ad1aa-c7c6-40fb-ba30-4c19c5fd9508</t>
  </si>
  <si>
    <t>a632ac98-65e0-4871-8dcb-c78deb9a1158</t>
  </si>
  <si>
    <t>9ed1cd35-8374-43b8-a683-961004917032</t>
  </si>
  <si>
    <t>e821735e-ec9d-46d7-a8c6-4142629d7045</t>
  </si>
  <si>
    <t>7aa65e91-926c-4e4d-949c-0e63a72bb5bc</t>
  </si>
  <si>
    <t>d7f9c457-1001-4f8b-bf74-24cdb67adefc</t>
  </si>
  <si>
    <t>e32dd752-4b67-4d08-8a23-3970d69c0266</t>
  </si>
  <si>
    <t>d1d30005-1f5e-4aed-aa30-e56fd3d50f88</t>
  </si>
  <si>
    <t>144df0a2-30a3-4224-8d51-4a04563e2bd0</t>
  </si>
  <si>
    <t>4d35c0ce-d663-4b9f-a2ee-fe39e6006659</t>
  </si>
  <si>
    <t>4b22d634-71bf-4e1e-8db9-27d9571a7e63</t>
  </si>
  <si>
    <t>15ada1d7-0ee1-462f-9623-2de3a0da2ea5</t>
  </si>
  <si>
    <t>2f084f8f-afbd-44d2-939d-c914fbe9b62a</t>
  </si>
  <si>
    <t>6491a9a1-488c-4d4b-8fd4-cd7362f5b318</t>
  </si>
  <si>
    <t>dc327cb6-0187-492e-966d-6fc1882ba662</t>
  </si>
  <si>
    <t>b40f89f8-aa26-4fe6-bc2d-756562001ac2</t>
  </si>
  <si>
    <t>98abffdc-c2d7-4416-8893-b081628d8767</t>
  </si>
  <si>
    <t>f81be240-d5ea-440b-a95f-199a845d66e8</t>
  </si>
  <si>
    <t>d3a48c94-0848-4d92-a3f2-143d3ee25750</t>
  </si>
  <si>
    <t>7393cb63-a4db-42cb-931f-d909baef6381</t>
  </si>
  <si>
    <t>89ea7100-67e2-404d-a708-e2d8593122b4</t>
  </si>
  <si>
    <t>2c84d7cb-d702-4479-bc5b-7cf5a9f0e1c8</t>
  </si>
  <si>
    <t>1838844f-8c15-49c0-a5e5-6bad4e5d30ef</t>
  </si>
  <si>
    <t>fdb1f63e-b46d-437f-bae6-062b7ed14cdd</t>
  </si>
  <si>
    <t>b4a75c42-b909-4307-ac0f-09cf1b186eea</t>
  </si>
  <si>
    <t>3d0ca2af-8ce7-45cf-b804-dc315671e47c</t>
  </si>
  <si>
    <t>b64a9da6-0107-4012-bba3-2057ae6efbb2</t>
  </si>
  <si>
    <t>88883a49-e435-445b-939a-167ca08d47f2</t>
  </si>
  <si>
    <t>260809c5-f100-49d1-a1c9-a73e1f02bbff</t>
  </si>
  <si>
    <t>ab2e62f5-cdde-4939-a971-7e334e0ab26c</t>
  </si>
  <si>
    <t>c08b3ba3-53f4-4d42-9cfb-df4382418e02</t>
  </si>
  <si>
    <t>4bfbef83-43cb-4f97-83d8-b8fe05fd4a57</t>
  </si>
  <si>
    <t>f9dfd867-61a1-469b-840e-71d0c4a2e631</t>
  </si>
  <si>
    <t>919ec1ef-5fe8-465a-8b3e-8442108780b6</t>
  </si>
  <si>
    <t>cdd7fa9b-100c-46e4-807c-5fd55a682c95</t>
  </si>
  <si>
    <t>af703c39-6da8-4954-afb0-2641eefba352</t>
  </si>
  <si>
    <t>Educatiol Expenses</t>
  </si>
  <si>
    <t>2b1de31e-8f93-40ce-b05d-d4628b1d9fe2</t>
  </si>
  <si>
    <t>71708fcd-2fd3-4452-b9c1-11dd2a764751</t>
  </si>
  <si>
    <t>485af707-d563-452c-b5f0-d6e8d16961ca</t>
  </si>
  <si>
    <t>fe8387b1-9a58-4774-b935-23871e1e5450</t>
  </si>
  <si>
    <t>058cea79-8bb7-4ac1-9b7d-c698263e3622</t>
  </si>
  <si>
    <t>040a5b08-32b2-40db-a2bd-09a0d85e2c75</t>
  </si>
  <si>
    <t>d39c970b-ed77-43a5-9bdc-672aa33cbf39</t>
  </si>
  <si>
    <t>2d43639a-7c09-4b47-86f4-359d631fb58b</t>
  </si>
  <si>
    <t>96cdc862-e6d3-4aad-959c-92ae79b4c843</t>
  </si>
  <si>
    <t>d3e50309-3f24-4b9a-bd63-05296473b421</t>
  </si>
  <si>
    <t>5409669b-4de7-493b-9de0-1a4734a7abaa</t>
  </si>
  <si>
    <t>ecf9e047-4fad-4208-a3aa-30499d6dbb01</t>
  </si>
  <si>
    <t>45b57fc5-b081-4653-a862-9671b847575f</t>
  </si>
  <si>
    <t>1af5d57e-5f41-4179-8cd0-0861fca3cedd</t>
  </si>
  <si>
    <t>9434bb58-ec87-4e87-9177-25b9ea9c3b58</t>
  </si>
  <si>
    <t>31d33215-6af6-4b2b-954f-5d626138fa21</t>
  </si>
  <si>
    <t>a510c793-480a-4511-bce4-fef730ce2a10</t>
  </si>
  <si>
    <t>43882ab3-c3a3-4d84-91c6-811ddd309f6f</t>
  </si>
  <si>
    <t>50766172-6e2a-48c2-8d3d-40140b28a43e</t>
  </si>
  <si>
    <t>cd31f1ff-1388-49de-9c8e-624292735830</t>
  </si>
  <si>
    <t>7fc3ea13-7274-446a-b5d0-a82980065b03</t>
  </si>
  <si>
    <t>2a336913-4dc5-4657-be02-6e6c96aef479</t>
  </si>
  <si>
    <t>0e08ccde-bc5d-4523-8186-93ebf58083ac</t>
  </si>
  <si>
    <t>6019769e-7c0e-464c-bfb5-ffb2846a0e2c</t>
  </si>
  <si>
    <t>78d2100e-deb0-46af-b422-98b4ce2c301f</t>
  </si>
  <si>
    <t>db287e7b-2d6e-438b-a193-9aeb676ae4c1</t>
  </si>
  <si>
    <t>98fbe987-4102-4f0e-91c3-19f7e80e1f08</t>
  </si>
  <si>
    <t>121da01c-1787-44ec-9e7e-97051b47b465</t>
  </si>
  <si>
    <t>aca451fc-db23-4d9b-abff-0da9115648a9</t>
  </si>
  <si>
    <t>41e70412-d206-4b83-8fe8-fc402a235a04</t>
  </si>
  <si>
    <t>9449d282-eb22-4e87-90f6-8b1642d47375</t>
  </si>
  <si>
    <t>75b6f4dd-b3c6-4220-969f-54c372c22e1f</t>
  </si>
  <si>
    <t>ca09fedb-53b7-445c-be75-58eeaf0317a5</t>
  </si>
  <si>
    <t>be8343f8-4c74-4450-85ee-ffd3dab35b8a</t>
  </si>
  <si>
    <t>a33d1bf8-f73d-4858-bc29-c45a5c5b02a9</t>
  </si>
  <si>
    <t>f9c24e89-c8b5-450f-8841-fcd9cec7fa74</t>
  </si>
  <si>
    <t>fce04ba9-317f-4df7-a5f9-a1bd69e006d3</t>
  </si>
  <si>
    <t>9b89e440-9e23-4e14-ae4d-5bcd1c45aece</t>
  </si>
  <si>
    <t>ed13f60c-50b4-42f6-a7b0-e3dc666e645a</t>
  </si>
  <si>
    <t>dc77eba0-0429-44bb-87e0-88ce3d7dc6d3</t>
  </si>
  <si>
    <t>1030d083-c174-4051-b20c-af7d8dacbaf9</t>
  </si>
  <si>
    <t>dc696953-fa56-4593-9a55-0b3a15c837b2</t>
  </si>
  <si>
    <t>16acb987-ed6d-4981-bccf-bc996c633135</t>
  </si>
  <si>
    <t>4cd8f95a-1974-4201-9bb3-c4407dae8b2b</t>
  </si>
  <si>
    <t>404b9a82-1fb5-4fe8-9e9c-a1bfe38b2c7c</t>
  </si>
  <si>
    <t>358f1ac4-3cee-4790-becf-462f7c01e5de</t>
  </si>
  <si>
    <t>8ce48a9b-f9fe-4eb5-b400-220822b8660e</t>
  </si>
  <si>
    <t>0ae12723-f0b0-42a7-aa49-a8253d1d3697</t>
  </si>
  <si>
    <t>bef198dc-af56-4a47-bbbf-e2164e0fd9ad</t>
  </si>
  <si>
    <t>5a23a6b1-6292-47d4-a8f0-6743c97eb370</t>
  </si>
  <si>
    <t>3ffb0266-65fa-410d-a65a-569ac504ec01</t>
  </si>
  <si>
    <t>b9780ccd-cae9-4727-a002-1549fc0ac424</t>
  </si>
  <si>
    <t>76a0e6fc-cc80-4977-ac31-9248ece234b3</t>
  </si>
  <si>
    <t>1b643740-54c8-493f-8bfe-b2d1645c3a19</t>
  </si>
  <si>
    <t>4237e26b-6a82-4b5a-8906-51db1c66718c</t>
  </si>
  <si>
    <t>562b632e-fcc1-438a-9748-951e1d9867ce</t>
  </si>
  <si>
    <t>7a4cca06-82cf-4231-a48a-fc9f69262242</t>
  </si>
  <si>
    <t>c81a3693-b832-4a9a-bec0-722932d0ea54</t>
  </si>
  <si>
    <t>240579ce-b0d9-4d5d-9681-c9e38d7c638a</t>
  </si>
  <si>
    <t>2b8ce339-04fe-4247-b357-fc1ea38eccf7</t>
  </si>
  <si>
    <t>55df5dac-6c24-4b89-ba00-41b1d89c2258</t>
  </si>
  <si>
    <t>cd840ed8-f67f-43da-98b8-228af20f19c6</t>
  </si>
  <si>
    <t>0de9ae4f-0669-45d4-97ad-5a71425ac218</t>
  </si>
  <si>
    <t>a82ed54f-4dcb-4dea-aeaa-1676af5f6d88</t>
  </si>
  <si>
    <t>ceef9374-a4c3-4518-acf9-2a2fd38768ba</t>
  </si>
  <si>
    <t>ad4cef79-7205-4b52-b573-ed285926e547</t>
  </si>
  <si>
    <t>de78587a-56e8-495c-9a23-a2921b1f803d</t>
  </si>
  <si>
    <t>858a7ef5-165d-4667-84ea-6d2e8bfedc15</t>
  </si>
  <si>
    <t>644c8a1d-3e59-4cbf-9fc1-238399b28477</t>
  </si>
  <si>
    <t>0021712b-ea5a-4478-80e7-4789321f830a</t>
  </si>
  <si>
    <t>3463ebf8-6567-4a00-a378-51cd39c932b1</t>
  </si>
  <si>
    <t>8f6929dc-88b1-4b8c-a87f-e1e4457c60dd</t>
  </si>
  <si>
    <t>0fd78fa8-8d1b-4c3d-a3f1-4ce161b1a2da</t>
  </si>
  <si>
    <t>823293b1-6fea-4db4-b406-2d68e574715b</t>
  </si>
  <si>
    <t>780a5a3e-61e6-4473-b00d-a4109f2361a6</t>
  </si>
  <si>
    <t>7d91c943-f6f8-45e9-aedc-cdcddf7401dd</t>
  </si>
  <si>
    <t>2a77ea34-2350-483d-a390-c76268532c1c</t>
  </si>
  <si>
    <t>8d5a2ca0-943a-46a9-8b29-cffee22436c4</t>
  </si>
  <si>
    <t>9f62fff8-b67f-4ba1-be06-1c9af63cfe52</t>
  </si>
  <si>
    <t>99448ea6-a7c8-4977-a08c-69bc343985a7</t>
  </si>
  <si>
    <t>f7711fe4-6384-4ad3-8604-fb8ebf0c527c</t>
  </si>
  <si>
    <t>839089ec-b35d-460c-b623-da93ffb39960</t>
  </si>
  <si>
    <t>7fff04e9-478b-4da3-acfd-6a5c0f949ddb</t>
  </si>
  <si>
    <t>d103a2d9-3534-4715-b33d-458f45697a66</t>
  </si>
  <si>
    <t>e6446832-189d-488a-a695-a9589b523962</t>
  </si>
  <si>
    <t>a77fcfef-91ab-400b-89ec-4b18e66301be</t>
  </si>
  <si>
    <t>25647df0-688c-4181-948b-d2d6d3277e1c</t>
  </si>
  <si>
    <t>3f8e5612-feb2-4743-8b6a-7beb018ad41c</t>
  </si>
  <si>
    <t>d2e7d8bf-d1ad-40b3-9d17-45e0aa8fcb9b</t>
  </si>
  <si>
    <t>53049afb-6bac-44f9-91b4-ba3f7e263920</t>
  </si>
  <si>
    <t>d387058f-3b39-48ab-9eea-10e3c70ede07</t>
  </si>
  <si>
    <t>cf1765cc-be60-4fe6-8b18-249245fa037a</t>
  </si>
  <si>
    <t>f8e19364-1e97-4ceb-9054-1145091a633f</t>
  </si>
  <si>
    <t>a0bbfba5-c0a0-44b9-9ac2-e6404bd6607b</t>
  </si>
  <si>
    <t>b3b7b6af-f415-41bc-879c-45b4d8566c36</t>
  </si>
  <si>
    <t>af81a0bf-85b7-42b3-9e6c-bb3f4c5f89a3</t>
  </si>
  <si>
    <t>7420fe92-229c-4643-a3ad-4d12ce7c1f6d</t>
  </si>
  <si>
    <t>5e255085-de6f-4e39-b35e-c1a86231d357</t>
  </si>
  <si>
    <t>106c85d5-cdf6-4323-99d3-22d993aaecd0</t>
  </si>
  <si>
    <t>2158463f-c6e7-4985-86ea-c38e06b924f7</t>
  </si>
  <si>
    <t>064d7dae-46be-46c8-b635-459f33cc3b3a</t>
  </si>
  <si>
    <t>e6f03157-2859-413f-b8e4-039707805c4b</t>
  </si>
  <si>
    <t>f04a5152-3154-426b-8647-4f9ce778f861</t>
  </si>
  <si>
    <t>057a4126-5b06-4b0a-8d3e-37c272cd2003</t>
  </si>
  <si>
    <t>c49e61bf-8cee-4519-9de4-84ca2499a87c</t>
  </si>
  <si>
    <t>0f002804-4b3c-4ab3-a5ad-331f1548ca2c</t>
  </si>
  <si>
    <t>1a445b1c-32a7-49c6-82a0-3e9742e02635</t>
  </si>
  <si>
    <t>d5a5f0e6-8396-4647-be2b-62765db34da4</t>
  </si>
  <si>
    <t>b6c081e1-9fd8-41c2-ae40-166c03119b91</t>
  </si>
  <si>
    <t>fb5343f3-f71f-470e-ac14-789b902c6a88</t>
  </si>
  <si>
    <t>cc698d70-1b24-4b4a-b886-e835a29e22a3</t>
  </si>
  <si>
    <t>716d4bf3-6479-428d-9979-904aaf7a453c</t>
  </si>
  <si>
    <t>00fa638b-e857-458f-a849-f76e374cc2c3</t>
  </si>
  <si>
    <t>379e73c5-b1e9-4d58-b345-84f54fe43385</t>
  </si>
  <si>
    <t>1a7a407e-f91c-44ea-80ed-f5f4f890a394</t>
  </si>
  <si>
    <t>f4649e39-0bda-4aee-a665-18d1ea6cf9e7</t>
  </si>
  <si>
    <t>110c1914-53e0-4639-8773-32d128ca6116</t>
  </si>
  <si>
    <t>e6664f24-0b69-45aa-9f50-95941f12cd9f</t>
  </si>
  <si>
    <t>3535c73e-af3a-458a-90d6-0ba0d7a92f27</t>
  </si>
  <si>
    <t>ef0bd291-121a-4eeb-974e-ac80930ccf00</t>
  </si>
  <si>
    <t>021cfe48-3ce5-4602-ad2b-c21f1473d195</t>
  </si>
  <si>
    <t>bd94000f-f10c-4f88-a464-bdc439f69fc2</t>
  </si>
  <si>
    <t>15e0d842-f101-40a2-830a-ac58c51457a1</t>
  </si>
  <si>
    <t>d37a7231-7dce-491a-bdb6-4688d55711e1</t>
  </si>
  <si>
    <t>19941661-98e2-4800-93c9-a0e92057c813</t>
  </si>
  <si>
    <t>2f2aa20b-d173-4318-9435-85de7eee4f7f</t>
  </si>
  <si>
    <t>a645ef75-f106-4530-aab5-24ff886e55a1</t>
  </si>
  <si>
    <t>3c31ad7c-1a67-40c3-b071-62c404235918</t>
  </si>
  <si>
    <t>5cf58471-de79-4ce3-9545-6ca8086dc2e7</t>
  </si>
  <si>
    <t>d5e9db4d-98d3-49c6-98cb-c4feca082127</t>
  </si>
  <si>
    <t>8ce9f4e4-0044-4779-a4c5-66552927d0ab</t>
  </si>
  <si>
    <t>631347a6-b027-4f5f-8363-594b79aff617</t>
  </si>
  <si>
    <t>756777d0-42b5-4e33-bd4d-58bf1d13f644</t>
  </si>
  <si>
    <t>bfcb3eac-c8d9-4d6f-a002-0c9a3bf8c685</t>
  </si>
  <si>
    <t>7fd1cdc8-2eff-400d-a705-1602bdbbc87d</t>
  </si>
  <si>
    <t>89d77bcf-9910-477d-a755-0dd046cb35ff</t>
  </si>
  <si>
    <t>6e114107-2576-4a5b-91af-a7669333eca3</t>
  </si>
  <si>
    <t>e17ed1a4-1a75-43fa-bffb-be294a3f77c4</t>
  </si>
  <si>
    <t>7e90afe4-c090-43ac-b39e-90eed8c2d2fe</t>
  </si>
  <si>
    <t>206609fa-9e43-4fcf-a0f9-4e7103eecc4c</t>
  </si>
  <si>
    <t>6a907e9a-3ced-4f62-adec-6384a589b916</t>
  </si>
  <si>
    <t>2ae52dc5-742e-4377-b498-2070e163aa1d</t>
  </si>
  <si>
    <t>78b23697-9228-4ef6-a770-478c0171b764</t>
  </si>
  <si>
    <t>8f149fa9-23f6-4453-a82c-20ae5ffb6e95</t>
  </si>
  <si>
    <t>3c4686b9-b1f9-4afe-8f92-613aefa52e85</t>
  </si>
  <si>
    <t>51a7e7bb-5520-48f9-a1b8-9813e8107db3</t>
  </si>
  <si>
    <t>a647389d-fee2-463d-86c1-c7b8e9be8d27</t>
  </si>
  <si>
    <t>d2592b4e-f032-42c6-8fdf-3023fa3c9ce7</t>
  </si>
  <si>
    <t>67e93ee0-bb2f-4a16-9d06-6600d084baae</t>
  </si>
  <si>
    <t>5fdf69f6-b95f-4247-afe5-314efffc8bee</t>
  </si>
  <si>
    <t>f589bab3-3e5c-47aa-b3c5-8617f9098254</t>
  </si>
  <si>
    <t>8075f523-a006-49d5-bbfb-347cba8b4351</t>
  </si>
  <si>
    <t>1bdb2782-30ef-45e4-b936-48fbc200b5ac</t>
  </si>
  <si>
    <t>b756e180-7ba2-4721-a9cc-534c5bb642d2</t>
  </si>
  <si>
    <t>d3b5f171-9216-438d-96e2-5336c3204798</t>
  </si>
  <si>
    <t>86242eec-2c69-448a-93c5-c7d128eba38a</t>
  </si>
  <si>
    <t>579a0930-b731-47c4-afb0-36ee23e772eb</t>
  </si>
  <si>
    <t>8b9f778b-c3a4-4d51-9940-6ae35bc4b7db</t>
  </si>
  <si>
    <t>4e974240-4b7e-46ea-9d3c-2702989f18be</t>
  </si>
  <si>
    <t>a3e9cb3b-5724-402c-9d6f-cf616d9b7b35</t>
  </si>
  <si>
    <t>3b5dda29-a465-4715-87f0-86d6e7dc3e12</t>
  </si>
  <si>
    <t>a91c4290-8a2d-4cdd-bab9-60788dc14eb2</t>
  </si>
  <si>
    <t>01057261-5054-4448-b725-90ba98b82152</t>
  </si>
  <si>
    <t>2ad6f371-7797-4609-92af-23eb4a30a4bf</t>
  </si>
  <si>
    <t>c3e3bd3e-2841-41a2-8ed8-ace9f6f13a4a</t>
  </si>
  <si>
    <t>1d24a8f4-066d-4289-a245-176061d974b5</t>
  </si>
  <si>
    <t>11d42688-d6c7-4f1d-b32d-547d432050b8</t>
  </si>
  <si>
    <t>29c9b790-ef61-4a5f-9e78-dd614323f044</t>
  </si>
  <si>
    <t>d3008cbd-e499-4080-813b-629b5d6695ca</t>
  </si>
  <si>
    <t>40e2a136-e855-411c-877a-acff6f143d7c</t>
  </si>
  <si>
    <t>97514ea0-93a1-4b44-8c87-8852571f16a6</t>
  </si>
  <si>
    <t>1dabcfda-b1a1-4f89-b858-96d9ccab77a5</t>
  </si>
  <si>
    <t>666c0266-76b1-4f00-934e-6047498e61be</t>
  </si>
  <si>
    <t>173c7174-1d5e-4e59-bdee-354b32a171c5</t>
  </si>
  <si>
    <t>21ae217c-b415-4102-b033-9e99c04cb2e5</t>
  </si>
  <si>
    <t>ab2514e8-3bd4-4d64-8fd0-40533b132227</t>
  </si>
  <si>
    <t>719e7e4b-b7e7-4967-9b89-f833d81ccf0f</t>
  </si>
  <si>
    <t>a76f88e5-205d-4172-a260-a02d31dc975c</t>
  </si>
  <si>
    <t>fd7eb7a2-a39e-4f4e-b5ee-dec42f3a537a</t>
  </si>
  <si>
    <t>ab685182-eb88-49b6-aee0-cfb49d50288b</t>
  </si>
  <si>
    <t>4891a653-11b6-444b-82ac-e46db980cf91</t>
  </si>
  <si>
    <t>c322611d-f268-4a44-82a6-8eec45ae92fa</t>
  </si>
  <si>
    <t>13dca6a4-d993-4e0e-bafe-9efe877b8669</t>
  </si>
  <si>
    <t>c5b34502-10c1-46e6-b4fb-bfd3ecb95d1e</t>
  </si>
  <si>
    <t>823589bf-3911-4be5-8a44-368e8db077c9</t>
  </si>
  <si>
    <t>676a91e7-f978-4897-857d-b0619a354c08</t>
  </si>
  <si>
    <t>862cb1c6-cf59-4108-9ade-3edbd57ac59e</t>
  </si>
  <si>
    <t>85338b3c-6715-4eca-81f4-44540110f1cb</t>
  </si>
  <si>
    <t>510490c7-0e98-47f0-b353-2ad4711c012c</t>
  </si>
  <si>
    <t>817f26dc-b23c-44ca-a4e8-aa076cb7ea05</t>
  </si>
  <si>
    <t>018d5599-8c09-4c98-95ab-6d450dc6e416</t>
  </si>
  <si>
    <t>7f97ade2-4720-42c6-ab28-9ebcea043cf2</t>
  </si>
  <si>
    <t>1cd3aa7c-4376-493b-acad-cb29ebcd9257</t>
  </si>
  <si>
    <t>409c81f2-fbf9-4636-a734-f67e176f6589</t>
  </si>
  <si>
    <t>f6af927e-8cf8-4f51-bf42-bc3a84e880e0</t>
  </si>
  <si>
    <t>9d1f6f0e-a3ee-4e39-a6e5-727390babdba</t>
  </si>
  <si>
    <t>48c25a2a-a932-4080-9709-81c783151fe1</t>
  </si>
  <si>
    <t>64c6b07b-c8d7-47a2-bd19-4a698e6d0863</t>
  </si>
  <si>
    <t>4509ab8b-fda5-422c-8e71-b06684f71931</t>
  </si>
  <si>
    <t>5d745ebc-1eb1-4a7a-a14d-c71693e03fe6</t>
  </si>
  <si>
    <t>b470a9ba-f292-40c8-8930-bc030ef950d7</t>
  </si>
  <si>
    <t>daa1073c-1549-47a6-9613-7e119e969348</t>
  </si>
  <si>
    <t>1f0bd8c2-ac0e-4298-99cf-a4d5833316a3</t>
  </si>
  <si>
    <t>06e9516e-b22b-4659-80ac-aad5e871f195</t>
  </si>
  <si>
    <t>362ee5ad-b494-4847-a3b0-f9cd5ddcd2c0</t>
  </si>
  <si>
    <t>f4c3ce6e-3da2-49d1-8ff0-aeb12bb4a8ce</t>
  </si>
  <si>
    <t>92791a70-fc97-460a-aa6e-ad0b0a0e68d3</t>
  </si>
  <si>
    <t>41df3f35-84b1-40f8-908c-35c591d15f2c</t>
  </si>
  <si>
    <t>7e9d3fa1-b9d6-4869-9c37-26a99d3a1143</t>
  </si>
  <si>
    <t>7fbe8108-cfc6-4925-8021-e952321915e0</t>
  </si>
  <si>
    <t>3fa09eea-e901-4afb-a78d-adb917a38a45</t>
  </si>
  <si>
    <t>c0979432-6b2b-47fb-88be-290b2e0d3010</t>
  </si>
  <si>
    <t>8e6658e5-4eec-4397-ba60-dd279eb6f448</t>
  </si>
  <si>
    <t>ab4e245b-381d-4260-acff-8a6a58ba94c0</t>
  </si>
  <si>
    <t>4ab01738-05af-4ace-881e-0a435c452a47</t>
  </si>
  <si>
    <t>6e89cd20-19f4-4bc7-9e70-590c34a9acdd</t>
  </si>
  <si>
    <t>66124403-409b-42e0-b79c-61187746de84</t>
  </si>
  <si>
    <t>3a749d28-13c8-444f-af8c-788d2d944eb5</t>
  </si>
  <si>
    <t>9e815288-f863-4b4c-bc31-2ef070869c5e</t>
  </si>
  <si>
    <t>b071d166-881d-4f1e-bffc-c5b29ed2622d</t>
  </si>
  <si>
    <t>1376430c-3aec-4f17-acb5-c1b4626fbf94</t>
  </si>
  <si>
    <t>cc20dd6b-0229-40cd-8485-610a36c8a246</t>
  </si>
  <si>
    <t>b0e29963-ee8d-4a22-ae6e-15c7fe1407db</t>
  </si>
  <si>
    <t>cf0f4b83-0179-4a41-949c-439f147ac49c</t>
  </si>
  <si>
    <t>53577bb1-e451-4e5e-851c-fdaedb667c66</t>
  </si>
  <si>
    <t>bde31ca6-3e9e-4b8e-8f34-c94530d0ca37</t>
  </si>
  <si>
    <t>082a4886-264f-4a5e-a563-34bf467a5487</t>
  </si>
  <si>
    <t>ec96b122-c216-439b-833a-3f683c587469</t>
  </si>
  <si>
    <t>0b7ab558-9e37-4bd2-81e1-55a099fdb4e8</t>
  </si>
  <si>
    <t>eb0579cb-0c08-4b7b-b1ec-f7ba5ef1e95b</t>
  </si>
  <si>
    <t>a98bbd37-206d-4f81-a644-dacac1b23e51</t>
  </si>
  <si>
    <t>48e17c7f-648f-4110-b8bf-cb6c55934cee</t>
  </si>
  <si>
    <t>d14fe087-6ea3-4ed4-80dc-a2fde0fc5389</t>
  </si>
  <si>
    <t>9b2e47fe-07db-4d5f-9ca0-116e650496d3</t>
  </si>
  <si>
    <t>70d52005-13e3-44e3-8942-f9ba6d920912</t>
  </si>
  <si>
    <t>b913a3cc-c4c4-461f-8553-7ac2a88410e0</t>
  </si>
  <si>
    <t>51d762c9-4b63-4926-ac1d-64eba303d6ef</t>
  </si>
  <si>
    <t>40f81e7d-9d14-4bf6-bfc4-a19448221d89</t>
  </si>
  <si>
    <t>fb366861-2a26-4a0c-80c4-8fdae26e9099</t>
  </si>
  <si>
    <t>b4689e6e-45f0-42ab-9ff8-61dc0b02f3f8</t>
  </si>
  <si>
    <t>adfbb01f-2156-471f-87d2-84a91af0d93f</t>
  </si>
  <si>
    <t>4f09dde1-a987-433a-99de-91f3c2d445e6</t>
  </si>
  <si>
    <t>86b62db7-9526-4335-a386-063bcd82cb3d</t>
  </si>
  <si>
    <t>2105a980-75d4-4191-a12b-2e5cc7c18161</t>
  </si>
  <si>
    <t>d891a41d-f475-49a5-b475-d95b072a451f</t>
  </si>
  <si>
    <t>1299f13c-514e-40b1-bb0e-57add6fe3e37</t>
  </si>
  <si>
    <t>64d94dad-740f-4760-bdf6-3562006d7128</t>
  </si>
  <si>
    <t>b868e021-151d-4d2a-a19c-95ea92295641</t>
  </si>
  <si>
    <t>bde2c558-d1f8-4e9b-8920-ea8241a90ee9</t>
  </si>
  <si>
    <t>eeadd70e-80dc-4ebb-96c9-12a616727898</t>
  </si>
  <si>
    <t>c3239d9d-1761-453f-8f32-1740e52d5cdd</t>
  </si>
  <si>
    <t>82f5b5f0-0ccb-4e8a-8067-c7e34e6771ba</t>
  </si>
  <si>
    <t>3483498c-c247-4329-acec-91aeb5c245ab</t>
  </si>
  <si>
    <t>bcbd22b7-3fdf-4de9-8400-10e62f657f64</t>
  </si>
  <si>
    <t>2b374e0f-e505-479c-9f67-77ca8b1a5261</t>
  </si>
  <si>
    <t>5f99d4b8-6b1e-4c29-a740-c0f12e6f0888</t>
  </si>
  <si>
    <t>6337b5c4-3745-42b2-9bc9-313b66f6d99a</t>
  </si>
  <si>
    <t>f41b3508-a8af-4cd4-8b6f-8ed437fb68b4</t>
  </si>
  <si>
    <t>5d2aedf5-4d9a-409c-a600-d33f3a04e103</t>
  </si>
  <si>
    <t>a0605c6c-50ae-44ce-b6c0-00819a2bfc34</t>
  </si>
  <si>
    <t>8e92af1d-3239-455a-b1a5-9795d4b11bbb</t>
  </si>
  <si>
    <t>5fd1a1d0-ab03-4eb3-89a0-d761f6e2fe09</t>
  </si>
  <si>
    <t>8d9740d1-d26c-4db6-a042-6b8b6465e366</t>
  </si>
  <si>
    <t>15f37032-75b5-4dcb-86a0-6a47557cba61</t>
  </si>
  <si>
    <t>e65846b9-f042-4bfd-84c2-61688ed2ab17</t>
  </si>
  <si>
    <t>da105bec-b959-451e-9830-0f01afb1a940</t>
  </si>
  <si>
    <t>e5a50c20-93a3-4fae-a239-fcb0a899b718</t>
  </si>
  <si>
    <t>609230bd-f426-4227-8ad7-3da7233314f6</t>
  </si>
  <si>
    <t>cf6e16f5-e498-470e-a26b-be9716e7cee0</t>
  </si>
  <si>
    <t>f0031fd4-9e59-4661-8ada-f9a9739a90d9</t>
  </si>
  <si>
    <t>79c14eee-bde2-4138-8d04-a4f4567e85c3</t>
  </si>
  <si>
    <t>e3ad961a-dcaa-4f64-9bc8-3b272bc74ef7</t>
  </si>
  <si>
    <t>6bf8c8ce-4837-4fc7-8c35-fb847a413c17</t>
  </si>
  <si>
    <t>12edd88d-c4e2-475e-862c-92c7cec78bbe</t>
  </si>
  <si>
    <t>3d2ea5a2-7d1a-47d3-89c9-4e3dd926aaeb</t>
  </si>
  <si>
    <t>3b9812d3-595f-48ee-baf3-726f3dc117c5</t>
  </si>
  <si>
    <t>f822a943-eda5-4a79-bf70-ff28e86d47f5</t>
  </si>
  <si>
    <t>ee7af071-be80-42a0-a5c7-0a3c39b2e3db</t>
  </si>
  <si>
    <t>6eb17931-dd7d-4623-a857-09b59b1b0a61</t>
  </si>
  <si>
    <t>355dd59f-4903-4bed-a1ad-cc31129457f9</t>
  </si>
  <si>
    <t>50d28022-f1ce-40ae-986b-0e6abeca85f8</t>
  </si>
  <si>
    <t>620fec8d-80ff-44a8-b11c-cc63d5b6aacf</t>
  </si>
  <si>
    <t>b3d41859-2c02-48e7-a0ae-ff9a4e76ae8b</t>
  </si>
  <si>
    <t>f97a1cdd-7f92-4dc5-bccf-ebe1da480b0b</t>
  </si>
  <si>
    <t>0bdbef7d-e8ed-4e96-977d-e038a137e597</t>
  </si>
  <si>
    <t>e08c3d21-9329-4b19-a505-d8f287ccf5a7</t>
  </si>
  <si>
    <t>673bcab3-a781-4dc4-95e0-14a78276e6a2</t>
  </si>
  <si>
    <t>e53e2f03-33d4-4c4c-a387-578ebd999b1b</t>
  </si>
  <si>
    <t>354fbe1e-b0b8-4a90-a78e-9efaf9b4cba5</t>
  </si>
  <si>
    <t>fad03dfc-cc27-4955-ba69-93fa069e3431</t>
  </si>
  <si>
    <t>5350b11d-39c5-4f56-9f46-d8105a481b73</t>
  </si>
  <si>
    <t>6298e152-84e5-4dd3-a4cd-41cd40ef58c1</t>
  </si>
  <si>
    <t>a992d10d-d4fb-4edf-8614-98b723f1b435</t>
  </si>
  <si>
    <t>b6a65f31-489c-4f5c-8957-4f402f07a308</t>
  </si>
  <si>
    <t>916d95cf-2225-4ea8-a273-2ae5567be19d</t>
  </si>
  <si>
    <t>d7d34b76-a9ea-40e8-a9bc-9075e9df4361</t>
  </si>
  <si>
    <t>c8568b7f-d4d2-4b1a-aa95-a1a4d4e8a3c5</t>
  </si>
  <si>
    <t>5b0dbf1d-2ce6-4440-b473-3bf5d84cc720</t>
  </si>
  <si>
    <t>5a12f723-b483-4929-aaaf-30c2e840476c</t>
  </si>
  <si>
    <t>36961187-b092-415f-9572-bcd46a1cfb9c</t>
  </si>
  <si>
    <t>32d06b3a-5a7d-4e40-aa83-c0c51d37cc51</t>
  </si>
  <si>
    <t>86685553-f46b-492d-abad-06d2dc1bc370</t>
  </si>
  <si>
    <t>1efb32da-81dc-489e-b01f-163afdb79fb0</t>
  </si>
  <si>
    <t>e5865761-30b2-444c-8b07-1e44a57df561</t>
  </si>
  <si>
    <t>058f0963-9ad6-49b9-84c2-a50d2b283837</t>
  </si>
  <si>
    <t>6bc47024-31f2-4d20-b5aa-acb09e00b163</t>
  </si>
  <si>
    <t>c7179b65-9565-4c66-9a4d-03895d76e770</t>
  </si>
  <si>
    <t>eabbf22d-6170-46ce-a511-d8cee63fc00f</t>
  </si>
  <si>
    <t>10fad0e9-073d-460c-a41b-b3adf38ca369</t>
  </si>
  <si>
    <t>e344c542-c88d-4067-8fca-c8c4ca3974d2</t>
  </si>
  <si>
    <t>af6f67a1-3a23-4b84-ad7f-716b9c09ef78</t>
  </si>
  <si>
    <t>1299929d-cf69-401d-9e39-ab96c1ff8a66</t>
  </si>
  <si>
    <t>7c06a279-9653-4185-961e-39d5fe242e4d</t>
  </si>
  <si>
    <t>526b6746-fe75-46ae-a699-ae298cd9c378</t>
  </si>
  <si>
    <t>9b324cfb-905c-4cdc-92fb-fd84d475cc10</t>
  </si>
  <si>
    <t>887c4c97-0da1-44ca-872d-53c0c0ba04f3</t>
  </si>
  <si>
    <t>9a11bbae-5df7-4840-8364-ce28852805f7</t>
  </si>
  <si>
    <t>87efeab2-2997-4005-a7aa-9b2cc908c1c6</t>
  </si>
  <si>
    <t>d33a364a-0d38-4af3-9011-dde304127abd</t>
  </si>
  <si>
    <t>577ab45e-47ee-4be2-af61-2d944512c5fb</t>
  </si>
  <si>
    <t>fd46e5bd-361b-4cb1-a1de-4f570524a605</t>
  </si>
  <si>
    <t>10abd023-2f6d-4bc3-9ff1-fa84b3fc061d</t>
  </si>
  <si>
    <t>8ad11744-c94f-4f7b-8038-42bffadbedb7</t>
  </si>
  <si>
    <t>e8307e3f-f70f-4d02-b418-18734b746017</t>
  </si>
  <si>
    <t>49e7490e-5847-4541-9d62-c8a2b757cfdd</t>
  </si>
  <si>
    <t>2bdf4410-bfb6-448f-8337-63e6fd01a7e0</t>
  </si>
  <si>
    <t>f3cc5aae-b846-4e4d-a5c7-8bf25cf95c14</t>
  </si>
  <si>
    <t>3319838f-c476-40ed-b142-a5ad9a2813d7</t>
  </si>
  <si>
    <t>47eadf69-2fea-43f2-885c-a76f7c92d7e1</t>
  </si>
  <si>
    <t>cd85fc71-a410-492e-a260-dfd660a31b30</t>
  </si>
  <si>
    <t>979675c7-4cb6-497d-9941-9ed2562c6c60</t>
  </si>
  <si>
    <t>278914f0-fe04-49cd-844d-a6dd8476b600</t>
  </si>
  <si>
    <t>71a86951-50e3-43ab-9d06-87d7bc264e33</t>
  </si>
  <si>
    <t>e035819f-64aa-45a1-b86b-335bb4979f3f</t>
  </si>
  <si>
    <t>480ecd21-b00e-4bf9-8547-7b5269d05ede</t>
  </si>
  <si>
    <t>840763ec-bdab-4bb2-ab0a-87c037c3a378</t>
  </si>
  <si>
    <t>b2892b2c-c302-41a1-8a6a-1a52338fd2b1</t>
  </si>
  <si>
    <t>77c6b54a-a0a3-4dda-8ac2-2af5988846f5</t>
  </si>
  <si>
    <t>4c7abe43-507b-4d01-b3ec-b46b82ecbe04</t>
  </si>
  <si>
    <t>8c97d885-83ad-4b64-b5a6-92c4ccbeb48d</t>
  </si>
  <si>
    <t>d11855a2-35f1-4370-bf82-1e1e7fe6d817</t>
  </si>
  <si>
    <t>baf401b2-5313-499c-9ae3-1d9369c37d3a</t>
  </si>
  <si>
    <t>47e8c33f-5923-45a9-b5b7-30fd03cf1543</t>
  </si>
  <si>
    <t>6134f961-2dd3-4773-806c-33289517dddc</t>
  </si>
  <si>
    <t>8d25ce7b-92be-4ff0-a134-f3398fb4624e</t>
  </si>
  <si>
    <t>deed9021-d878-4200-b8f4-94f4c63b9b01</t>
  </si>
  <si>
    <t>ab10e32a-c187-4313-b9cd-9e210ce93bdf</t>
  </si>
  <si>
    <t>2d658da1-af60-4906-a23e-dcbac33d95b9</t>
  </si>
  <si>
    <t>f70e194c-3df7-4ebe-acfb-388cac5fcfdd</t>
  </si>
  <si>
    <t>2e958113-d15b-479c-a3bb-35ec85460817</t>
  </si>
  <si>
    <t>5d4cc1e3-7890-401e-9760-2a1dafb7d00c</t>
  </si>
  <si>
    <t>074de4c9-5e54-4934-a6a6-d7360b12f651</t>
  </si>
  <si>
    <t>176596bc-30a8-4b95-8cb2-f4ff24e3bd7e</t>
  </si>
  <si>
    <t>1278e0fd-cc5b-4e65-8282-f9ace5e87bf4</t>
  </si>
  <si>
    <t>da7d3376-3992-4068-bc29-a20929c64ed2</t>
  </si>
  <si>
    <t>3720e858-cf85-4876-88c6-2d1662b2899f</t>
  </si>
  <si>
    <t>aabf4f9d-13ce-47f7-b65b-1930d66a1a33</t>
  </si>
  <si>
    <t>653ec81a-ef1d-4033-9b7e-cb17ac527ccf</t>
  </si>
  <si>
    <t>57edc3a9-1995-4333-b173-a45504ac7a1e</t>
  </si>
  <si>
    <t>22e6fc82-11a7-4da1-939c-ec3c8101d698</t>
  </si>
  <si>
    <t>e9e768e1-c7b5-464e-8c30-5edd4afcf4d7</t>
  </si>
  <si>
    <t>6025af4b-cdab-4afc-9a6f-d54be33360b2</t>
  </si>
  <si>
    <t>e3c0b9f3-6eda-4c0f-adc8-2e11dc28ec6f</t>
  </si>
  <si>
    <t>e9ad91de-370e-4ae5-bd9d-f7fc538a5a79</t>
  </si>
  <si>
    <t>c1498408-335b-4499-86a7-0c4760a29a5b</t>
  </si>
  <si>
    <t>6dcac565-9aeb-4a3f-b1dc-b9e9ea2bfb08</t>
  </si>
  <si>
    <t>2b38d634-6d1b-438e-b614-3b3dbac96d48</t>
  </si>
  <si>
    <t>dae190eb-1c33-4458-b34d-c14d915ab118</t>
  </si>
  <si>
    <t>9377bdfc-c01a-4b7f-9dcd-6e6155cce7e8</t>
  </si>
  <si>
    <t>46c28ad4-17c7-4e10-9d9f-f36bfa3dc44f</t>
  </si>
  <si>
    <t>035d46fb-9903-4e90-9954-fb605622d539</t>
  </si>
  <si>
    <t>5c9ece92-1798-4d26-8813-1b2094ac4624</t>
  </si>
  <si>
    <t>9f971c03-73fa-4cb0-9b71-95eb9a8ff399</t>
  </si>
  <si>
    <t>70187894-7f5b-4101-90d4-62c4b925c1f0</t>
  </si>
  <si>
    <t>f3aeb64c-5712-43d3-9896-6eab7adbdc6c</t>
  </si>
  <si>
    <t>1df19f58-466d-4753-b28f-4a67e833fa3f</t>
  </si>
  <si>
    <t>aac67f72-fe21-4656-b675-af81e6d1c4ac</t>
  </si>
  <si>
    <t>d507e397-ea02-479b-a9b4-db17514ad722</t>
  </si>
  <si>
    <t>aac6059a-0c38-43a0-ba58-f95367667bbc</t>
  </si>
  <si>
    <t>4b9c2fe5-8953-4cb4-8b40-610ad7223e8f</t>
  </si>
  <si>
    <t>3bae464f-b995-470a-8f0d-29826f10756e</t>
  </si>
  <si>
    <t>d05e0fef-0b8a-4f1b-bffe-24f3fe30bf42</t>
  </si>
  <si>
    <t>6bc91a19-3e02-4ac7-8951-914fa7c139c5</t>
  </si>
  <si>
    <t>7bed6288-37f6-473c-8a6f-6b76491aa4f3</t>
  </si>
  <si>
    <t>8f31d7d2-e50b-4071-97e5-718e956f3632</t>
  </si>
  <si>
    <t>9305ecb1-87c6-4046-8326-fd16ca5e5800</t>
  </si>
  <si>
    <t>4468f98f-a921-4524-bc8e-eded86ec4b10</t>
  </si>
  <si>
    <t>3bf47435-6990-439e-bd56-f0bcf7c913be</t>
  </si>
  <si>
    <t>93863691-c7ed-4af7-b53e-a85570383460</t>
  </si>
  <si>
    <t>9443557f-17dc-4de9-9eb5-621c3046dd24</t>
  </si>
  <si>
    <t>d3945e29-69fd-4c57-8b07-e5152ebc33f0</t>
  </si>
  <si>
    <t>959ea3bc-40c4-41a1-a9c8-1546076db243</t>
  </si>
  <si>
    <t>e849b404-a91e-4ffe-92f1-2a06e99d65a6</t>
  </si>
  <si>
    <t>328c2ba0-7bab-4cc6-839f-5b282bc7d38a</t>
  </si>
  <si>
    <t>4b0824a8-9ef4-4e93-889d-d120ebe5c5e1</t>
  </si>
  <si>
    <t>b8eb74b6-c4b9-488c-93f7-e8ace0d5c2db</t>
  </si>
  <si>
    <t>84afbad5-a16f-4af3-b4d8-37d475b540fe</t>
  </si>
  <si>
    <t>5fa9ee40-8421-4e44-92de-a7757ca04f8a</t>
  </si>
  <si>
    <t>194c82b6-29f1-4093-b80a-94469e3d395d</t>
  </si>
  <si>
    <t>40a57661-77a5-4732-8166-f2d081e8822b</t>
  </si>
  <si>
    <t>3d7b5458-384f-455f-a978-08c41a3f2856</t>
  </si>
  <si>
    <t>89a75574-61d1-41f9-90cc-738ada12ab9c</t>
  </si>
  <si>
    <t>df7bea99-4e87-4c5e-8f76-9c2c4d147e01</t>
  </si>
  <si>
    <t>3d2d4c23-a350-43f2-a0ef-97db8d22aea4</t>
  </si>
  <si>
    <t>ae8d0ebe-205f-48a3-90ca-fb64306c80a0</t>
  </si>
  <si>
    <t>d27046bf-979b-40ed-b0c6-4e43b4c24d6e</t>
  </si>
  <si>
    <t>ea3c5f6d-1d77-4d32-89ff-d31291001e7e</t>
  </si>
  <si>
    <t>bda04956-9b63-4c91-a93b-6e6b85f45483</t>
  </si>
  <si>
    <t>710ccb54-2251-4dd0-a366-9c5777018558</t>
  </si>
  <si>
    <t>db4a19fb-f3b0-4098-bc2b-23c7bc4d8d76</t>
  </si>
  <si>
    <t>53b0f0d1-f02e-4e23-8f8d-389313b665d3</t>
  </si>
  <si>
    <t>217d696e-f89d-4b34-bb0e-671eaa8fdcf9</t>
  </si>
  <si>
    <t>2191e828-577b-4210-a501-e7de13aac82d</t>
  </si>
  <si>
    <t>8cc45685-d0d8-4a7f-945b-5d703cd36dda</t>
  </si>
  <si>
    <t>857ca84f-1696-49b2-91cb-a7e12a824a24</t>
  </si>
  <si>
    <t>9379820c-d2ab-4433-93c9-576e1350a297</t>
  </si>
  <si>
    <t>30213973-3e39-4472-916a-06e375bd3fac</t>
  </si>
  <si>
    <t>967cf3f5-6e9c-4819-8a89-4b6e3ec6770f</t>
  </si>
  <si>
    <t>e9756027-6058-4a39-b52b-d2ac5f6646f3</t>
  </si>
  <si>
    <t>c11b696d-457d-457f-94e2-daa36cd68831</t>
  </si>
  <si>
    <t>e27b5bfc-6f93-48d0-970f-59341606062e</t>
  </si>
  <si>
    <t>04777e65-e65b-4149-85fc-89556cbcec96</t>
  </si>
  <si>
    <t>9ea59c8a-5b3a-44a0-90ce-a6f2fe804463</t>
  </si>
  <si>
    <t>47119274-b8d3-4d74-9d75-76133ad54025</t>
  </si>
  <si>
    <t>e2e5e73d-e22c-469d-809c-8a33f2efb493</t>
  </si>
  <si>
    <t>b760d32b-ef0b-4a56-89fb-256637ba5488</t>
  </si>
  <si>
    <t>b8b310d6-accc-42fa-8f4d-4a8481c4b7cc</t>
  </si>
  <si>
    <t>0f58de51-9c4a-4a09-9ebf-25b35fccb543</t>
  </si>
  <si>
    <t>078f7f4d-bdb9-4c11-944e-657bf9b5a333</t>
  </si>
  <si>
    <t>18672bb4-e1e4-4e7c-aa98-2fde18bf316c</t>
  </si>
  <si>
    <t>fe6a921b-f70f-4901-ad30-1c15b6bf5f27</t>
  </si>
  <si>
    <t>9a92cfc9-0786-4873-adeb-67991ee049dc</t>
  </si>
  <si>
    <t>fae73d75-089a-4406-9c2b-94c37baa8009</t>
  </si>
  <si>
    <t>3e904b87-dd61-411f-9d1e-7383e632e7c3</t>
  </si>
  <si>
    <t>d0e52082-50bd-4742-8af7-13819832fac9</t>
  </si>
  <si>
    <t>ebf4c9ca-b7fd-4d73-b2b1-4186ee386a1f</t>
  </si>
  <si>
    <t>855ea063-a403-4f50-92e3-32717107bd31</t>
  </si>
  <si>
    <t>79f991de-7a20-4f7a-8663-60f8758a590b</t>
  </si>
  <si>
    <t>2065177a-fe64-4039-9ccc-048fd32b2bc2</t>
  </si>
  <si>
    <t>c86ed289-e22e-48ea-bbb4-b5d5da20c3c0</t>
  </si>
  <si>
    <t>1dc38dc3-33c8-42b4-977d-2be50672f729</t>
  </si>
  <si>
    <t>1406f826-a4af-4f0e-b4b2-f2dda2fa1623</t>
  </si>
  <si>
    <t>9072669a-741c-487c-8a87-37bd74dc2373</t>
  </si>
  <si>
    <t>f554efff-6a6f-4c68-8627-e2a9f4641af6</t>
  </si>
  <si>
    <t>8837e9f1-de9e-43fb-86ac-9f7540c1d7ac</t>
  </si>
  <si>
    <t>ed884917-1142-4286-8c3e-5b2704bd25c8</t>
  </si>
  <si>
    <t>dd7414bd-295b-42da-9649-f4d90a0eb206</t>
  </si>
  <si>
    <t>5e4a0a10-4dfd-4f9f-85c2-abfbd448a5c0</t>
  </si>
  <si>
    <t>c776cd24-04e5-4040-b5dd-4eea0f1aff00</t>
  </si>
  <si>
    <t>cfdb6b8e-64a7-4ff2-86da-127e6ac480b3</t>
  </si>
  <si>
    <t>a58f5106-c2da-4877-8c87-ff3ddf97fce8</t>
  </si>
  <si>
    <t>e01e2fc6-3811-48e3-ab85-95e125b4a617</t>
  </si>
  <si>
    <t>bfadb5c4-7647-4ca7-a0bf-2aadae01e80c</t>
  </si>
  <si>
    <t>4c216b6b-acf7-4d78-8d42-ab29b9e7930b</t>
  </si>
  <si>
    <t>047408bc-a739-445c-bf15-78e78e5dd412</t>
  </si>
  <si>
    <t>d7cf94ac-982c-49b7-9ff0-2cbda3c67f93</t>
  </si>
  <si>
    <t>08d428d5-00d2-4bbe-9b66-430831f65972</t>
  </si>
  <si>
    <t>5f9a77ab-afec-4fb2-949f-8d1282e1e7ce</t>
  </si>
  <si>
    <t>32bf9369-54dc-4138-993b-89773ccf470a</t>
  </si>
  <si>
    <t>282cc900-5994-4524-842d-7434fd38fc50</t>
  </si>
  <si>
    <t>1a450add-37fa-45e6-be63-976ef50d98c4</t>
  </si>
  <si>
    <t>00bfbeb5-3807-4afa-a66f-244ca100b986</t>
  </si>
  <si>
    <t>2e97377f-8e54-4f67-acac-1743397c547f</t>
  </si>
  <si>
    <t>5a3155c1-ef6e-4e7f-a149-73fe87028dfa</t>
  </si>
  <si>
    <t>d0b91e68-6d24-4a62-8b89-155620a21f8d</t>
  </si>
  <si>
    <t>6d9b754e-086a-4176-924b-25306bac63ce</t>
  </si>
  <si>
    <t>91784ec5-9fc7-465f-891f-9178b4b2cd02</t>
  </si>
  <si>
    <t>ce0d05e9-62e8-48d0-b4cd-6b1c1d78eb2e</t>
  </si>
  <si>
    <t>a9d21c1b-d737-4ede-b121-958b02aea759</t>
  </si>
  <si>
    <t>f35eabf6-3510-4dbb-9720-8bbb7cb7f778</t>
  </si>
  <si>
    <t>50d9a522-3780-4ddb-8158-10d4cc9a00ed</t>
  </si>
  <si>
    <t>04a845da-7c56-43f1-9be5-64c55ead8c2c</t>
  </si>
  <si>
    <t>6fe407e0-0b9b-4356-8fd7-0c52f828a559</t>
  </si>
  <si>
    <t>b7f6c39f-26a9-4c99-b4ab-7a8222835753</t>
  </si>
  <si>
    <t>4cd10387-f511-4827-83f5-1e0ad8b47495</t>
  </si>
  <si>
    <t>16dea61c-e055-4790-b466-2abdc8e839c6</t>
  </si>
  <si>
    <t>602b0ed8-728b-4330-908e-30b006916239</t>
  </si>
  <si>
    <t>13ce2659-2f0c-4ef0-b607-4b591052a666</t>
  </si>
  <si>
    <t>28918fca-f642-469b-a04d-c7f1082de76e</t>
  </si>
  <si>
    <t>3e1dfda5-8c2b-4cae-9a5d-e7a3dc8be311</t>
  </si>
  <si>
    <t>b31c5fee-2153-4cc4-9834-74e924468c1b</t>
  </si>
  <si>
    <t>4d0dae14-74e4-4038-b07f-affbb5d72dd2</t>
  </si>
  <si>
    <t>62194645-4f3a-4f41-b592-d18784346be3</t>
  </si>
  <si>
    <t>655fe105-0c6b-4f85-b1b0-e63abcb64c29</t>
  </si>
  <si>
    <t>5398f0c1-60ee-4434-9279-9f20997c27e6</t>
  </si>
  <si>
    <t>f8a4e585-6a0c-49b7-8664-3294433f6c5f</t>
  </si>
  <si>
    <t>971bf336-dc0c-4087-801b-37622569659c</t>
  </si>
  <si>
    <t>6e1778e9-47a8-45a8-96cc-15cb5d7d0421</t>
  </si>
  <si>
    <t>7bdca1a0-abbb-4f80-9d36-a6079de3b59d</t>
  </si>
  <si>
    <t>83301fda-d1cf-49f4-a92a-5ff7385ec05e</t>
  </si>
  <si>
    <t>a09815c0-ed19-4e3f-89a4-c6c69437a869</t>
  </si>
  <si>
    <t>cd0b815b-28fe-44f2-8621-696419628213</t>
  </si>
  <si>
    <t>17b3a950-d9a4-4a65-8468-e5f8b92c826b</t>
  </si>
  <si>
    <t>8b2b7db8-80f3-43f0-a71a-5adf7f79ef43</t>
  </si>
  <si>
    <t>c2e8c7a6-7578-45d7-9407-39ae9bf21521</t>
  </si>
  <si>
    <t>2001cb68-b7a1-4863-9b03-db9595ccabf6</t>
  </si>
  <si>
    <t>05f9b1ab-4d3f-4794-9bf6-aecf472e6fcb</t>
  </si>
  <si>
    <t>e9577b96-ac54-40af-b20c-0cc40dd9a4a8</t>
  </si>
  <si>
    <t>fffc6027-7506-4a93-bf58-6346730f2602</t>
  </si>
  <si>
    <t>39140d88-8ee1-4431-b252-339bd7d65259</t>
  </si>
  <si>
    <t>7e4f7f54-1d18-425c-aa67-8e40fd4b38a2</t>
  </si>
  <si>
    <t>03ead93f-4a1e-40f2-a515-38ad3501c373</t>
  </si>
  <si>
    <t>8e2c334e-025d-4f1b-905f-34cb098caf14</t>
  </si>
  <si>
    <t>38db54a0-5206-41c8-b730-9bc412f82f4b</t>
  </si>
  <si>
    <t>5d5e6bab-fc43-4388-b70a-96ccf974669a</t>
  </si>
  <si>
    <t>14b275c1-e3bb-4795-b9b0-bc643c4bd38e</t>
  </si>
  <si>
    <t>41efe084-10a2-421e-887d-a7bdcac12bf7</t>
  </si>
  <si>
    <t>93e27a0a-2578-4e93-be99-ee7d6bbc55f5</t>
  </si>
  <si>
    <t>2bda88fe-19fd-4e76-a82b-dc94ebd073d3</t>
  </si>
  <si>
    <t>a28b8613-1a56-4488-b144-17a0b398d0a0</t>
  </si>
  <si>
    <t>9e7c1911-e2c6-4868-b3ce-fa77d759ad90</t>
  </si>
  <si>
    <t>61a450f6-180d-48ae-9ccc-1f8e8a873afc</t>
  </si>
  <si>
    <t>b17e908e-2685-48ad-b4eb-aba50b941e45</t>
  </si>
  <si>
    <t>b7c9cf87-28d8-4733-9676-4f168c938b9e</t>
  </si>
  <si>
    <t>5f2f3ec8-45e0-4506-961c-d37ed6ffd3b4</t>
  </si>
  <si>
    <t>442eacdb-5cef-4093-ab03-1d1c561eef1b</t>
  </si>
  <si>
    <t>66cce1d8-9e3d-484f-8849-971ee395e4d4</t>
  </si>
  <si>
    <t>49a5379c-0655-427c-864a-7fb82f46f7b0</t>
  </si>
  <si>
    <t>2f5a2f24-52b0-4ff4-a6b6-12902fc04c19</t>
  </si>
  <si>
    <t>d9c79be8-4a3a-4e26-bee2-a3dfe20c6893</t>
  </si>
  <si>
    <t>48378452-205b-44ad-aefc-ec2a217af9e2</t>
  </si>
  <si>
    <t>2719fe1b-0ab4-4dfe-9a9e-69bfa365cbbd</t>
  </si>
  <si>
    <t>438488f1-7f32-4f99-9647-831ce785efae</t>
  </si>
  <si>
    <t>12213715-551a-4afd-9a27-7ba91a2dc460</t>
  </si>
  <si>
    <t>656de0ac-9b9f-4c47-9b9f-bb460de2204b</t>
  </si>
  <si>
    <t>8e3a2e28-511b-4e41-b726-84cc6d614e92</t>
  </si>
  <si>
    <t>aaabd1d3-ca88-4655-b234-09941a699a89</t>
  </si>
  <si>
    <t>2ab51ba5-4665-479a-a619-1557b539d63a</t>
  </si>
  <si>
    <t>d5218d6b-9db2-4fc9-872d-ec5fa358f9dd</t>
  </si>
  <si>
    <t>3e434acd-09fd-490f-b4c3-aba614ee5e22</t>
  </si>
  <si>
    <t>226e350f-e782-4ae3-876b-4d2b676afc19</t>
  </si>
  <si>
    <t>5ab88861-ca91-4371-af9f-da338dab4807</t>
  </si>
  <si>
    <t>35aea42b-4456-40f8-9e4a-7b93b4947bf2</t>
  </si>
  <si>
    <t>93e2bda9-b01a-429d-b4e9-00485f49fbf3</t>
  </si>
  <si>
    <t>3be3170c-f4cc-4160-9329-3bdcfe4e2344</t>
  </si>
  <si>
    <t>49b32f45-ca26-4fa3-9ec6-2bf05e7bd3f8</t>
  </si>
  <si>
    <t>c72aa52e-d987-4eec-abd8-bd1d29efb1d0</t>
  </si>
  <si>
    <t>c33eb25a-f3ea-438f-b348-2d5fbb68b761</t>
  </si>
  <si>
    <t>1a28f176-5918-494d-9e61-ddbac7c3e678</t>
  </si>
  <si>
    <t>6b27a3e6-9c2d-42f3-b14f-b6eeddf6394d</t>
  </si>
  <si>
    <t>575d5aba-ad45-49a1-9b21-19026bd6c2c7</t>
  </si>
  <si>
    <t>828e215d-dd59-4ed1-be52-6b9d0d6027a2</t>
  </si>
  <si>
    <t>5c821f35-7ee0-4d75-9daf-f7c49085c3d0</t>
  </si>
  <si>
    <t>118ec4b7-c76c-4df6-9f7e-9e2951ccc30b</t>
  </si>
  <si>
    <t>4a2db08b-579c-4d44-b3fa-e8e7d258d7b4</t>
  </si>
  <si>
    <t>40a36fd0-2874-4734-85b1-c445a89feaf8</t>
  </si>
  <si>
    <t>0b63b0da-eb15-489c-9a9e-2d6ca233207c</t>
  </si>
  <si>
    <t>ba4a0090-50e3-4f9f-9be2-572190fe4429</t>
  </si>
  <si>
    <t>6c855362-32f5-4639-bbbb-b040821488de</t>
  </si>
  <si>
    <t>d9f81f39-8908-4939-8724-2902b1aa2e35</t>
  </si>
  <si>
    <t>bca21dc6-1316-4d73-99ba-f527dc2f2328</t>
  </si>
  <si>
    <t>8cf8ffd1-870f-43f0-bec1-e4a5d3d5f70a</t>
  </si>
  <si>
    <t>450fa09c-d15f-4103-a767-78ec95c89072</t>
  </si>
  <si>
    <t>bf242e3e-66ac-43ae-bfc0-73c9c556b9d0</t>
  </si>
  <si>
    <t>cb9f0979-7c81-4c89-b37b-880febd4953b</t>
  </si>
  <si>
    <t>6ce7e08c-2852-431a-8c6e-630215246b06</t>
  </si>
  <si>
    <t>c8353a98-95d7-4142-8b97-4e6b8adad954</t>
  </si>
  <si>
    <t>a885cac6-1500-44df-9f7d-9e4c6841be39</t>
  </si>
  <si>
    <t>3237ac11-f53e-47f2-b08b-5997a79c1506</t>
  </si>
  <si>
    <t>220c5eab-701c-4fa9-8f8b-df03dd549304</t>
  </si>
  <si>
    <t>067e8864-ada5-4989-858b-f5a9463d73e7</t>
  </si>
  <si>
    <t>dbe8e6bb-392c-4873-bfd8-1c1f4b41c8d2</t>
  </si>
  <si>
    <t>419e7529-dc25-443c-b3c0-00f7ab12d10e</t>
  </si>
  <si>
    <t>020dd440-42ea-47c0-8fd1-4ce13904f5c8</t>
  </si>
  <si>
    <t>0d31509a-b754-46dd-8d97-649e98a2b234</t>
  </si>
  <si>
    <t>59586d6f-a669-40df-b228-4b642130b0b3</t>
  </si>
  <si>
    <t>07326dcb-8d39-4822-a0f5-fe36ceba5d31</t>
  </si>
  <si>
    <t>ef838dab-52d7-419c-b66e-b16a2c051ddd</t>
  </si>
  <si>
    <t>fbf0a5bc-1f06-4e05-9b0b-cc6a4caf1f6c</t>
  </si>
  <si>
    <t>073a3d8f-82c0-451c-8d7d-8a5ca3304dea</t>
  </si>
  <si>
    <t>066064a0-41e5-42af-9824-a240adbcd8e6</t>
  </si>
  <si>
    <t>a1d70c6b-1a4d-45cf-a8fb-13eb137ce881</t>
  </si>
  <si>
    <t>0df4174c-5242-470f-8f08-819da60b7ecc</t>
  </si>
  <si>
    <t>618c7824-626c-49b2-b07c-d8c25eccee0f</t>
  </si>
  <si>
    <t>de4d30d6-70ed-4189-82b2-41a9ab4824bc</t>
  </si>
  <si>
    <t>ae282cf8-130f-4d22-8165-0183b843543c</t>
  </si>
  <si>
    <t>95f14d81-ce05-44d8-9417-7fd20736d7b6</t>
  </si>
  <si>
    <t>39fb4ac1-798f-4646-ae79-c3f2c22acd1c</t>
  </si>
  <si>
    <t>5570f76e-5113-460a-a5f8-6cc0b44a9b83</t>
  </si>
  <si>
    <t>575bad5b-ac46-43eb-8e4c-6edff7985a83</t>
  </si>
  <si>
    <t>38d74813-5774-4e82-95e0-fb3ef557e599</t>
  </si>
  <si>
    <t>9358e279-5801-484b-87cb-ebef567bc122</t>
  </si>
  <si>
    <t>6e8cf0e7-979a-4f14-a2fe-ba740d6ba278</t>
  </si>
  <si>
    <t>3b423e5c-b7e1-42f9-9157-487237d1c31b</t>
  </si>
  <si>
    <t>e19b2b24-af9d-4b3a-a17e-8b583dc6e72a</t>
  </si>
  <si>
    <t>666cc3ad-65fe-4708-9fd4-75910d6b5ccc</t>
  </si>
  <si>
    <t>6706eabd-8728-4cbe-9893-145f3b22be1d</t>
  </si>
  <si>
    <t>55034780-31c1-40bd-9c2c-e7898d360362</t>
  </si>
  <si>
    <t>c10cd4e0-1805-439b-b062-25a8df63396a</t>
  </si>
  <si>
    <t>0ec0d182-cf8f-40db-9462-d4b374ea36df</t>
  </si>
  <si>
    <t>48558568-496f-437f-b04b-6a99d8390fc3</t>
  </si>
  <si>
    <t>8147b8dc-d83b-449e-a7ef-8ffa03702f5d</t>
  </si>
  <si>
    <t>15f9a4a2-d071-49f9-bef7-0a7b41e28d24</t>
  </si>
  <si>
    <t>d65533b4-2903-440e-8934-dbdf0e26fc88</t>
  </si>
  <si>
    <t>5bad259c-eb19-49f6-acf8-b4fe2f24b700</t>
  </si>
  <si>
    <t>a9742d60-56a6-4ab0-b3d9-b463eab995eb</t>
  </si>
  <si>
    <t>17baf7de-35aa-4755-90d7-fffc1eaeff3a</t>
  </si>
  <si>
    <t>93774e00-bedb-4ce4-8582-9cb01c10b702</t>
  </si>
  <si>
    <t>1042c873-8a49-420f-b62a-08dfcc71cb5e</t>
  </si>
  <si>
    <t>a58b1f58-8799-4537-a014-14706d0abb55</t>
  </si>
  <si>
    <t>d0a63fa7-5d32-4775-890a-8cd2e92faf24</t>
  </si>
  <si>
    <t>7f9d9c68-622f-43bf-a2a6-54dff3c1836f</t>
  </si>
  <si>
    <t>c5c7c00f-e785-4221-8204-e1959e5e6982</t>
  </si>
  <si>
    <t>957f81ed-be3c-4d28-8786-8de65160c78d</t>
  </si>
  <si>
    <t>c5d1ed0a-01b1-465f-bc67-93ad442e9ecf</t>
  </si>
  <si>
    <t>47ffb722-c5ef-428c-a9e9-697e9b89b36c</t>
  </si>
  <si>
    <t>e2e48aed-a63a-4e86-b726-eeaac2163064</t>
  </si>
  <si>
    <t>187eb9b2-aaec-4360-8a20-195d00a39cb8</t>
  </si>
  <si>
    <t>26877bff-3569-4024-a7e2-af24ae637977</t>
  </si>
  <si>
    <t>22435cfd-b071-455f-901a-dd2a9d3eda3c</t>
  </si>
  <si>
    <t>47110b7f-da2c-4574-a1cf-dd1ea84ce804</t>
  </si>
  <si>
    <t>cd02c9c2-4702-4252-9e7c-5e7577942a3a</t>
  </si>
  <si>
    <t>54d8a404-711d-44dd-8226-cd94ac5afe1f</t>
  </si>
  <si>
    <t>31ab777c-c885-45fb-a0d4-471a6a144d69</t>
  </si>
  <si>
    <t>3b501624-1455-4427-96f4-2b92411e9652</t>
  </si>
  <si>
    <t>8cb62404-9df4-4102-ae2a-78a19389f9bc</t>
  </si>
  <si>
    <t>09551bce-da2c-4512-b811-6c32a07c11c8</t>
  </si>
  <si>
    <t>ad04e26e-bc99-4680-967a-a19f809993c6</t>
  </si>
  <si>
    <t>a8215401-eadb-488c-9775-578794150174</t>
  </si>
  <si>
    <t>0c03bf72-7ce6-4ba9-a929-e4103da5dba5</t>
  </si>
  <si>
    <t>34d7bc55-4b3e-4587-8c80-dce023c9be6c</t>
  </si>
  <si>
    <t>9b904ba2-1fd1-4b7f-94d6-018682203871</t>
  </si>
  <si>
    <t>839feba9-0007-417c-917e-802af3aac580</t>
  </si>
  <si>
    <t>71cf355b-6a1d-450d-8e0e-c9dbf4e945c5</t>
  </si>
  <si>
    <t>0c006a8d-9e9d-4e10-abd8-a213d7766b8c</t>
  </si>
  <si>
    <t>4dc21984-2dc1-492c-bd1f-c0bb2bc51f0e</t>
  </si>
  <si>
    <t>4cfb59ad-828c-42d2-9ba7-cf242f2845bc</t>
  </si>
  <si>
    <t>9e673c26-e703-48cb-81a6-a6756684a219</t>
  </si>
  <si>
    <t>32b9f205-1f85-4fc9-ace0-8e0e52ee309d</t>
  </si>
  <si>
    <t>f751cace-c532-4677-998d-a9d74a8d9806</t>
  </si>
  <si>
    <t>27e215bd-7daf-40ce-ace8-5b5568e62eed</t>
  </si>
  <si>
    <t>51015fd2-7eaa-4996-bddc-2a99b3cf9dbe</t>
  </si>
  <si>
    <t>8d74cf56-941a-41b4-bb8b-5bda59397a1a</t>
  </si>
  <si>
    <t>cdaade7b-fce4-430c-96ab-cc072212088c</t>
  </si>
  <si>
    <t>bd4174b5-b81c-48d5-84a2-efce7273360e</t>
  </si>
  <si>
    <t>07693021-ce94-437a-a82f-2b8483a769ce</t>
  </si>
  <si>
    <t>06eadc94-9408-4b48-9520-38864489871f</t>
  </si>
  <si>
    <t>70ced9d2-7718-4201-a94b-1a1067142ffb</t>
  </si>
  <si>
    <t>8b7827e2-15a3-451c-8f4f-17858c5e81fc</t>
  </si>
  <si>
    <t>25410b76-2896-48b4-ae77-a1e30c7f2089</t>
  </si>
  <si>
    <t>a5ab2a03-4e66-4a0b-ba2e-b77cee28cb93</t>
  </si>
  <si>
    <t>1cc6e22c-5007-408e-ad2d-eed48279474a</t>
  </si>
  <si>
    <t>4c5b171c-40d9-4cb9-beab-27bbc3bce9d3</t>
  </si>
  <si>
    <t>84f6332f-91a2-47d0-9212-09c33c60ec63</t>
  </si>
  <si>
    <t>45809eb7-4537-40bd-84aa-820f7ab277c7</t>
  </si>
  <si>
    <t>3b4fc8db-2218-4c9d-9824-ca06626e0211</t>
  </si>
  <si>
    <t>a2e3645c-dac6-4f31-8e42-99d76e20aa78</t>
  </si>
  <si>
    <t>f4c5fe16-e3e8-43cb-8253-1d28c25770e7</t>
  </si>
  <si>
    <t>f0a14b11-fba2-4ebc-a49a-09a27fb0cc40</t>
  </si>
  <si>
    <t>2bd2c7ac-7a04-472a-940f-e8a64ad63160</t>
  </si>
  <si>
    <t>c5512d92-3712-40a6-b1f5-f196403e503d</t>
  </si>
  <si>
    <t>465a6349-38d8-477c-a51f-46f78153fbfa</t>
  </si>
  <si>
    <t>4c394e3d-b54a-499c-8dae-243317a60720</t>
  </si>
  <si>
    <t>20fd9020-9463-43b8-9c22-194bbebf101f</t>
  </si>
  <si>
    <t>a78200ed-9a91-4667-9647-47cfe8041150</t>
  </si>
  <si>
    <t>02a92d8a-0508-40eb-9bb5-a9c6fc1019cd</t>
  </si>
  <si>
    <t>d4bf240e-2751-441f-914d-0a49e112a7c9</t>
  </si>
  <si>
    <t>608611e2-f6f2-4516-9b0f-80cee808c05d</t>
  </si>
  <si>
    <t>b8720b8a-10df-4c9c-b499-021a8cb9dd5d</t>
  </si>
  <si>
    <t>c99be92d-e51f-4bec-9cd9-8732c7dfa298</t>
  </si>
  <si>
    <t>1a38d11c-9698-4695-9070-f8d818a9c6dd</t>
  </si>
  <si>
    <t>9df45839-070a-4ca9-8823-fad775d80f7e</t>
  </si>
  <si>
    <t>bba9601f-b719-4b29-a1ab-649a2b60fa6f</t>
  </si>
  <si>
    <t>59d717c7-daba-4eac-b818-ee5a6a257083</t>
  </si>
  <si>
    <t>e6c640ef-c258-4fdc-b92a-af7f8acf34da</t>
  </si>
  <si>
    <t>adb75e4c-be7f-4032-8ced-da782f476bb2</t>
  </si>
  <si>
    <t>bbb3383b-f33c-407c-98f4-9dd63b878928</t>
  </si>
  <si>
    <t>82e6f16a-2597-4559-8eea-5229fe35d6e5</t>
  </si>
  <si>
    <t>d4683df2-6cb0-4417-a1b7-af6e37757085</t>
  </si>
  <si>
    <t>95b42ab3-3ba6-45ed-8aa9-a019ad0dc1c4</t>
  </si>
  <si>
    <t>9da1da45-484e-42cd-b450-b81764db5e56</t>
  </si>
  <si>
    <t>306a3005-7f22-4c19-a8e6-cb69c50faa43</t>
  </si>
  <si>
    <t>4476c490-e6dc-4044-8939-57ebc97b5ca3</t>
  </si>
  <si>
    <t>91e4ce3b-d824-4041-aedb-fb4f64142cd9</t>
  </si>
  <si>
    <t>3ddfc2ab-e751-47bc-88ad-cce07763e3f5</t>
  </si>
  <si>
    <t>56577b66-07a6-417b-acca-394d7a42170c</t>
  </si>
  <si>
    <t>cd45d3db-94cb-415b-95ea-a0d7705a015d</t>
  </si>
  <si>
    <t>4f19270e-385b-4c2f-be91-731164511e85</t>
  </si>
  <si>
    <t>60715bc6-ea96-44d4-bb93-3a67e777d397</t>
  </si>
  <si>
    <t>f606379c-7a3e-4a8d-b5cb-5284c6997ba1</t>
  </si>
  <si>
    <t>044ed96e-752a-41b9-a21b-18f9b18c1c34</t>
  </si>
  <si>
    <t>780f2dba-adea-4d8b-bbd1-c55e37882c40</t>
  </si>
  <si>
    <t>56d3612a-75ed-4655-b2c2-ad769bb851f2</t>
  </si>
  <si>
    <t>8e31da98-a5d1-43a4-bd7d-08d389ccd9aa</t>
  </si>
  <si>
    <t>da832d82-ba12-4be1-a2c9-944bfa59c9dd</t>
  </si>
  <si>
    <t>cbd968ff-3af4-493b-86d0-9bbc1a0c9100</t>
  </si>
  <si>
    <t>5aa43efa-9173-40b1-9f33-ef2b4c7c77bf</t>
  </si>
  <si>
    <t>48ecb5f6-bd0f-4c88-b254-74e8e1eeb814</t>
  </si>
  <si>
    <t>43de4f4e-4813-4b98-ab3b-ebb116e0a569</t>
  </si>
  <si>
    <t>8be64d8f-9259-4536-bd9d-0c49e463c9f0</t>
  </si>
  <si>
    <t>b065373b-88fd-4ae4-a7be-ccb8f757453c</t>
  </si>
  <si>
    <t>1918512f-7d02-4e03-ad10-c321db9bd0d6</t>
  </si>
  <si>
    <t>d942d440-d71a-4c23-b5eb-45d4a4169c9a</t>
  </si>
  <si>
    <t>29e6a2dc-2570-4c76-980e-083ba8096bb5</t>
  </si>
  <si>
    <t>259d8be6-6afb-46b4-9309-14bfdcc9fedc</t>
  </si>
  <si>
    <t>6201f781-d2a6-4bbf-8f5b-afa83c412559</t>
  </si>
  <si>
    <t>87da6da3-1ae1-416f-9921-04e1baab18cc</t>
  </si>
  <si>
    <t>4f1eb263-76e7-42e0-abb7-99358e951730</t>
  </si>
  <si>
    <t>511909f0-3ab2-4929-a383-6bf74f93b74d</t>
  </si>
  <si>
    <t>6742cff9-8609-4f27-8de8-be461bde7a04</t>
  </si>
  <si>
    <t>4da089b3-2a0e-4bd1-ac95-1ba125bdcdbb</t>
  </si>
  <si>
    <t>e8877a7e-0591-420b-9a81-8b82659ab882</t>
  </si>
  <si>
    <t>6b128802-bdc6-4a16-ae1c-c0851167e752</t>
  </si>
  <si>
    <t>d0ff9097-bed0-480b-80d1-39777a50792c</t>
  </si>
  <si>
    <t>c85e8ff9-0e5e-482c-9ad6-35acd16cdeab</t>
  </si>
  <si>
    <t>2af8bfa6-3ab7-4f14-b71a-2ee5dfed5038</t>
  </si>
  <si>
    <t>6504d7a6-628f-4b67-b2cf-a62876bf65bd</t>
  </si>
  <si>
    <t>836644a0-fe8f-4c39-b62a-83472d9bb3b2</t>
  </si>
  <si>
    <t>5052efb5-c669-4b69-ad7a-41b06b9b3f83</t>
  </si>
  <si>
    <t>e14cce30-64ca-4c2d-a561-2a9e32794fae</t>
  </si>
  <si>
    <t>2434920b-19e0-4d33-b293-5186f5c88e2e</t>
  </si>
  <si>
    <t>be208dcb-f79d-44b2-9f69-75589499372c</t>
  </si>
  <si>
    <t>1ad45ded-1e86-4f41-ba2c-3fbb11a7228d</t>
  </si>
  <si>
    <t>804213f4-73b3-49d4-9f6b-cd8bfa09d279</t>
  </si>
  <si>
    <t>1f8a2969-be14-4b17-9ed0-bf7d9465c962</t>
  </si>
  <si>
    <t>f1ca4068-7914-4058-b276-a40d4e71d6c0</t>
  </si>
  <si>
    <t>8f316f59-314a-4dbb-9625-a9f1df648c0d</t>
  </si>
  <si>
    <t>755a116f-d5b7-40fb-b8f0-583c9b52cabc</t>
  </si>
  <si>
    <t>a5ceece0-c917-49f4-9c92-933093287117</t>
  </si>
  <si>
    <t>0a1cbeab-44e8-4366-bd31-9459dcce1ff0</t>
  </si>
  <si>
    <t>2d783eed-deb5-42b7-a7a4-d34408141253</t>
  </si>
  <si>
    <t>85ee2e04-1cd1-428d-a66a-e658f9ea48f7</t>
  </si>
  <si>
    <t>48af83bc-a382-4872-aa82-362c7d23c440</t>
  </si>
  <si>
    <t>32821491-7434-4977-b5d3-0c54c17d8869</t>
  </si>
  <si>
    <t>24eeadbe-2a30-47d8-8289-bced495414ac</t>
  </si>
  <si>
    <t>c4552960-5389-4827-bbc9-ecfa0c7fe071</t>
  </si>
  <si>
    <t>74643cfc-8bf9-48ce-a5e6-55a5f21ccbdc</t>
  </si>
  <si>
    <t>96c6e2cf-9715-47d7-adee-8e58478be793</t>
  </si>
  <si>
    <t>5662ddce-b424-441f-964e-014976f54537</t>
  </si>
  <si>
    <t>29e515ed-e8d3-4d25-a096-0a2f11c0db92</t>
  </si>
  <si>
    <t>a2f53cf0-4be4-4fb3-b256-99715f5310ca</t>
  </si>
  <si>
    <t>baff779b-6db6-4aa4-ae9e-612f8cd9965a</t>
  </si>
  <si>
    <t>2fd6c069-3088-425c-a103-2bcd39045412</t>
  </si>
  <si>
    <t>4a02d4be-9e81-47a8-a21d-ea56d82e1fea</t>
  </si>
  <si>
    <t>4f136098-a7fb-4473-aa86-4f7e140bde0f</t>
  </si>
  <si>
    <t>5e0dbf17-0568-41fa-8534-d5336c6ed89a</t>
  </si>
  <si>
    <t>748bc205-e205-481b-9012-60f0385f288f</t>
  </si>
  <si>
    <t>27aa06c2-806d-4fe0-8726-a94a767424eb</t>
  </si>
  <si>
    <t>7db5f79b-ebae-49a4-9055-a7562b285389</t>
  </si>
  <si>
    <t>0b0d12e0-e593-49fc-9dd2-e01b8a3ae121</t>
  </si>
  <si>
    <t>77da2104-80fc-4d65-a095-65dea123fe10</t>
  </si>
  <si>
    <t>eaa4e4e9-ea49-43c9-b49f-8c45fb8e7de6</t>
  </si>
  <si>
    <t>10b6058c-c637-4a3b-a909-ac130555ed0e</t>
  </si>
  <si>
    <t>2fbbb212-4c9a-4469-a001-4096ab2ed7f7</t>
  </si>
  <si>
    <t>8a68583c-6dde-4d14-bb90-e79e853f8bd5</t>
  </si>
  <si>
    <t>4ea67148-38ca-4688-9356-db14e56d6e10</t>
  </si>
  <si>
    <t>2a78a14e-2781-44c0-ba03-7f629d975429</t>
  </si>
  <si>
    <t>d5d149e7-5918-478c-8af0-889eb06e4352</t>
  </si>
  <si>
    <t>d03efca2-adbd-4d48-baef-f78d62d6be80</t>
  </si>
  <si>
    <t>da1de7f3-8d7e-4680-b47d-5ec0c205b9bc</t>
  </si>
  <si>
    <t>de668fb9-8638-4676-870f-d24a47bbc0f2</t>
  </si>
  <si>
    <t>b96a8da7-7c9b-42c5-b0cc-baec86acfd44</t>
  </si>
  <si>
    <t>0d8daa84-5a54-4736-9761-b882d3b559f3</t>
  </si>
  <si>
    <t>68f48b57-2a62-4da7-8e4f-b53aae8c1a4d</t>
  </si>
  <si>
    <t>ac1693b3-7df6-4456-88ea-51a21724661a</t>
  </si>
  <si>
    <t>192bc557-cd9b-4c14-a9e6-59ba96fc5f06</t>
  </si>
  <si>
    <t>9fb1ad76-eeb4-4e22-9533-4b94d89edf02</t>
  </si>
  <si>
    <t>61c1ced2-5271-40e4-92c8-e8425fd52143</t>
  </si>
  <si>
    <t>2c433864-b08e-4dfa-850b-395a36e84950</t>
  </si>
  <si>
    <t>60f0f4e0-3986-46e3-bb5e-64bdce9c045f</t>
  </si>
  <si>
    <t>d19fe356-f219-4624-ab6d-be53df6deee7</t>
  </si>
  <si>
    <t>54886261-722c-4032-b622-994f4a980926</t>
  </si>
  <si>
    <t>f99719f4-0dc6-4ed2-ac0f-2e1e88e7ac3e</t>
  </si>
  <si>
    <t>7c8e2129-fb3b-480c-b0eb-532a151812c5</t>
  </si>
  <si>
    <t>b1c7f131-45fa-4a53-ace7-1f538715e130</t>
  </si>
  <si>
    <t>b5f3fb8d-95f7-4df9-8180-e5ee8a46de70</t>
  </si>
  <si>
    <t>bc301b42-c7ac-43a0-afc4-f628d1ae8918</t>
  </si>
  <si>
    <t>cc58d787-d423-40ee-b1e5-706be95eaf7f</t>
  </si>
  <si>
    <t>27f90c43-00bd-4d09-bdec-1a865c679f00</t>
  </si>
  <si>
    <t>0cbfb2a5-ff94-4dbb-bcf9-6bc0bd5c9e95</t>
  </si>
  <si>
    <t>28f97812-a3ad-40e0-acf8-426a838504f1</t>
  </si>
  <si>
    <t>eb37cb89-507e-4390-8a9c-c9e1eafc2d50</t>
  </si>
  <si>
    <t>31f34c02-a3c9-4384-adff-a591b06a177c</t>
  </si>
  <si>
    <t>2446bd8f-e614-4a93-8c99-55c4824eba13</t>
  </si>
  <si>
    <t>a7abd60b-7a59-425d-9925-460987ec6c3e</t>
  </si>
  <si>
    <t>c82a8ee2-8c19-42f4-abb3-026a6c715e00</t>
  </si>
  <si>
    <t>9c015267-04ee-4b5f-bed8-0e10f6ea36ea</t>
  </si>
  <si>
    <t>603246c5-8c17-4aa7-8879-e1a5c9c3de87</t>
  </si>
  <si>
    <t>8d4039e2-37db-400c-9fd8-b63fbf875555</t>
  </si>
  <si>
    <t>30c4cfc2-15e7-4833-b4fd-8823d362118d</t>
  </si>
  <si>
    <t>fdd59d55-6bfb-497c-9858-42883d4ba3f6</t>
  </si>
  <si>
    <t>726e50be-3ae4-43c4-bd59-cdc406a8b056</t>
  </si>
  <si>
    <t>0c4e47e3-f426-4e0b-8436-3c91d02fda0c</t>
  </si>
  <si>
    <t>a49ad179-164a-4109-8353-b7589d8bf594</t>
  </si>
  <si>
    <t>6181e925-d5d8-46a2-af7c-2eb1e0880257</t>
  </si>
  <si>
    <t>59d3bc3f-9409-4911-b987-cb2ae9b89ccc</t>
  </si>
  <si>
    <t>9699568c-ea41-4c89-a184-a19fc876459c</t>
  </si>
  <si>
    <t>69cf6d62-9f60-4786-a2a8-afaedf87ce2e</t>
  </si>
  <si>
    <t>f7e430c4-029f-4ca6-9ca3-21ffca56f5bf</t>
  </si>
  <si>
    <t>2cf5aba4-6eca-419c-8a99-afbbe1cefbdd</t>
  </si>
  <si>
    <t>8d1de553-e0ea-429f-9791-f55fa8c99ee1</t>
  </si>
  <si>
    <t>6944e76f-c877-4782-bd47-8689b418d091</t>
  </si>
  <si>
    <t>e4b13240-43a4-49e6-be12-bf70f69d9492</t>
  </si>
  <si>
    <t>349a9d0c-f5b0-49df-991e-1d628d2f47c1</t>
  </si>
  <si>
    <t>336159c4-7a7a-4ece-ac14-dbba1de63e4a</t>
  </si>
  <si>
    <t>c91f11ac-68fe-4303-8f44-8a4dc3d1e0fe</t>
  </si>
  <si>
    <t>f03980f5-58c2-46b6-ba61-55c5b71c3471</t>
  </si>
  <si>
    <t>5c9f4154-4962-4f0f-abf5-db4f2a8ce2d5</t>
  </si>
  <si>
    <t>9547beca-dd1e-4da8-8a3e-d121eabe920c</t>
  </si>
  <si>
    <t>d40c5b24-8646-4128-8fec-6e005d4bcaff</t>
  </si>
  <si>
    <t>dace8b80-194b-410d-8eec-5df2afb17310</t>
  </si>
  <si>
    <t>da591410-ac89-4bdb-9dbb-a4dc0a514350</t>
  </si>
  <si>
    <t>2448e353-eaa6-48b3-9c84-b1555faf5d2c</t>
  </si>
  <si>
    <t>9e13a612-6c1e-461d-b830-e77e5752c2b5</t>
  </si>
  <si>
    <t>f79fecc8-b33e-43ec-b850-521380e615e7</t>
  </si>
  <si>
    <t>f00775f8-f70a-47e2-84c2-7597aab3b430</t>
  </si>
  <si>
    <t>5f071653-25b3-4940-82b2-74a44cb5c052</t>
  </si>
  <si>
    <t>37a544e5-7dc7-42f1-916b-23a259fac590</t>
  </si>
  <si>
    <t>13f860f3-73e4-4d7b-a6e6-82a7d0fe8df5</t>
  </si>
  <si>
    <t>8a72143c-e6b8-4331-81a6-49dcdd78a0f1</t>
  </si>
  <si>
    <t>28720c21-9466-4e16-8b15-047adae95389</t>
  </si>
  <si>
    <t>cf1eb3c5-c14c-444f-8151-a67ff76800d2</t>
  </si>
  <si>
    <t>ad9257ea-3056-4867-a4d3-7b1938405649</t>
  </si>
  <si>
    <t>6c75b88b-30d4-4109-83c6-f5134fe42195</t>
  </si>
  <si>
    <t>0332dbab-ce6a-4eea-89f0-6b9e1c42eb21</t>
  </si>
  <si>
    <t>c2ddd5b7-5938-46f1-bfc0-321c571ebf9e</t>
  </si>
  <si>
    <t>908e07ff-9c66-4f3a-9cd4-ed1255c83eb8</t>
  </si>
  <si>
    <t>fa62964d-e8b9-4bd8-8fbc-9c75ae934fb4</t>
  </si>
  <si>
    <t>f596990e-f36d-4914-b29e-9d87c99b200e</t>
  </si>
  <si>
    <t>4963d404-5a22-4183-91a7-5c71db5f56a4</t>
  </si>
  <si>
    <t>5686a1f4-1250-4376-be77-51e222766d37</t>
  </si>
  <si>
    <t>4a369b32-499f-4112-adf5-0f739ffbf8bb</t>
  </si>
  <si>
    <t>57df5806-e920-48df-842e-361487781af6</t>
  </si>
  <si>
    <t>2ce109a0-456f-49fe-a40f-78fdf4ac5223</t>
  </si>
  <si>
    <t>0fde2e42-e7af-4ec6-b51a-b74b5c410f03</t>
  </si>
  <si>
    <t>a76aab6a-4b42-46ab-8898-91351e25d969</t>
  </si>
  <si>
    <t>2f77b396-4687-4189-9781-dd7edec088d1</t>
  </si>
  <si>
    <t>30e42314-3fe5-49e7-a758-dabd45d5901c</t>
  </si>
  <si>
    <t>b55aada5-7b8d-4cbe-b982-6e6fca8fc19c</t>
  </si>
  <si>
    <t>5e4a0b86-f639-4aad-a38c-7646c7bb15d3</t>
  </si>
  <si>
    <t>2a070e0e-0d08-4966-b857-0c57eeef4931</t>
  </si>
  <si>
    <t>65220108-67b8-4631-8497-059168fcc464</t>
  </si>
  <si>
    <t>4962cffe-c225-4f8c-95b2-7207a1655a4a</t>
  </si>
  <si>
    <t>05d6e70e-6bff-4918-acba-50f76ac58cde</t>
  </si>
  <si>
    <t>a3de6da6-d59c-4320-b4b9-d32404bc7a1b</t>
  </si>
  <si>
    <t>e1886207-6d8b-4bcd-b6e9-0c7d7ce1b4ac</t>
  </si>
  <si>
    <t>534be4c3-45bc-486d-8658-21c32fae814e</t>
  </si>
  <si>
    <t>f4ab24a6-9bbd-4a0b-8dc1-d1388e1a5882</t>
  </si>
  <si>
    <t>0fdd6b51-cf89-4a42-9064-c88c90581acc</t>
  </si>
  <si>
    <t>75fc6688-6d38-4b76-b145-c80552130679</t>
  </si>
  <si>
    <t>d91ac4c6-6023-43e1-bc0e-1c1cdbde66ec</t>
  </si>
  <si>
    <t>af21db09-b0d1-42c7-92e6-170170f5dcf8</t>
  </si>
  <si>
    <t>3e14ef2e-8a50-40e8-bbf2-b895124d1486</t>
  </si>
  <si>
    <t>ad125cf7-946f-459a-a3d0-08d36748b7aa</t>
  </si>
  <si>
    <t>f0701754-e783-414c-83de-af8cd9d920ed</t>
  </si>
  <si>
    <t>0427866b-c3da-4794-aa74-b13e9f30fa17</t>
  </si>
  <si>
    <t>d5c36d65-43eb-4fe6-9d73-ccf70a6f7147</t>
  </si>
  <si>
    <t>c8065825-f4d7-4db3-bede-5005691ad175</t>
  </si>
  <si>
    <t>c4ced673-112c-4495-8f48-59d22c09b8c2</t>
  </si>
  <si>
    <t>fd2a90b1-b171-4416-a473-4272aeb1b7e8</t>
  </si>
  <si>
    <t>2b7823a3-a277-4ca0-8e70-a52608a32549</t>
  </si>
  <si>
    <t>5da32a38-7c53-4ab3-931f-1754150c1f06</t>
  </si>
  <si>
    <t>58ddda92-44e9-4eef-b2e4-4de06813de2b</t>
  </si>
  <si>
    <t>cd86abe1-15ef-44ca-b9a4-32abe32000aa</t>
  </si>
  <si>
    <t>c6572bf6-9c30-46d1-8ce6-bce9dc55b9f2</t>
  </si>
  <si>
    <t>64eae788-ea19-403a-b2d5-9bc9d1c8ce12</t>
  </si>
  <si>
    <t>5b8abdb0-207f-4ed1-8d13-2dad5f5e78eb</t>
  </si>
  <si>
    <t>0c91f352-514c-4e46-ab16-72812c7009d7</t>
  </si>
  <si>
    <t>11ddc5c8-23f4-4a8d-b75a-20197df401c2</t>
  </si>
  <si>
    <t>9dbdf5a9-9d16-4ade-8c3f-2c0b86636f60</t>
  </si>
  <si>
    <t>db573cbd-d6ca-4847-bc94-0e0f5114cf63</t>
  </si>
  <si>
    <t>3efc3a71-b34c-4ce8-9087-ccd589ea2529</t>
  </si>
  <si>
    <t>ed62d057-7b85-4de7-8fd1-9a0a213eef6e</t>
  </si>
  <si>
    <t>70e18920-01ef-4210-99cb-b4cb5f6dd5fd</t>
  </si>
  <si>
    <t>c8a92289-6e3a-418e-acf6-c0ebcd93983c</t>
  </si>
  <si>
    <t>f6b656ba-bd37-441a-bdf4-96b2f5544fd4</t>
  </si>
  <si>
    <t>b1c51dbc-523f-466a-a72c-c18d0d619b84</t>
  </si>
  <si>
    <t>d1e5e19b-7960-4444-a337-c013a33bde09</t>
  </si>
  <si>
    <t>3c5478e3-eabc-4103-af2c-c132af2998e7</t>
  </si>
  <si>
    <t>be88bd89-226e-4349-90e1-8647f88bb5d0</t>
  </si>
  <si>
    <t>621b894b-261a-41dc-88a3-ea6d863a3a61</t>
  </si>
  <si>
    <t>312f4113-ca71-436a-a016-ae45958ddde4</t>
  </si>
  <si>
    <t>8a8fdc4a-6ccc-4b32-8414-20be994692ab</t>
  </si>
  <si>
    <t>b5b425c5-c4b6-48c4-95e3-53792305f6ed</t>
  </si>
  <si>
    <t>3af35d63-33c0-4d72-868d-e485331e0da6</t>
  </si>
  <si>
    <t>265c20dd-90b0-4fd3-8429-1dd4bf918af3</t>
  </si>
  <si>
    <t>4d1a6974-a684-474e-b47c-b1496352e95c</t>
  </si>
  <si>
    <t>e104b113-a9e7-459f-b196-cff5c6de9f12</t>
  </si>
  <si>
    <t>1c80d5ad-8367-4894-ab6f-cdda4c5504af</t>
  </si>
  <si>
    <t>a1a1755e-9ef6-4af4-b331-444e2756dac4</t>
  </si>
  <si>
    <t>3e7e8f60-1fc1-411f-886b-3964cb9bc807</t>
  </si>
  <si>
    <t>65dd53bb-6b66-46c4-87c5-137dbed15bf6</t>
  </si>
  <si>
    <t>e49ded88-29f1-40f8-8048-5ef1a30eeef6</t>
  </si>
  <si>
    <t>8cbfe936-992a-436f-b005-6edb06018847</t>
  </si>
  <si>
    <t>e604834b-2b48-44dd-9e24-19fad4c81602</t>
  </si>
  <si>
    <t>5e1c9374-3032-4e45-94a3-db149205ce0f</t>
  </si>
  <si>
    <t>705577ba-484d-47f0-a553-d4c2c88d6e51</t>
  </si>
  <si>
    <t>c0ed6375-b0bf-4897-9435-3e60e03248ab</t>
  </si>
  <si>
    <t>9fcf07e7-abc3-4ef6-b1d5-26a6561d25d6</t>
  </si>
  <si>
    <t>91688b35-d725-4ac5-85f8-981a9a75b06d</t>
  </si>
  <si>
    <t>f0dbbaf0-b2d7-48d5-8248-073986908b40</t>
  </si>
  <si>
    <t>a1156a6b-62a3-4cea-b7d3-27592e8f26ed</t>
  </si>
  <si>
    <t>d698584d-c6aa-4a57-8eed-0d8db2d2f633</t>
  </si>
  <si>
    <t>81e5428b-a03d-4f53-b150-00aef1d1ed68</t>
  </si>
  <si>
    <t>1e1534ac-8c70-4298-a7e0-eb74462ae000</t>
  </si>
  <si>
    <t>716fec9a-d973-48ec-b5f2-84f4dfe78298</t>
  </si>
  <si>
    <t>8de45d20-3cb2-408d-b886-1b1d58ac37ba</t>
  </si>
  <si>
    <t>379c1838-fe78-4132-a7fc-df948703a0ac</t>
  </si>
  <si>
    <t>0e467f42-e276-4bee-a032-de91fc0571c2</t>
  </si>
  <si>
    <t>1e8561ec-4905-42f6-b4e3-2310e45227e0</t>
  </si>
  <si>
    <t>90dcefd9-b407-45eb-9937-cf0b0177eb10</t>
  </si>
  <si>
    <t>e5ba349d-d3a4-4822-870b-d333152133db</t>
  </si>
  <si>
    <t>fca4d57e-e22e-48e2-9d1a-42b750452c25</t>
  </si>
  <si>
    <t>0f772e7e-f71a-4fd0-ac87-50db06d4f263</t>
  </si>
  <si>
    <t>3a2ab379-e2b1-468e-ae54-72c784616788</t>
  </si>
  <si>
    <t>eb6e6610-5f80-4552-8839-ce4d88ada950</t>
  </si>
  <si>
    <t>823f3d4a-da40-4f0e-85f7-83e3fd0aa351</t>
  </si>
  <si>
    <t>85bc0dad-26b3-429d-83e8-486559bb4640</t>
  </si>
  <si>
    <t>0b920c5c-a312-4356-b9d0-c3eb4e3ca486</t>
  </si>
  <si>
    <t>ce2d5b7f-5c98-40ac-a6fc-e3f23ad7878d</t>
  </si>
  <si>
    <t>9d143754-01a5-444d-8f02-acf85b51c55c</t>
  </si>
  <si>
    <t>d2d7893c-27c4-4cc7-8e40-69e4e83eb358</t>
  </si>
  <si>
    <t>e4f235d2-1867-4741-813e-9896f760ceb6</t>
  </si>
  <si>
    <t>f1a06b3f-5500-4988-b7dc-551304c90e22</t>
  </si>
  <si>
    <t>3a91fac6-fd28-464a-990f-f0a533d2efe0</t>
  </si>
  <si>
    <t>8b07719a-4f23-4e50-9abb-dec1929755e3</t>
  </si>
  <si>
    <t>49b74cc7-4736-40f6-9f72-e9c98a787c08</t>
  </si>
  <si>
    <t>0c1ed830-7fe1-402b-af4a-ab7e722c2a49</t>
  </si>
  <si>
    <t>289cbf03-97f2-4c1c-98ef-7785ccdc0e94</t>
  </si>
  <si>
    <t>68dcbeb3-fa40-459b-abbc-27190252dab6</t>
  </si>
  <si>
    <t>5f182706-5f96-4d9c-a103-3796e3a0a612</t>
  </si>
  <si>
    <t>3b11af3e-fe5a-497a-adbd-910ed6f6f306</t>
  </si>
  <si>
    <t>20cec3d1-26e8-4b68-9d5e-92c9482ef377</t>
  </si>
  <si>
    <t>54d6bb24-4e69-44e2-ba19-a846cf648335</t>
  </si>
  <si>
    <t>f3d82ff4-05d0-4513-9254-a267db8be887</t>
  </si>
  <si>
    <t>3bbee81c-510a-490a-84fe-a3a2e42ba220</t>
  </si>
  <si>
    <t>60218360-9629-4cba-a91b-111951e7dbba</t>
  </si>
  <si>
    <t>4d99f63f-df13-4e54-aec1-1f0e77dee138</t>
  </si>
  <si>
    <t>359d092f-2884-4cad-adec-5c3bfe2fbf76</t>
  </si>
  <si>
    <t>a8694f04-0d6f-4b18-851a-2b5496bbc394</t>
  </si>
  <si>
    <t>b0fac61e-b41a-4aa5-8217-1763c5237337</t>
  </si>
  <si>
    <t>02c36826-da5d-41b3-8b8e-5b58add0c339</t>
  </si>
  <si>
    <t>dd44a6d0-4997-487f-adf0-e85f537dd45b</t>
  </si>
  <si>
    <t>773c2c9b-59c4-4667-994d-bd42b87aa403</t>
  </si>
  <si>
    <t>b1db9aaf-739a-4e1a-9453-1cb51ed562f1</t>
  </si>
  <si>
    <t>3a7885b6-fc27-4105-a779-97bcf7d1dca7</t>
  </si>
  <si>
    <t>06d51e8e-ef9f-4ccf-9b6d-219e97b15fb3</t>
  </si>
  <si>
    <t>daef3dd3-ac49-43e3-a90e-e44f45af8dca</t>
  </si>
  <si>
    <t>b8a66042-638c-4b8e-88f1-6b9c7d094bb4</t>
  </si>
  <si>
    <t>f78f3759-9ff6-483b-a277-695810b0b8eb</t>
  </si>
  <si>
    <t>4287473b-57b4-44f6-bdc2-8bb70a8c5b85</t>
  </si>
  <si>
    <t>d40f741a-92e1-4547-addd-775eed289441</t>
  </si>
  <si>
    <t>29ccf1c2-c56f-47bc-ba23-cc40f58076b9</t>
  </si>
  <si>
    <t>5875264a-d7cf-4f6b-8be6-9cb4ed78142b</t>
  </si>
  <si>
    <t>01d86d59-a20f-4d2e-9cb4-b9157a6b13e8</t>
  </si>
  <si>
    <t>3ff1f7f8-d578-48f8-9466-7550c3aa0e85</t>
  </si>
  <si>
    <t>c33445ab-e7a6-4218-a199-579ec286d04e</t>
  </si>
  <si>
    <t>6b257294-0226-467c-8767-3ef94c7fb2c7</t>
  </si>
  <si>
    <t>145159fa-cfd1-4b9c-9848-f80631497bb6</t>
  </si>
  <si>
    <t>b28905eb-a713-4f51-88ca-e264d2667f54</t>
  </si>
  <si>
    <t>33748f75-2183-410f-80f1-6137f15dc6cf</t>
  </si>
  <si>
    <t>f1f9e87c-d5a6-4315-be58-ef2992d3d185</t>
  </si>
  <si>
    <t>29a594bc-1ca1-4272-b9d4-1ac2fcd0cdc6</t>
  </si>
  <si>
    <t>8c6678d2-f486-428d-9ea2-a9a54ffb5246</t>
  </si>
  <si>
    <t>d85626a4-48c9-4746-b073-3348864324f5</t>
  </si>
  <si>
    <t>2dd6f780-0831-4779-ab97-f913ed0b48f6</t>
  </si>
  <si>
    <t>94c8b781-f9eb-4dc1-932d-ab47ad51d042</t>
  </si>
  <si>
    <t>a18cb579-6dd3-484e-abd9-65846d31bca7</t>
  </si>
  <si>
    <t>fa54d330-b6a8-4c39-b245-9527bb483378</t>
  </si>
  <si>
    <t>58569d71-b1d2-4226-b524-8fd1bacb5453</t>
  </si>
  <si>
    <t>c03878ff-cce3-496a-8055-b5baa510084b</t>
  </si>
  <si>
    <t>945ebe95-ca44-41f5-b1fa-dfdefa4e0477</t>
  </si>
  <si>
    <t>b4f48ac9-19a5-4f4f-a5d4-8465f8b8a7d0</t>
  </si>
  <si>
    <t>a75fc3a1-677e-408b-bc43-8cd272905092</t>
  </si>
  <si>
    <t>ed74b109-325f-44b5-9d66-619bb2a8fff0</t>
  </si>
  <si>
    <t>33aa069d-a514-4c4e-b8c5-eaf9d20831aa</t>
  </si>
  <si>
    <t>8c979501-9968-4e5b-8eca-8c22405a899c</t>
  </si>
  <si>
    <t>63c5a3e5-1b7d-423b-9a8e-b93e8ff2ad3b</t>
  </si>
  <si>
    <t>649c03f7-478d-439f-abcf-260688117cc7</t>
  </si>
  <si>
    <t>cc3cdc8d-b2ec-48c3-8c50-5e597443296e</t>
  </si>
  <si>
    <t>2a4a6121-e607-49f7-82ea-6c12297affec</t>
  </si>
  <si>
    <t>b8602659-ced8-47b6-bb1e-34036163c025</t>
  </si>
  <si>
    <t>686dbe54-31da-48de-aa5e-23209628ee30</t>
  </si>
  <si>
    <t>1f364296-f23f-4f4e-ac15-ca0328004750</t>
  </si>
  <si>
    <t>5b1d9cf7-d09c-4a2f-91c8-79ea213f3afb</t>
  </si>
  <si>
    <t>9b9602a0-2fd0-4a2e-be3a-de02542e3286</t>
  </si>
  <si>
    <t>d37955be-29fb-42e9-b9fc-2795dfd2a381</t>
  </si>
  <si>
    <t>3c0cf898-1a00-4d16-a4ed-7f09fa5e71ea</t>
  </si>
  <si>
    <t>c7624725-b91d-4eec-a065-0430f9e4a8ce</t>
  </si>
  <si>
    <t>80f1cdaf-3225-4f44-8b1c-f88bbcae57c5</t>
  </si>
  <si>
    <t>d05d78b2-4a68-4819-b944-28ac99f3815b</t>
  </si>
  <si>
    <t>7d960bb3-0274-4b69-9d07-11e7af87ba70</t>
  </si>
  <si>
    <t>9804713b-61de-44a9-9efc-14e520018481</t>
  </si>
  <si>
    <t>e1a08473-db17-4a07-b888-b4425368aedb</t>
  </si>
  <si>
    <t>d18edc72-d117-4491-b73f-f6f4761c36cb</t>
  </si>
  <si>
    <t>90b0ee93-dabc-4e96-851b-e5865bb02fa0</t>
  </si>
  <si>
    <t>7d592a84-c9c5-41ef-9e95-56182f1d657d</t>
  </si>
  <si>
    <t>51a37845-1b53-450c-9e65-83d462be3270</t>
  </si>
  <si>
    <t>2728bf13-764f-44da-8938-0c1cea146b4e</t>
  </si>
  <si>
    <t>ced8bb43-4628-43bb-8018-eeb25fc8403e</t>
  </si>
  <si>
    <t>6fb791ca-5124-4149-a445-b9f1bc40d990</t>
  </si>
  <si>
    <t>4c4f7973-829d-48bd-91db-1f96ce1d6f24</t>
  </si>
  <si>
    <t>cdfd06c1-7e1f-4ffa-b89e-25e3e41f4753</t>
  </si>
  <si>
    <t>0d327452-6657-45d3-9260-cd9ae68ffaa2</t>
  </si>
  <si>
    <t>3e0f7e65-9dcb-4da1-8166-d0a10d92fa58</t>
  </si>
  <si>
    <t>292f4ac4-71bf-44e2-b8b0-5b594a9456e4</t>
  </si>
  <si>
    <t>dbec6e5e-d9f4-4a31-bb2d-c48788f08448</t>
  </si>
  <si>
    <t>4b6003ad-5e2a-404e-b955-b4ec6a1d4123</t>
  </si>
  <si>
    <t>bbd0e803-568b-4574-b260-a96efbeae309</t>
  </si>
  <si>
    <t>b1559fc5-f350-4930-ac2d-cfb347693b93</t>
  </si>
  <si>
    <t>4297b6ab-e01f-472c-b2f0-755deabddd30</t>
  </si>
  <si>
    <t>29b4a514-5220-40d8-bd70-aeb73d08831e</t>
  </si>
  <si>
    <t>96b7db3f-0a45-4260-b8e2-6d04c2f7c0b0</t>
  </si>
  <si>
    <t>b33e028b-37e2-4b60-8348-a57a9ae8ef42</t>
  </si>
  <si>
    <t>8f29694d-8b10-433d-908c-f78f736ae40d</t>
  </si>
  <si>
    <t>569bdc25-e6f9-4f99-bcfe-2ae85a5e944d</t>
  </si>
  <si>
    <t>a0f51fd3-d44e-478a-93e5-8eb103aae837</t>
  </si>
  <si>
    <t>92be0d20-ef42-48b9-9cd3-70aa8eb6146a</t>
  </si>
  <si>
    <t>bd2970f9-92ce-4192-b80c-ff83cea87bd3</t>
  </si>
  <si>
    <t>01bd144a-479e-4317-adff-8138388bf998</t>
  </si>
  <si>
    <t>4143f442-9590-4552-9eb3-baf1ca0326a9</t>
  </si>
  <si>
    <t>dd151820-42c3-401b-aae1-c49ced57a6ba</t>
  </si>
  <si>
    <t>0f6d5e13-d94d-4174-a035-caa2518c017d</t>
  </si>
  <si>
    <t>a55184ff-cd24-4248-893a-4e0f93d91e47</t>
  </si>
  <si>
    <t>93479576-2563-451f-9752-120784c76ef2</t>
  </si>
  <si>
    <t>8b2f90cf-d08b-4b9e-9583-c415a383050d</t>
  </si>
  <si>
    <t>bc1b324c-f66d-4f60-a8ec-525fe6456ab4</t>
  </si>
  <si>
    <t>5b351e23-f3ca-4a7e-ba50-b2ae9b7071fc</t>
  </si>
  <si>
    <t>10cb1231-2c52-4636-9837-3d00cd32ff99</t>
  </si>
  <si>
    <t>c7ca1a28-e92a-4008-8150-db0bce34b03f</t>
  </si>
  <si>
    <t>2014280f-4223-404a-b077-e79ba9a79cff</t>
  </si>
  <si>
    <t>49abfdda-f725-47f1-9ecc-e56a426dfc43</t>
  </si>
  <si>
    <t>b568aacf-dd27-46b8-acf1-522c7de59985</t>
  </si>
  <si>
    <t>8bac7b01-376b-4d3c-8134-965683795f55</t>
  </si>
  <si>
    <t>b181b75f-cb87-48eb-bbd0-fca933dcd395</t>
  </si>
  <si>
    <t>40061953-706e-4329-919c-faa927a9adbe</t>
  </si>
  <si>
    <t>4de7f66c-71a9-4b46-841b-1690269e98a2</t>
  </si>
  <si>
    <t>4a448cc6-5759-4e8d-bdbb-ab728bfb7dc8</t>
  </si>
  <si>
    <t>e774b29a-b846-4025-b71f-7085b26d3420</t>
  </si>
  <si>
    <t>476d4337-26cd-4f3f-9b78-06e0947f59bb</t>
  </si>
  <si>
    <t>f1988b5f-524e-4a99-b3ab-e4c5398f7eaf</t>
  </si>
  <si>
    <t>79d10348-fba6-4e7e-98bd-848c1da87c90</t>
  </si>
  <si>
    <t>de5dd7c7-007d-48fb-b46e-86834df7030b</t>
  </si>
  <si>
    <t>ea28c5f1-320b-41e9-b363-0ef8ff11f147</t>
  </si>
  <si>
    <t>b1e73481-ba55-4b0f-bb94-f5221888d790</t>
  </si>
  <si>
    <t>726acbef-b894-44aa-8827-f99fa541dba9</t>
  </si>
  <si>
    <t>15e78333-7be0-47c1-9440-6ea1da4f9bf5</t>
  </si>
  <si>
    <t>650bb2dc-df1e-4744-af4d-e4f2d7016c6d</t>
  </si>
  <si>
    <t>e5d35061-0c80-43fa-953d-837443a4dbec</t>
  </si>
  <si>
    <t>524a08da-9a15-4796-b930-736dd4567d90</t>
  </si>
  <si>
    <t>75cdaf88-6cad-4a52-9264-53dae3afdb4d</t>
  </si>
  <si>
    <t>d6eeb750-a12f-49ef-943b-d4a5c4d88907</t>
  </si>
  <si>
    <t>0594396c-a1e1-4efb-9baf-6a80716d7c3d</t>
  </si>
  <si>
    <t>df80bc8e-d8fe-4ef3-b31d-ce38a91fce7d</t>
  </si>
  <si>
    <t>2afaa2bf-afe8-40eb-851b-c076bd9217e7</t>
  </si>
  <si>
    <t>c36ba462-46a7-48a7-afb6-b036750f996b</t>
  </si>
  <si>
    <t>0f606a5d-9a63-4f00-8415-9d6cad41e08f</t>
  </si>
  <si>
    <t>4959fbc6-301c-4a74-8e4d-2c186f722e1f</t>
  </si>
  <si>
    <t>45153cbc-4c45-48cd-a927-33113dc00dab</t>
  </si>
  <si>
    <t>b4775d32-426f-4619-a30c-67a3ae73d1a0</t>
  </si>
  <si>
    <t>8a589bd6-5856-45e9-87f9-68ddda842c4e</t>
  </si>
  <si>
    <t>7121f2ba-7291-4d14-9df7-37b1497c8aa9</t>
  </si>
  <si>
    <t>51912caf-1e03-4ac7-bfec-e899a2e2375b</t>
  </si>
  <si>
    <t>2e3817d2-1fd0-433a-8474-6855663ba1f9</t>
  </si>
  <si>
    <t>0ac9c1a1-94b9-4894-af59-6a34ebcf14a1</t>
  </si>
  <si>
    <t>9eb8ecc6-c7d1-4c2f-bf34-24ef39c577e7</t>
  </si>
  <si>
    <t>bb578c23-5a0d-474b-ba68-14cacc9b4081</t>
  </si>
  <si>
    <t>f4bdfc41-dee0-4457-adf1-0b83d61b8173</t>
  </si>
  <si>
    <t>7b439716-513e-46a3-bcec-9f8fec82101a</t>
  </si>
  <si>
    <t>7d20bfbe-3a36-4eb8-b237-cab70920d527</t>
  </si>
  <si>
    <t>afe5a05c-8165-4767-82e8-28d0b6e55136</t>
  </si>
  <si>
    <t>64cba960-e172-4db3-bc0e-a4fa5fc127bf</t>
  </si>
  <si>
    <t>208fecb9-40fb-47aa-8e3b-e5d28faceea9</t>
  </si>
  <si>
    <t>cd65a2dd-4f9a-4224-be7e-e03baac13687</t>
  </si>
  <si>
    <t>78abf564-eebc-4086-bc72-2fbd79dd9e36</t>
  </si>
  <si>
    <t>0890811f-0a70-4caa-b8ca-adadcaa4a826</t>
  </si>
  <si>
    <t>dfe87834-58da-4fd1-a688-16b7b5c1b8d9</t>
  </si>
  <si>
    <t>94b29841-fd9f-44c6-8e2d-8ae244c7bb83</t>
  </si>
  <si>
    <t>483f9f34-14a6-4344-802d-8e371c06e157</t>
  </si>
  <si>
    <t>b1b25b17-bfbe-450f-911b-0f187ae6abf2</t>
  </si>
  <si>
    <t>a8821e0c-35c7-4279-a9e9-96984c838262</t>
  </si>
  <si>
    <t>6363f1fd-5f4f-43b0-8783-10fa9507fc8c</t>
  </si>
  <si>
    <t>5a169042-6120-4528-be22-c8d81582246a</t>
  </si>
  <si>
    <t>9ce8ebe2-7dde-428f-8f8d-ac7e2b101845</t>
  </si>
  <si>
    <t>353a480d-6ee8-4588-acc6-6a1c77363429</t>
  </si>
  <si>
    <t>1fa5ff55-f380-45bd-90ce-c8b35b0b0b29</t>
  </si>
  <si>
    <t>b4f7b5d3-e138-46cd-b77b-2b28b70e2890</t>
  </si>
  <si>
    <t>73cfea7d-a454-4e3a-84cc-ff274688a6da</t>
  </si>
  <si>
    <t>ac24a40c-5ab4-4d57-a3dc-de7c86de4672</t>
  </si>
  <si>
    <t>c4930dd2-fa40-487d-bbcc-51b3deb135f4</t>
  </si>
  <si>
    <t>ea91b8ee-58bb-416f-a519-8dad286fb595</t>
  </si>
  <si>
    <t>64c41a05-5d70-4d73-8292-23194f167da1</t>
  </si>
  <si>
    <t>a97b4197-7c89-4078-a3b1-1618f4bb35be</t>
  </si>
  <si>
    <t>3eb3d13f-9afa-4f01-b614-cb93795727e2</t>
  </si>
  <si>
    <t>4a1f3508-77ef-493d-89bd-128026651e39</t>
  </si>
  <si>
    <t>35c0fc78-a2d0-48ca-abf3-50215ae8a6bd</t>
  </si>
  <si>
    <t>4d598004-cc29-4049-9b5e-03f101b399aa</t>
  </si>
  <si>
    <t>2288c274-d686-4215-a9ef-9c82b313ca16</t>
  </si>
  <si>
    <t>c6f9d8c6-d3c1-4ee0-8638-12a29a11b9f6</t>
  </si>
  <si>
    <t>798df618-0e1b-4813-b0cd-953babc73710</t>
  </si>
  <si>
    <t>12a1dc68-9813-4265-8355-2821cfe623f4</t>
  </si>
  <si>
    <t>fdad9d0d-c631-4e4d-8914-cbe37e5ada02</t>
  </si>
  <si>
    <t>1cfad5a4-c54f-412c-963d-e8d6a9872147</t>
  </si>
  <si>
    <t>27d3f54e-a464-47de-add1-24b30505915a</t>
  </si>
  <si>
    <t>b7bf27b3-b9d0-40ad-a300-07ce865127b5</t>
  </si>
  <si>
    <t>f2e2c480-fa67-4014-aa27-fcb2cbac5a81</t>
  </si>
  <si>
    <t>124273e4-98b8-41b3-a877-da1a539fd702</t>
  </si>
  <si>
    <t>c4c869e3-2a17-4ff7-ad41-f39de0b214a6</t>
  </si>
  <si>
    <t>b96ec9d5-8be9-40d2-8edd-18ca8c2b62ce</t>
  </si>
  <si>
    <t>6c85e576-941f-4976-be30-658881607d79</t>
  </si>
  <si>
    <t>f4d3a933-cecf-432e-a547-6cba6db72612</t>
  </si>
  <si>
    <t>6491574f-763e-40b9-8630-2905c89598b4</t>
  </si>
  <si>
    <t>5bb9b80c-71bb-4f64-8e1e-62eea2969362</t>
  </si>
  <si>
    <t>4a944c24-87b1-4079-9f7a-e28f03eb42ce</t>
  </si>
  <si>
    <t>3a1aa0e3-db3a-4d9b-be76-32b37f9bda3b</t>
  </si>
  <si>
    <t>464c6df6-9bf3-4c1a-b5cb-6084d36bdc76</t>
  </si>
  <si>
    <t>f8719eb0-ad2d-4bfe-a717-208df926d394</t>
  </si>
  <si>
    <t>6268a9d3-6896-4681-9ba0-8b8024f38dd8</t>
  </si>
  <si>
    <t>1894c80f-a3e7-4e01-8c22-64c8d49b7f43</t>
  </si>
  <si>
    <t>ec2502b6-b5fb-4b48-b06c-99c0ced63970</t>
  </si>
  <si>
    <t>23c9fb16-14b9-403b-a1b7-6a6f53e3acdb</t>
  </si>
  <si>
    <t>ea180b24-4885-4db7-9994-cce672820151</t>
  </si>
  <si>
    <t>08fe30ec-1bc5-4108-a10b-af01acfe22c9</t>
  </si>
  <si>
    <t>0cb93236-178f-4c4e-bd3e-483e49924f08</t>
  </si>
  <si>
    <t>85d23b5e-2312-4e0a-89e6-3ffb241653d1</t>
  </si>
  <si>
    <t>322db8fc-2a16-4349-9903-eb8f9d0dab92</t>
  </si>
  <si>
    <t>4fc0a4e1-30e1-4df5-bcb5-ec7db9fc1fd9</t>
  </si>
  <si>
    <t>1fab6177-f5c3-4f5d-8d6a-76fceb9054bb</t>
  </si>
  <si>
    <t>4ccbe775-c172-4f1f-8642-3831c4be2f2f</t>
  </si>
  <si>
    <t>5505ca45-e465-42b1-9dbb-d434bae74e1d</t>
  </si>
  <si>
    <t>31d940d1-a325-4bf8-9eed-c71d7f9d4eaa</t>
  </si>
  <si>
    <t>295d68cc-7359-4604-96c2-2e0464dc5e5d</t>
  </si>
  <si>
    <t>03c4d4ba-1def-4e5d-b87e-3d62069d1660</t>
  </si>
  <si>
    <t>5a0dd0f3-f6e4-4713-8e89-d695cb0e2ce9</t>
  </si>
  <si>
    <t>b33a9ce3-60a4-4e4f-8d8c-51c7944b4c0e</t>
  </si>
  <si>
    <t>dec07619-7502-4afa-8066-bd69a8109611</t>
  </si>
  <si>
    <t>bd1e4061-1540-4680-846c-316f10d23c63</t>
  </si>
  <si>
    <t>ee8d7b44-2acb-4285-853e-a3d9e4dd01b4</t>
  </si>
  <si>
    <t>386fbae9-f1d7-4b31-bc8c-3b08e6c32cde</t>
  </si>
  <si>
    <t>b7bd8b48-bd4f-4574-bed3-ccfc89c24233</t>
  </si>
  <si>
    <t>a912d984-3920-46d0-9b82-334da50596d2</t>
  </si>
  <si>
    <t>6a52efe8-8cea-460e-99f2-cabd86754fc4</t>
  </si>
  <si>
    <t>728b75b1-a1eb-46e2-84e4-244ba0067b1f</t>
  </si>
  <si>
    <t>49814a80-cbd1-49cb-a490-890133c2bf47</t>
  </si>
  <si>
    <t>992b007f-65e9-4673-9136-55062a615c1c</t>
  </si>
  <si>
    <t>acffb102-0839-4764-86f4-e76bffbf69df</t>
  </si>
  <si>
    <t>e13b36eb-1f88-4b41-8827-b1133c8bfb38</t>
  </si>
  <si>
    <t>206499dc-8502-434b-a892-74231226cb29</t>
  </si>
  <si>
    <t>d25bc86d-2a6f-4853-b064-ec966a73ceff</t>
  </si>
  <si>
    <t>5d789cde-6e92-4d61-a1a8-da8dd8c3668e</t>
  </si>
  <si>
    <t>7c8ca538-9ede-4473-b978-e8de6cace8f0</t>
  </si>
  <si>
    <t>ed635a2a-c667-45e4-9c56-a03c5af5fb97</t>
  </si>
  <si>
    <t>d438794b-f38a-4784-a6e6-ca98a1201e08</t>
  </si>
  <si>
    <t>04e5927e-4063-4b87-96bc-b0926869c8dd</t>
  </si>
  <si>
    <t>e505cd69-a36a-4b1c-94a3-2a0a52ceb2db</t>
  </si>
  <si>
    <t>9b4868dc-715f-430c-b461-8325ee04a193</t>
  </si>
  <si>
    <t>1836a793-fa6b-4635-a62a-c03b18806975</t>
  </si>
  <si>
    <t>173110ca-491c-415b-97af-1acbfe0243a4</t>
  </si>
  <si>
    <t>df37ec52-079d-4fe1-ac3e-9af957a1e86c</t>
  </si>
  <si>
    <t>15979d91-955d-4351-8a60-e97babba6c68</t>
  </si>
  <si>
    <t>84a8f87f-fbed-46d2-8342-ca36513ac4a1</t>
  </si>
  <si>
    <t>0bf8e7e8-371a-4575-9f5c-32617c8d16ff</t>
  </si>
  <si>
    <t>a88f81dd-63e9-4ee0-b6b5-b544cee9a644</t>
  </si>
  <si>
    <t>7d33560e-5b32-4864-a54b-a5bf715bd882</t>
  </si>
  <si>
    <t>c1df0fdb-52a5-4e7d-a420-01751a56e47e</t>
  </si>
  <si>
    <t>22bfc751-6e54-4906-81b1-02a8c53236c5</t>
  </si>
  <si>
    <t>903248cd-fa88-4cfc-9a3b-87ad94994897</t>
  </si>
  <si>
    <t>0194e40b-d2a8-4410-b580-2931b30d868b</t>
  </si>
  <si>
    <t>8db74807-7972-49d4-9285-ae960e18451d</t>
  </si>
  <si>
    <t>80caf145-783c-4f8d-aa6a-bd2d57e89c56</t>
  </si>
  <si>
    <t>cac82069-9262-42f7-b497-c5e38d7c743b</t>
  </si>
  <si>
    <t>15e77ff6-fe81-4749-b5ab-182542d22e8a</t>
  </si>
  <si>
    <t>b46d7e04-32da-405c-9396-4225cfeb94fc</t>
  </si>
  <si>
    <t>cf80b3b2-3622-46a0-8bf6-f92bf329c3c7</t>
  </si>
  <si>
    <t>de9bfee2-6db8-430a-ab5a-f6430a0a93cc</t>
  </si>
  <si>
    <t>bb94fa1f-3774-4f49-925d-d9adb7dfa19a</t>
  </si>
  <si>
    <t>e91506f3-e37a-4025-ab10-407a25f8cb14</t>
  </si>
  <si>
    <t>5ce0f793-44ef-494d-8105-5cc4ba5622e2</t>
  </si>
  <si>
    <t>29911bdf-fafc-49a2-a45c-a854ff0f444f</t>
  </si>
  <si>
    <t>bf87fb55-da6c-4fc8-ad65-56ccb8aae0f8</t>
  </si>
  <si>
    <t>07c42abf-3348-4081-8c53-e45d06833ecc</t>
  </si>
  <si>
    <t>f95c7892-188a-472f-ad85-39dec27ffe67</t>
  </si>
  <si>
    <t>f1c23786-bf76-48be-8b27-9da9ee7e5a26</t>
  </si>
  <si>
    <t>9c58ff57-72a5-4b56-ac26-9cca7e7d89db</t>
  </si>
  <si>
    <t>33eaf352-8701-497e-b4e9-0442605335ce</t>
  </si>
  <si>
    <t>d5bfc52d-e31b-4990-be6a-6d9299706138</t>
  </si>
  <si>
    <t>fd202d91-4d91-42e3-88f7-eb38ba631d14</t>
  </si>
  <si>
    <t>3657dc46-f5a6-419f-b835-f942cc5e381d</t>
  </si>
  <si>
    <t>4224da98-3662-4e91-9cff-1c7d2af1bbb4</t>
  </si>
  <si>
    <t>443fea84-3ddf-4472-8bc8-e4db719b3d35</t>
  </si>
  <si>
    <t>d6c644f0-2da9-4fd6-bf82-c9e1a1d4157f</t>
  </si>
  <si>
    <t>8d8f2eae-fe09-4cbe-bc84-3f9f9d374cf6</t>
  </si>
  <si>
    <t>417671d7-7f78-4710-8ecf-8c69136c5a4c</t>
  </si>
  <si>
    <t>599d3182-737c-4f11-864d-97f4da680f8c</t>
  </si>
  <si>
    <t>4a21cd29-1a0a-4a64-8431-6dff208b636f</t>
  </si>
  <si>
    <t>5a52b571-4ed3-45b4-8ab1-b35a8576d8a2</t>
  </si>
  <si>
    <t>f74c8300-4f96-4bac-8ad7-2d5bede99073</t>
  </si>
  <si>
    <t>272c55f7-f23e-47b7-ba21-c88554b9feb3</t>
  </si>
  <si>
    <t>27cf0603-9f07-4ab5-8d9b-45bebce92589</t>
  </si>
  <si>
    <t>ff6617e2-b455-4541-b105-8e30fa0f87cf</t>
  </si>
  <si>
    <t>2efb40b1-c1ca-4ff9-b2e2-176960af0cd5</t>
  </si>
  <si>
    <t>fc5d0f5f-ffed-42eb-a5a1-6dcb145b1ea5</t>
  </si>
  <si>
    <t>2c62b35d-0b15-4a4b-bdec-0916fe60956d</t>
  </si>
  <si>
    <t>1c12fa16-9788-4efd-81ff-58aa00de59da</t>
  </si>
  <si>
    <t>b7abee8b-5086-4a38-a008-815e365aa8b3</t>
  </si>
  <si>
    <t>403b7303-92f1-456a-955b-9f3b5f066459</t>
  </si>
  <si>
    <t>ca5a089a-f473-4a50-b7e2-34646d4677e0</t>
  </si>
  <si>
    <t>24e09d5f-5b36-4f80-ac2b-eb57b49765f1</t>
  </si>
  <si>
    <t>f14d8042-6d7c-4f87-bfb1-e1e6758db9c3</t>
  </si>
  <si>
    <t>9df09a54-befe-4438-8c4a-55d78a7ee306</t>
  </si>
  <si>
    <t>15458da9-e186-4945-b56f-4a8702020344</t>
  </si>
  <si>
    <t>fe285526-b332-4bec-8576-e554224a4962</t>
  </si>
  <si>
    <t>7b3f10eb-6b39-4122-81a4-b4f375d46da9</t>
  </si>
  <si>
    <t>348d4912-a6b0-4328-aa6e-73caee88c600</t>
  </si>
  <si>
    <t>c1c626d1-2999-44b7-a488-fb242f8d28bd</t>
  </si>
  <si>
    <t>a6793f8e-40f4-4717-b48f-e707acc56be0</t>
  </si>
  <si>
    <t>5ba3fc10-5312-4a91-8c35-6c4742c04b4a</t>
  </si>
  <si>
    <t>c18b046c-c153-4f10-8f20-b6c56355dcd3</t>
  </si>
  <si>
    <t>2f7072c8-2f35-4601-9bfb-15b4a3c3b821</t>
  </si>
  <si>
    <t>61279878-b0af-43e9-8d2a-12677c7af7f6</t>
  </si>
  <si>
    <t>5baceee3-78d0-4ef7-af55-28b6dd72089d</t>
  </si>
  <si>
    <t>f4720df9-8034-46d2-95cc-0b116c744d92</t>
  </si>
  <si>
    <t>a1f66da4-ba46-450c-9490-b42e54177fac</t>
  </si>
  <si>
    <t>cb33032d-3fad-4c2b-be9a-7d71515e09ac</t>
  </si>
  <si>
    <t>59fd5dec-c5c8-48ee-aef6-c41d6a2bad80</t>
  </si>
  <si>
    <t>46b21afc-7bde-4d1c-93f9-7de14ec52b12</t>
  </si>
  <si>
    <t>74181236-8090-46e6-8ff5-345636aaf806</t>
  </si>
  <si>
    <t>366c3cf0-cf9a-4fbf-8e42-c3e6a16af8a8</t>
  </si>
  <si>
    <t>03e5d6ac-db4c-43de-b896-d20c77d8c56d</t>
  </si>
  <si>
    <t>b0bba69d-dc08-4e12-9098-cf375be2b9ee</t>
  </si>
  <si>
    <t>c06a4fdd-4893-49a3-bf19-b9af1d23e97f</t>
  </si>
  <si>
    <t>fc0054df-047a-4a37-a3d3-16147bceac69</t>
  </si>
  <si>
    <t>3fc8fb61-574e-42c4-a9ce-6e5bb3b6dd60</t>
  </si>
  <si>
    <t>99d451ca-47a0-46f6-bf98-19511d43891d</t>
  </si>
  <si>
    <t>4d450bf0-9372-4462-8e7b-21922366b1d5</t>
  </si>
  <si>
    <t>c4470d10-a92a-406d-b5c7-2860bacd9041</t>
  </si>
  <si>
    <t>05f78068-1064-46ed-9463-01a574e96196</t>
  </si>
  <si>
    <t>703264c2-e077-4081-934a-b1c320c2092e</t>
  </si>
  <si>
    <t>167f6b3b-11c3-424f-b2e7-8765fb05e6a2</t>
  </si>
  <si>
    <t>9afc8fec-2360-42e4-93b9-c3746f342218</t>
  </si>
  <si>
    <t>687a242e-2127-45af-a616-8b869244a464</t>
  </si>
  <si>
    <t>09fc9d20-236f-40e6-b388-c714337c319e</t>
  </si>
  <si>
    <t>26853fe1-2a98-4852-8ec6-8946ab8c223e</t>
  </si>
  <si>
    <t>0e2a24d3-2cb5-4a11-8a49-81fc770a2d63</t>
  </si>
  <si>
    <t>57d5e3fa-bd51-4ef4-8251-83cc8eb4f7cc</t>
  </si>
  <si>
    <t>c33ac172-49f7-4766-8e8c-858621ab4f33</t>
  </si>
  <si>
    <t>db3c9de4-ae89-4796-8fa6-42aab7e2654f</t>
  </si>
  <si>
    <t>1ef230bc-76eb-4c7c-92f0-35d92fd0492c</t>
  </si>
  <si>
    <t>f738301c-62e3-45b7-a7e6-73f78887096d</t>
  </si>
  <si>
    <t>8e2c22a7-51dc-4cfa-9739-d2222d7a7854</t>
  </si>
  <si>
    <t>7e83d1cc-ea59-4db8-9b3a-01ed5a1ec4dc</t>
  </si>
  <si>
    <t>ac1a7711-2b3b-4f33-b288-0f8fccbb0a19</t>
  </si>
  <si>
    <t>fb23508f-e762-496e-a854-97f15d806254</t>
  </si>
  <si>
    <t>6d28365f-17e9-4206-bb3f-0613285ad791</t>
  </si>
  <si>
    <t>8ff8af7c-4658-467d-96b4-06f68a9fc489</t>
  </si>
  <si>
    <t>6d0d9fe9-e992-4521-819b-6342246f0104</t>
  </si>
  <si>
    <t>b1c928bd-4928-4df6-bb56-7a0d94489226</t>
  </si>
  <si>
    <t>197faede-c725-430a-bcdb-68c97625af7c</t>
  </si>
  <si>
    <t>80396301-b0ac-417c-8e58-faf83f80a07e</t>
  </si>
  <si>
    <t>4bba7bfc-965b-4648-915e-54ca7e32e759</t>
  </si>
  <si>
    <t>145c77a3-a407-4161-85f8-67ae951a35f1</t>
  </si>
  <si>
    <t>1bb59090-ee78-45ba-8568-f66da087d5d8</t>
  </si>
  <si>
    <t>93ca1f42-39fb-4fff-b665-cc68d2d4e422</t>
  </si>
  <si>
    <t>b64f1334-0b0e-46d9-b4b0-7de2eb2f81fb</t>
  </si>
  <si>
    <t>32d66015-938a-4bb7-8f96-2d7ce8b2e476</t>
  </si>
  <si>
    <t>1fb2387f-9ed7-4978-9cdc-79b46bbb7eda</t>
  </si>
  <si>
    <t>c5aebfd0-7545-4d98-8875-bc835da4f9d4</t>
  </si>
  <si>
    <t>90b6a3db-4808-4131-a0d1-5dbbb66af4d4</t>
  </si>
  <si>
    <t>bb51fa53-de03-452c-9642-e794fec1a9ae</t>
  </si>
  <si>
    <t>ab53ab60-b284-45b4-965b-2dc5dd87d3bf</t>
  </si>
  <si>
    <t>50511f43-9a8f-4e9b-8e69-0f7cbcd7fbea</t>
  </si>
  <si>
    <t>d351c139-4aa5-4ff6-a0da-7fbf467fd80c</t>
  </si>
  <si>
    <t>92c8d2cf-9e0c-4c29-898e-2a191f1045d1</t>
  </si>
  <si>
    <t>cf835aa5-6820-4152-80d5-4d0aa3507bc5</t>
  </si>
  <si>
    <t>b701c72f-a67a-4bb0-85b0-a48287ab8e9f</t>
  </si>
  <si>
    <t>b66d5ba5-f729-4282-93cf-83ec060a4088</t>
  </si>
  <si>
    <t>70b37d05-48fc-4079-8567-f09dfe69d22d</t>
  </si>
  <si>
    <t>90e43776-79d2-45c4-ad89-13b148c95e4d</t>
  </si>
  <si>
    <t>18ca1522-d603-4b4e-811b-ecdfb2d249b3</t>
  </si>
  <si>
    <t>39e68e74-15af-406c-a32f-6a4546a90154</t>
  </si>
  <si>
    <t>c964919c-8f7f-4872-a8e0-b9110349b22a</t>
  </si>
  <si>
    <t>cb6a4ea4-83ec-4185-a9dd-0fc472450fb2</t>
  </si>
  <si>
    <t>69a39e2e-a3cc-45fc-b256-a72aac52e928</t>
  </si>
  <si>
    <t>c36b7534-1046-46a9-941b-c6fbd137676a</t>
  </si>
  <si>
    <t>fe551c0b-7e40-4258-b9f3-357ce95dccb6</t>
  </si>
  <si>
    <t>c5fe1722-fe80-4e3b-bd50-26f49068b3ef</t>
  </si>
  <si>
    <t>8c3e2b19-860e-4367-8aae-12d03200e05e</t>
  </si>
  <si>
    <t>cb87b478-27fd-42bc-9324-57e044dbbe17</t>
  </si>
  <si>
    <t>146f1b5b-8372-4ead-a912-8a5a166d7593</t>
  </si>
  <si>
    <t>33ea67f5-abd0-4a59-9e22-0525e226c7cb</t>
  </si>
  <si>
    <t>277ce792-7895-4df7-ae9b-6349b7e48261</t>
  </si>
  <si>
    <t>a4a5ad5b-bc2a-4c16-aff0-f14baf1ec1d6</t>
  </si>
  <si>
    <t>1c7ced74-b1c5-4728-b25c-f69ddfa5a060</t>
  </si>
  <si>
    <t>66ed9248-b192-4286-8b87-13fe055cdf92</t>
  </si>
  <si>
    <t>5757e8a3-0615-4fb7-9033-7cae3458aa6f</t>
  </si>
  <si>
    <t>b5122a31-c91e-461d-b678-8215eeacc69c</t>
  </si>
  <si>
    <t>d93d5503-1a71-4160-a04d-9f75f01d863e</t>
  </si>
  <si>
    <t>0820ef0b-c1d9-40a1-ad87-225e7cfc72f5</t>
  </si>
  <si>
    <t>1f76e90b-5417-497a-b134-8f4d2478f3f0</t>
  </si>
  <si>
    <t>f36523d1-3060-47e1-be7c-33ff7abca005</t>
  </si>
  <si>
    <t>04facb53-8f64-4aea-980c-3a3febb0dbe3</t>
  </si>
  <si>
    <t>01f8453b-bc09-413c-aef9-fbded7f9d375</t>
  </si>
  <si>
    <t>ca3c336d-32c3-4cf4-bbad-4967f3e60eb8</t>
  </si>
  <si>
    <t>4c9d4eae-19ea-43cd-bc45-6c35c0cbc8ee</t>
  </si>
  <si>
    <t>c02351cb-9530-4340-b05f-8621040428f9</t>
  </si>
  <si>
    <t>6a6d91c6-e8ff-4ad2-9207-78f886ccba91</t>
  </si>
  <si>
    <t>e2f79824-9225-40cd-bac6-daa068722f29</t>
  </si>
  <si>
    <t>0b945b76-a670-4e55-8528-dee971bac49e</t>
  </si>
  <si>
    <t>5e818401-25c4-42c4-b8c9-4a769945ba71</t>
  </si>
  <si>
    <t>cb8000e4-3993-4bad-ae0f-533302d4361d</t>
  </si>
  <si>
    <t>5a2a5685-477e-4470-aa22-aa85467d17ff</t>
  </si>
  <si>
    <t>bf77fdc1-24fb-427a-9a0d-fe8552ec57fa</t>
  </si>
  <si>
    <t>e11932bb-38c9-4a31-b470-cf101a5bd5a5</t>
  </si>
  <si>
    <t>bb5aae8a-6389-4583-8aeb-4524cd3c1358</t>
  </si>
  <si>
    <t>d2b6ea87-e5c3-476e-81e8-65c286318457</t>
  </si>
  <si>
    <t>03e63399-7b68-4979-a4ba-78faf7731cf7</t>
  </si>
  <si>
    <t>79e9d1de-914a-472f-9384-709afccaa175</t>
  </si>
  <si>
    <t>906f970d-681e-4bdd-ad4b-08a0ab9c89a6</t>
  </si>
  <si>
    <t>a2f50f00-44a7-4b19-8d90-99d7590f8537</t>
  </si>
  <si>
    <t>96aa1b52-496d-40dd-b2ee-5305559684b6</t>
  </si>
  <si>
    <t>9e0bf23e-a657-4052-adc3-a9a4e406608d</t>
  </si>
  <si>
    <t>0969ef37-1387-4cf2-bf5a-569fb3510066</t>
  </si>
  <si>
    <t>a72ce732-1028-40bf-be2d-a92d0ad157bc</t>
  </si>
  <si>
    <t>a66452df-4938-44e9-bf48-1f5f61780dff</t>
  </si>
  <si>
    <t>4592eec7-7939-4448-b040-0182f5b85a86</t>
  </si>
  <si>
    <t>5c828bae-028e-4c5c-a1d8-a2748735b6d6</t>
  </si>
  <si>
    <t>f98274b4-c2a3-4542-a04d-104b0225e231</t>
  </si>
  <si>
    <t>978586ee-05e8-4d9e-a01e-e844538ffcc2</t>
  </si>
  <si>
    <t>4adc8ca4-ed21-4567-bda2-e6caef29bd4b</t>
  </si>
  <si>
    <t>7b3250d2-400e-4a96-a912-972495ee464d</t>
  </si>
  <si>
    <t>729aa0fe-b5c2-4c9e-9bda-bbbae9a472d9</t>
  </si>
  <si>
    <t>8ea60eb5-c8c2-4557-a107-662b31021e28</t>
  </si>
  <si>
    <t>4863932d-8653-419c-86a7-64b78bc966b6</t>
  </si>
  <si>
    <t>b8701e4d-a8b3-41e3-b800-ec88e2781c4e</t>
  </si>
  <si>
    <t>ece59f5c-b40e-4867-965e-4b3337934660</t>
  </si>
  <si>
    <t>0cc91c49-d4fb-4917-91a3-0ccfe423d7d5</t>
  </si>
  <si>
    <t>1c7523f0-f98a-4eff-9507-ad2b333aa311</t>
  </si>
  <si>
    <t>b8c577ae-aafe-47f0-abc7-b9f0785b20cc</t>
  </si>
  <si>
    <t>e95d8b59-2907-47a8-9a76-39221da3997c</t>
  </si>
  <si>
    <t>6d5448de-74b8-4dc3-a893-d07c30ca6ff8</t>
  </si>
  <si>
    <t>9e0b33f9-067a-4979-8e9e-3c169484518a</t>
  </si>
  <si>
    <t>a7f3171e-b94f-4ee2-8806-962cc8244450</t>
  </si>
  <si>
    <t>4341e5fc-e0e4-4919-89b9-d6afd56e5424</t>
  </si>
  <si>
    <t>911525d9-a6bd-4fa2-b50e-80c3df52dc37</t>
  </si>
  <si>
    <t>786dbaee-3c3f-4210-b4fe-e9cdeabc8894</t>
  </si>
  <si>
    <t>c7a44e80-b739-4317-8c2b-b9060a8c02a4</t>
  </si>
  <si>
    <t>6e3ddedf-8484-48f5-becd-2248c7d0e0d9</t>
  </si>
  <si>
    <t>ba1bc983-aa8b-4712-a4c6-ea3d837759e5</t>
  </si>
  <si>
    <t>56e718a0-92d5-4f8b-8539-89ad35ce7169</t>
  </si>
  <si>
    <t>8bd7e755-6d55-414b-bdce-2cc4561bb223</t>
  </si>
  <si>
    <t>98ae6bad-e4a5-4844-b8ea-291cf132ea45</t>
  </si>
  <si>
    <t>5708f88b-a42c-4c68-99d6-8e7f37ced52a</t>
  </si>
  <si>
    <t>0480a681-8935-4cf0-8699-789696ce470a</t>
  </si>
  <si>
    <t>0aadfb40-c02e-4a7c-a5f2-a2890ce0d796</t>
  </si>
  <si>
    <t>96ffb210-6dd6-4c56-80d1-1044185301ea</t>
  </si>
  <si>
    <t>3190471a-ea53-44f5-b0bf-8a5e1bc8c948</t>
  </si>
  <si>
    <t>47fa3c11-2e10-48b0-b59b-cda6f7f3c161</t>
  </si>
  <si>
    <t>feb567e7-9746-4cbf-a939-de2d0412ef84</t>
  </si>
  <si>
    <t>9f35f3f5-b9bc-40a1-b82f-d77570315445</t>
  </si>
  <si>
    <t>17931585-63b3-49bf-897e-b14b61d3285e</t>
  </si>
  <si>
    <t>cc4bd6b1-d485-4bad-ad6b-f856fa20f2d1</t>
  </si>
  <si>
    <t>534279fb-e7bc-48ee-b3e6-4ff4b03a994f</t>
  </si>
  <si>
    <t>075960b3-4f1a-40f2-a2aa-af722916315b</t>
  </si>
  <si>
    <t>9e229a36-73ca-4eb3-bfde-bec3273ddd4c</t>
  </si>
  <si>
    <t>683873ce-b81f-4254-b33e-0e5c815d796a</t>
  </si>
  <si>
    <t>6415b38b-67e7-4a34-988e-f2916b982dc2</t>
  </si>
  <si>
    <t>f522c40d-88cf-4d54-90ab-90d9670cfae0</t>
  </si>
  <si>
    <t>c63bc59d-51f1-4534-9288-a10136b48a2f</t>
  </si>
  <si>
    <t>2fdbe282-15ad-4d2c-a48d-e60e4b339a47</t>
  </si>
  <si>
    <t>fb5dd724-701e-4537-b641-2cb76a9610ac</t>
  </si>
  <si>
    <t>8e019b6a-7659-4fd9-989a-20bdece85ab5</t>
  </si>
  <si>
    <t>7eeae236-23ee-4a6d-ad6b-d21f91121529</t>
  </si>
  <si>
    <t>aee8ae64-29a4-4a0d-8896-03f613eabbe5</t>
  </si>
  <si>
    <t>4343b7d7-1e92-4df4-ae50-060b4faf11f8</t>
  </si>
  <si>
    <t>53b991f6-2793-4629-a92d-9ad442ce1b48</t>
  </si>
  <si>
    <t>Заемщик, который не брал кредитов, считается не перспективным. Также неизвестно его поведение и надежность, я считаю, что банки относятся к таким с недоверием, особенно если человек не имеет постонного зработка (белой зарплаты). Я считаю что пропущенный кредитный рейтинг нужно заполнять реальными значениями на основе всех данных, так как остальные показатели в строках сильно рознятся и дать реальную одинаковую оценку всем невозможно.</t>
  </si>
  <si>
    <t>У кого нет годового дохода, у того нет и кредитного рейтинга. Если значение годовой доход пропущено, возможно официального дохода человек не имеет и пустоты можно заполнить нулями.</t>
  </si>
  <si>
    <t>Я считаю, что если не указан стаж на текущем месте работы, то текущего места работы нет, следовательно стаж равен 0</t>
  </si>
  <si>
    <t>НЕТ ПРОПУЩЕННЫХ ЗНАЧЕНИЙ</t>
  </si>
  <si>
    <t>Не у всех имеется нарушение кредитных договоров. У кого их нет, я бы ставил -1, а у кого есть нарушение и поле пустое, предполагаю, что нарушение уже погашено, то есть было достаточно давно, следовательно, также ставить -1.</t>
  </si>
  <si>
    <t>Доля ежемесячного платежа от дохода</t>
  </si>
  <si>
    <t>срок (мес) погашения текущего баланса ежемесячными  платежами</t>
  </si>
  <si>
    <t>Относительный (от всех лиц) срок выплаты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</si>
</sst>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₽&quot;;[Red]\-#,##0.00\ &quot;₽&quot;"/>
    <numFmt numFmtId="165" formatCode="#,##0.00\ &quot;₽&quot;"/>
    <numFmt numFmtId="166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8" fontId="0" fillId="0" borderId="0" xfId="0" applyNumberFormat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Font="1"/>
    <xf numFmtId="10" fontId="0" fillId="0" borderId="0" xfId="0" applyNumberFormat="1" applyAlignment="1">
      <alignment horizontal="center" vertical="center"/>
    </xf>
    <xf numFmtId="1" fontId="0" fillId="33" borderId="0" xfId="0" applyNumberFormat="1" applyFill="1"/>
    <xf numFmtId="2" fontId="0" fillId="33" borderId="0" xfId="0" applyNumberFormat="1" applyFill="1"/>
    <xf numFmtId="1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8"/>
  <sheetViews>
    <sheetView tabSelected="1" workbookViewId="0">
      <selection activeCell="B12" sqref="B12"/>
    </sheetView>
  </sheetViews>
  <sheetFormatPr defaultRowHeight="15" x14ac:dyDescent="0.25"/>
  <cols>
    <col min="1" max="1" width="16.5703125" bestFit="1" customWidth="1"/>
    <col min="2" max="2" width="38.42578125" bestFit="1" customWidth="1"/>
    <col min="3" max="3" width="14.7109375" bestFit="1" customWidth="1"/>
    <col min="4" max="4" width="15.7109375" bestFit="1" customWidth="1"/>
    <col min="5" max="5" width="15.140625" bestFit="1" customWidth="1"/>
    <col min="6" max="6" width="19.28515625" bestFit="1" customWidth="1"/>
    <col min="7" max="7" width="14.7109375" bestFit="1" customWidth="1"/>
    <col min="8" max="8" width="30.28515625" bestFit="1" customWidth="1"/>
    <col min="9" max="9" width="15.85546875" bestFit="1" customWidth="1"/>
    <col min="10" max="10" width="26.42578125" bestFit="1" customWidth="1"/>
    <col min="11" max="11" width="21.140625" bestFit="1" customWidth="1"/>
    <col min="12" max="12" width="29.140625" style="6" bestFit="1" customWidth="1"/>
    <col min="13" max="13" width="55.85546875" style="4" bestFit="1" customWidth="1"/>
    <col min="14" max="14" width="27" style="4" bestFit="1" customWidth="1"/>
    <col min="15" max="15" width="25.140625" style="4" bestFit="1" customWidth="1"/>
    <col min="16" max="16" width="32.42578125" style="4" bestFit="1" customWidth="1"/>
    <col min="17" max="17" width="38.7109375" style="4" bestFit="1" customWidth="1"/>
    <col min="18" max="18" width="11.5703125" style="9" hidden="1" customWidth="1"/>
    <col min="19" max="19" width="40" style="10" bestFit="1" customWidth="1"/>
    <col min="20" max="20" width="65.28515625" style="3" bestFit="1" customWidth="1"/>
    <col min="21" max="21" width="41.5703125" style="13" bestFit="1" customWidth="1"/>
  </cols>
  <sheetData>
    <row r="1" spans="1:21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s="4" t="s">
        <v>2</v>
      </c>
      <c r="G1" s="4" t="s">
        <v>2</v>
      </c>
      <c r="H1" t="s">
        <v>4</v>
      </c>
      <c r="I1" t="s">
        <v>3</v>
      </c>
      <c r="J1" t="s">
        <v>3</v>
      </c>
      <c r="K1" s="3" t="s">
        <v>4</v>
      </c>
      <c r="L1" s="6" t="s">
        <v>4</v>
      </c>
      <c r="M1" s="4" t="s">
        <v>2</v>
      </c>
      <c r="N1" s="4" t="s">
        <v>2</v>
      </c>
      <c r="O1" s="4" t="s">
        <v>2</v>
      </c>
      <c r="P1" s="4" t="s">
        <v>2</v>
      </c>
      <c r="Q1" s="4" t="s">
        <v>2</v>
      </c>
    </row>
    <row r="2" spans="1:21" x14ac:dyDescent="0.25">
      <c r="A2">
        <f>COUNTBLANK(A7:A2006)</f>
        <v>0</v>
      </c>
      <c r="B2">
        <f t="shared" ref="B2:Q2" si="0">COUNTBLANK(B7:B2006)</f>
        <v>0</v>
      </c>
      <c r="C2">
        <f t="shared" si="0"/>
        <v>0</v>
      </c>
      <c r="D2">
        <f t="shared" si="0"/>
        <v>219</v>
      </c>
      <c r="E2">
        <f t="shared" si="0"/>
        <v>0</v>
      </c>
      <c r="F2" s="4">
        <f t="shared" si="0"/>
        <v>401</v>
      </c>
      <c r="G2" s="4">
        <f t="shared" si="0"/>
        <v>401</v>
      </c>
      <c r="H2">
        <f t="shared" si="0"/>
        <v>89</v>
      </c>
      <c r="I2">
        <f t="shared" si="0"/>
        <v>0</v>
      </c>
      <c r="J2">
        <f t="shared" si="0"/>
        <v>0</v>
      </c>
      <c r="K2" s="3">
        <f t="shared" si="0"/>
        <v>0</v>
      </c>
      <c r="L2" s="6">
        <f t="shared" si="0"/>
        <v>0</v>
      </c>
      <c r="M2" s="4">
        <f t="shared" si="0"/>
        <v>1065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</row>
    <row r="3" spans="1:21" x14ac:dyDescent="0.25">
      <c r="D3">
        <f t="shared" ref="B3:Q3" si="1">_xlfn.QUARTILE.INC(D$7:D$2006,1)-(_xlfn.QUARTILE.INC(D$7:D$2006,3)-_xlfn.QUARTILE.INC(D$7:D$2006,1))*1.5</f>
        <v>-228129</v>
      </c>
      <c r="F3" s="4">
        <f t="shared" si="1"/>
        <v>653</v>
      </c>
      <c r="G3" s="4">
        <f t="shared" si="1"/>
        <v>-350930</v>
      </c>
      <c r="K3" s="3">
        <f t="shared" si="1"/>
        <v>-10262.5175</v>
      </c>
      <c r="L3" s="6">
        <f t="shared" si="1"/>
        <v>1.1500000000000004</v>
      </c>
      <c r="M3" s="4">
        <f t="shared" si="1"/>
        <v>-31.25</v>
      </c>
      <c r="N3" s="4">
        <f t="shared" si="1"/>
        <v>-1</v>
      </c>
      <c r="O3" s="4">
        <f t="shared" si="1"/>
        <v>-252023.125</v>
      </c>
      <c r="P3" s="4">
        <f t="shared" si="1"/>
        <v>-470184</v>
      </c>
      <c r="Q3" s="4">
        <f t="shared" si="1"/>
        <v>0</v>
      </c>
    </row>
    <row r="4" spans="1:21" x14ac:dyDescent="0.25">
      <c r="D4">
        <f t="shared" ref="B4:Q4" si="2">_xlfn.QUARTILE.INC(D$7:D$2006,3)+(_xlfn.QUARTILE.INC(D$7:D$2006,3)-_xlfn.QUARTILE.INC(D$7:D$2006,1))*1.5</f>
        <v>828487</v>
      </c>
      <c r="F4" s="4">
        <f t="shared" si="2"/>
        <v>789</v>
      </c>
      <c r="G4" s="4">
        <f t="shared" si="2"/>
        <v>2832862</v>
      </c>
      <c r="K4" s="3">
        <f t="shared" si="2"/>
        <v>43983.2425</v>
      </c>
      <c r="L4" s="6">
        <f t="shared" si="2"/>
        <v>34.349999999999994</v>
      </c>
      <c r="M4" s="4">
        <f t="shared" si="2"/>
        <v>98.75</v>
      </c>
      <c r="N4" s="4">
        <f t="shared" si="2"/>
        <v>23</v>
      </c>
      <c r="O4" s="4">
        <f t="shared" si="2"/>
        <v>714449.875</v>
      </c>
      <c r="P4" s="4">
        <f t="shared" si="2"/>
        <v>1492832</v>
      </c>
      <c r="Q4" s="4">
        <f t="shared" si="2"/>
        <v>0</v>
      </c>
    </row>
    <row r="5" spans="1:21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s="4" t="s">
        <v>10</v>
      </c>
      <c r="G5" s="4" t="s">
        <v>11</v>
      </c>
      <c r="H5" t="s">
        <v>12</v>
      </c>
      <c r="I5" t="s">
        <v>13</v>
      </c>
      <c r="J5" t="s">
        <v>14</v>
      </c>
      <c r="K5" s="3" t="s">
        <v>15</v>
      </c>
      <c r="L5" s="6" t="s">
        <v>16</v>
      </c>
      <c r="M5" s="4" t="s">
        <v>17</v>
      </c>
      <c r="N5" s="4" t="s">
        <v>18</v>
      </c>
      <c r="O5" s="4" t="s">
        <v>19</v>
      </c>
      <c r="P5" s="4" t="s">
        <v>20</v>
      </c>
      <c r="Q5" s="4" t="s">
        <v>21</v>
      </c>
      <c r="S5" s="10" t="s">
        <v>2053</v>
      </c>
      <c r="T5" s="3" t="s">
        <v>2054</v>
      </c>
      <c r="U5" s="13" t="s">
        <v>2055</v>
      </c>
    </row>
    <row r="6" spans="1:21" x14ac:dyDescent="0.25">
      <c r="F6" s="4"/>
      <c r="G6" s="4"/>
      <c r="K6" s="3"/>
      <c r="R6" s="9" t="str">
        <f>CONCATENATE(A6,B6,C6,D6,E6,F6,J6,H6,I6,J6,K6,L6,M6,N6,O6,P6,Q6)</f>
        <v/>
      </c>
    </row>
    <row r="7" spans="1:21" x14ac:dyDescent="0.25">
      <c r="A7">
        <v>700</v>
      </c>
      <c r="B7" t="s">
        <v>752</v>
      </c>
      <c r="C7" t="s">
        <v>40</v>
      </c>
      <c r="D7" s="1">
        <v>787336</v>
      </c>
      <c r="E7" t="s">
        <v>34</v>
      </c>
      <c r="F7" s="4"/>
      <c r="G7" s="4"/>
      <c r="H7" t="s">
        <v>25</v>
      </c>
      <c r="I7" t="s">
        <v>26</v>
      </c>
      <c r="J7" t="s">
        <v>30</v>
      </c>
      <c r="K7" s="3">
        <v>17259.03</v>
      </c>
      <c r="L7" s="6">
        <v>19.3</v>
      </c>
      <c r="M7" s="4">
        <v>25</v>
      </c>
      <c r="N7" s="4">
        <v>8</v>
      </c>
      <c r="O7" s="4">
        <v>282055</v>
      </c>
      <c r="P7" s="4">
        <v>713064</v>
      </c>
      <c r="Q7" s="4">
        <v>0</v>
      </c>
      <c r="R7" s="9" t="str">
        <f>CONCATENATE(B7,C7,D7,E7,F7,J7,H7,I7,J7,K7,L7,M7,N7,O7,P7,Q7)</f>
        <v>0021712b-ea5a-4478-80e7-4789321f830aне погашен787336долгосрочныйконсолидация кредитов8 летв ипотекеконсолидация кредитов17259,0319,32582820557130640</v>
      </c>
      <c r="S7" s="10" t="str">
        <f>IFERROR(K7*12/G7,"")</f>
        <v/>
      </c>
      <c r="T7" s="3">
        <f>IFERROR(O7/K7,"")</f>
        <v>16.34245957043936</v>
      </c>
      <c r="U7" s="13">
        <f>IFERROR((T7-MIN($T$7:$T$2006))/(MAX($T$7:$T$2006)-MIN($T$7:$T$2006)),"")</f>
        <v>5.7150541275404143E-2</v>
      </c>
    </row>
    <row r="8" spans="1:21" x14ac:dyDescent="0.25">
      <c r="A8">
        <v>562</v>
      </c>
      <c r="B8" t="s">
        <v>613</v>
      </c>
      <c r="C8" t="s">
        <v>23</v>
      </c>
      <c r="D8" s="1">
        <v>266926</v>
      </c>
      <c r="E8" t="s">
        <v>24</v>
      </c>
      <c r="F8" s="4">
        <v>749</v>
      </c>
      <c r="G8" s="4">
        <v>922127</v>
      </c>
      <c r="H8" t="s">
        <v>74</v>
      </c>
      <c r="I8" t="s">
        <v>26</v>
      </c>
      <c r="J8" t="s">
        <v>30</v>
      </c>
      <c r="K8" s="3">
        <v>10066.58</v>
      </c>
      <c r="L8" s="6">
        <v>38.299999999999997</v>
      </c>
      <c r="M8" s="4">
        <v>70</v>
      </c>
      <c r="N8" s="4">
        <v>17</v>
      </c>
      <c r="O8" s="4">
        <v>234346</v>
      </c>
      <c r="P8" s="4">
        <v>673332</v>
      </c>
      <c r="Q8" s="4">
        <v>0</v>
      </c>
      <c r="R8" s="9" t="str">
        <f t="shared" ref="R8:R71" si="3">CONCATENATE(B8,C8,D8,E8,F8,J8,H8,I8,J8,K8,L8,M8,N8,O8,P8,Q8)</f>
        <v>005c1c39-6a07-45e1-8765-4371ab87ebedпогашен266926краткосрочный749консолидация кредитов6 летв ипотекеконсолидация кредитов10066,5838,370172343466733320</v>
      </c>
      <c r="S8" s="10">
        <f t="shared" ref="S8:S71" si="4">IFERROR(K8*12/G8,"")</f>
        <v>0.13100035027713103</v>
      </c>
      <c r="T8" s="3">
        <f t="shared" ref="T8:T71" si="5">IFERROR(O8/K8,"")</f>
        <v>23.279604393945114</v>
      </c>
      <c r="U8" s="13">
        <f t="shared" ref="U8:U71" si="6">IFERROR((T8-MIN($T$7:$T$2006))/(MAX($T$7:$T$2006)-MIN($T$7:$T$2006)),"")</f>
        <v>8.14101442966257E-2</v>
      </c>
    </row>
    <row r="9" spans="1:21" x14ac:dyDescent="0.25">
      <c r="A9">
        <v>514</v>
      </c>
      <c r="B9" t="s">
        <v>565</v>
      </c>
      <c r="C9" t="s">
        <v>40</v>
      </c>
      <c r="D9" s="1">
        <v>423676</v>
      </c>
      <c r="E9" t="s">
        <v>24</v>
      </c>
      <c r="F9" s="4"/>
      <c r="G9" s="4"/>
      <c r="H9" t="s">
        <v>52</v>
      </c>
      <c r="I9" t="s">
        <v>26</v>
      </c>
      <c r="J9" t="s">
        <v>30</v>
      </c>
      <c r="K9" s="3">
        <v>97671.02</v>
      </c>
      <c r="L9" s="6">
        <v>19.7</v>
      </c>
      <c r="M9" s="4">
        <v>33</v>
      </c>
      <c r="N9" s="4">
        <v>22</v>
      </c>
      <c r="O9" s="4">
        <v>676951</v>
      </c>
      <c r="P9" s="4">
        <v>917840</v>
      </c>
      <c r="Q9" s="4">
        <v>0</v>
      </c>
      <c r="R9" s="9" t="str">
        <f t="shared" si="3"/>
        <v>0089b9a3-1e98-40dd-9f2e-85aae2a6cb4aне погашен423676краткосрочныйконсолидация кредитов4 годав ипотекеконсолидация кредитов97671,0219,733226769519178400</v>
      </c>
      <c r="S9" s="10" t="str">
        <f t="shared" si="4"/>
        <v/>
      </c>
      <c r="T9" s="3">
        <f t="shared" si="5"/>
        <v>6.9309299728824367</v>
      </c>
      <c r="U9" s="13">
        <f t="shared" si="6"/>
        <v>2.4237869323454859E-2</v>
      </c>
    </row>
    <row r="10" spans="1:21" x14ac:dyDescent="0.25">
      <c r="A10">
        <v>1094</v>
      </c>
      <c r="B10" t="s">
        <v>1144</v>
      </c>
      <c r="C10" t="s">
        <v>23</v>
      </c>
      <c r="D10" s="1">
        <v>612260</v>
      </c>
      <c r="E10" t="s">
        <v>24</v>
      </c>
      <c r="F10" s="4">
        <v>678</v>
      </c>
      <c r="G10" s="4">
        <v>1665692</v>
      </c>
      <c r="H10" t="s">
        <v>29</v>
      </c>
      <c r="I10" t="s">
        <v>38</v>
      </c>
      <c r="J10" t="s">
        <v>72</v>
      </c>
      <c r="K10" s="3">
        <v>20821.34</v>
      </c>
      <c r="L10" s="6">
        <v>16</v>
      </c>
      <c r="N10" s="4">
        <v>13</v>
      </c>
      <c r="O10" s="4">
        <v>310289</v>
      </c>
      <c r="P10" s="4">
        <v>650870</v>
      </c>
      <c r="Q10" s="4">
        <v>0</v>
      </c>
      <c r="R10" s="9" t="str">
        <f t="shared" si="3"/>
        <v>00bfbeb5-3807-4afa-a66f-244ca100b986погашен612260краткосрочный678иное10+ летв арендеиное20821,3416133102896508700</v>
      </c>
      <c r="S10" s="10">
        <f t="shared" si="4"/>
        <v>0.15000136880047452</v>
      </c>
      <c r="T10" s="3">
        <f t="shared" si="5"/>
        <v>14.902451043016443</v>
      </c>
      <c r="U10" s="13">
        <f t="shared" si="6"/>
        <v>5.2114746851149994E-2</v>
      </c>
    </row>
    <row r="11" spans="1:21" x14ac:dyDescent="0.25">
      <c r="A11">
        <v>743</v>
      </c>
      <c r="B11" t="s">
        <v>795</v>
      </c>
      <c r="C11" t="s">
        <v>23</v>
      </c>
      <c r="D11" s="1">
        <v>448184</v>
      </c>
      <c r="E11" t="s">
        <v>24</v>
      </c>
      <c r="F11" s="4"/>
      <c r="G11" s="4"/>
      <c r="H11" t="s">
        <v>37</v>
      </c>
      <c r="I11" t="s">
        <v>26</v>
      </c>
      <c r="J11" t="s">
        <v>30</v>
      </c>
      <c r="K11" s="3">
        <v>22256.41</v>
      </c>
      <c r="L11" s="6">
        <v>12.8</v>
      </c>
      <c r="N11" s="4">
        <v>14</v>
      </c>
      <c r="O11" s="4">
        <v>352564</v>
      </c>
      <c r="P11" s="4">
        <v>459206</v>
      </c>
      <c r="Q11" s="4">
        <v>0</v>
      </c>
      <c r="R11" s="9" t="str">
        <f t="shared" si="3"/>
        <v>00fa638b-e857-458f-a849-f76e374cc2c3погашен448184краткосрочныйконсолидация кредитов5 летв ипотекеконсолидация кредитов22256,4112,8143525644592060</v>
      </c>
      <c r="S11" s="10" t="str">
        <f t="shared" si="4"/>
        <v/>
      </c>
      <c r="T11" s="3">
        <f t="shared" si="5"/>
        <v>15.84100939908997</v>
      </c>
      <c r="U11" s="13">
        <f t="shared" si="6"/>
        <v>5.5396940564829376E-2</v>
      </c>
    </row>
    <row r="12" spans="1:21" x14ac:dyDescent="0.25">
      <c r="A12">
        <v>793</v>
      </c>
      <c r="B12" t="s">
        <v>845</v>
      </c>
      <c r="C12" t="s">
        <v>40</v>
      </c>
      <c r="D12" s="1">
        <v>190784</v>
      </c>
      <c r="E12" t="s">
        <v>24</v>
      </c>
      <c r="F12" s="4">
        <v>704</v>
      </c>
      <c r="G12" s="4">
        <v>711455</v>
      </c>
      <c r="H12" t="s">
        <v>74</v>
      </c>
      <c r="I12" t="s">
        <v>38</v>
      </c>
      <c r="J12" t="s">
        <v>30</v>
      </c>
      <c r="K12" s="3">
        <v>5015.8100000000004</v>
      </c>
      <c r="L12" s="6">
        <v>16.100000000000001</v>
      </c>
      <c r="N12" s="4">
        <v>6</v>
      </c>
      <c r="O12" s="4">
        <v>145825</v>
      </c>
      <c r="P12" s="4">
        <v>182138</v>
      </c>
      <c r="Q12" s="4">
        <v>0</v>
      </c>
      <c r="R12" s="9" t="str">
        <f t="shared" si="3"/>
        <v>01057261-5054-4448-b725-90ba98b82152не погашен190784краткосрочный704консолидация кредитов6 летв арендеконсолидация кредитов5015,8116,161458251821380</v>
      </c>
      <c r="S12" s="10">
        <f t="shared" si="4"/>
        <v>8.4600881292562422E-2</v>
      </c>
      <c r="T12" s="3">
        <f t="shared" si="5"/>
        <v>29.073070949657183</v>
      </c>
      <c r="U12" s="13">
        <f t="shared" si="6"/>
        <v>0.10167023722160973</v>
      </c>
    </row>
    <row r="13" spans="1:21" x14ac:dyDescent="0.25">
      <c r="A13">
        <v>148</v>
      </c>
      <c r="B13" t="s">
        <v>195</v>
      </c>
      <c r="C13" t="s">
        <v>23</v>
      </c>
      <c r="D13" s="1">
        <v>109538</v>
      </c>
      <c r="E13" t="s">
        <v>24</v>
      </c>
      <c r="F13" s="4">
        <v>697</v>
      </c>
      <c r="G13" s="4">
        <v>567606</v>
      </c>
      <c r="H13" t="s">
        <v>57</v>
      </c>
      <c r="I13" t="s">
        <v>26</v>
      </c>
      <c r="J13" t="s">
        <v>30</v>
      </c>
      <c r="K13" s="3">
        <v>5770.68</v>
      </c>
      <c r="L13" s="6">
        <v>14.3</v>
      </c>
      <c r="M13" s="4">
        <v>62</v>
      </c>
      <c r="N13" s="4">
        <v>10</v>
      </c>
      <c r="O13" s="4">
        <v>86716</v>
      </c>
      <c r="P13" s="4">
        <v>151206</v>
      </c>
      <c r="Q13" s="4">
        <v>0</v>
      </c>
      <c r="R13" s="9" t="str">
        <f t="shared" si="3"/>
        <v>01246538-e5a4-46e1-9db5-082889444846погашен109538краткосрочный697консолидация кредитов7 летв ипотекеконсолидация кредитов5770,6814,36210867161512060</v>
      </c>
      <c r="S13" s="10">
        <f t="shared" si="4"/>
        <v>0.12200040168708577</v>
      </c>
      <c r="T13" s="3">
        <f t="shared" si="5"/>
        <v>15.026998551297247</v>
      </c>
      <c r="U13" s="13">
        <f t="shared" si="6"/>
        <v>5.2550296805064275E-2</v>
      </c>
    </row>
    <row r="14" spans="1:21" x14ac:dyDescent="0.25">
      <c r="A14">
        <v>22</v>
      </c>
      <c r="B14" t="s">
        <v>62</v>
      </c>
      <c r="C14" t="s">
        <v>23</v>
      </c>
      <c r="D14" s="1">
        <v>128238</v>
      </c>
      <c r="E14" t="s">
        <v>24</v>
      </c>
      <c r="F14" s="4">
        <v>750</v>
      </c>
      <c r="G14" s="4">
        <v>1354073</v>
      </c>
      <c r="H14" t="s">
        <v>42</v>
      </c>
      <c r="I14" t="s">
        <v>38</v>
      </c>
      <c r="J14" t="s">
        <v>30</v>
      </c>
      <c r="K14" s="3">
        <v>13202.15</v>
      </c>
      <c r="L14" s="6">
        <v>11.9</v>
      </c>
      <c r="N14" s="4">
        <v>7</v>
      </c>
      <c r="O14" s="4">
        <v>131936</v>
      </c>
      <c r="P14" s="4">
        <v>458788</v>
      </c>
      <c r="Q14" s="4">
        <v>0</v>
      </c>
      <c r="R14" s="9" t="str">
        <f t="shared" si="3"/>
        <v>016c5139-4da2-44ba-a0a6-7b23597526a8погашен128238краткосрочный750консолидация кредитов&lt; 1 годав арендеконсолидация кредитов13202,1511,971319364587880</v>
      </c>
      <c r="S14" s="10">
        <f t="shared" si="4"/>
        <v>0.11699945276214797</v>
      </c>
      <c r="T14" s="3">
        <f t="shared" si="5"/>
        <v>9.9935237821112466</v>
      </c>
      <c r="U14" s="13">
        <f t="shared" si="6"/>
        <v>3.4947939808850144E-2</v>
      </c>
    </row>
    <row r="15" spans="1:21" x14ac:dyDescent="0.25">
      <c r="A15">
        <v>244</v>
      </c>
      <c r="B15" t="s">
        <v>293</v>
      </c>
      <c r="C15" t="s">
        <v>23</v>
      </c>
      <c r="D15" s="1">
        <v>429264</v>
      </c>
      <c r="E15" t="s">
        <v>24</v>
      </c>
      <c r="F15" s="4">
        <v>735</v>
      </c>
      <c r="G15" s="4">
        <v>1816571</v>
      </c>
      <c r="H15" t="s">
        <v>25</v>
      </c>
      <c r="I15" t="s">
        <v>32</v>
      </c>
      <c r="J15" t="s">
        <v>30</v>
      </c>
      <c r="K15" s="3">
        <v>34060.730000000003</v>
      </c>
      <c r="L15" s="6">
        <v>11.1</v>
      </c>
      <c r="M15" s="4">
        <v>37</v>
      </c>
      <c r="N15" s="4">
        <v>20</v>
      </c>
      <c r="O15" s="4">
        <v>387353</v>
      </c>
      <c r="P15" s="4">
        <v>1520398</v>
      </c>
      <c r="Q15" s="4">
        <v>0</v>
      </c>
      <c r="R15" s="9" t="str">
        <f t="shared" si="3"/>
        <v>016cec7a-d077-4efa-8ce1-01cb0c3f14ceпогашен429264краткосрочный735консолидация кредитов8 летв собственностиконсолидация кредитов34060,7311,1372038735315203980</v>
      </c>
      <c r="S15" s="10">
        <f t="shared" si="4"/>
        <v>0.2250001568889958</v>
      </c>
      <c r="T15" s="3">
        <f t="shared" si="5"/>
        <v>11.372422141275303</v>
      </c>
      <c r="U15" s="13">
        <f t="shared" si="6"/>
        <v>3.9770028384338282E-2</v>
      </c>
    </row>
    <row r="16" spans="1:21" x14ac:dyDescent="0.25">
      <c r="A16">
        <v>8</v>
      </c>
      <c r="B16" t="s">
        <v>43</v>
      </c>
      <c r="C16" t="s">
        <v>40</v>
      </c>
      <c r="D16" s="1">
        <v>648714</v>
      </c>
      <c r="E16" t="s">
        <v>34</v>
      </c>
      <c r="F16" s="4"/>
      <c r="G16" s="4"/>
      <c r="H16" t="s">
        <v>42</v>
      </c>
      <c r="I16" t="s">
        <v>26</v>
      </c>
      <c r="J16" t="s">
        <v>44</v>
      </c>
      <c r="K16" s="3">
        <v>14806.13</v>
      </c>
      <c r="L16" s="6">
        <v>8.1999999999999993</v>
      </c>
      <c r="M16" s="4">
        <v>8</v>
      </c>
      <c r="N16" s="4">
        <v>15</v>
      </c>
      <c r="O16" s="4">
        <v>193306</v>
      </c>
      <c r="P16" s="4">
        <v>864204</v>
      </c>
      <c r="Q16" s="4">
        <v>0</v>
      </c>
      <c r="R16" s="9" t="str">
        <f t="shared" si="3"/>
        <v>018973c9-e316-4956-b363-67e134fb0931не погашен648714долгосрочныйприобретение жилья&lt; 1 годав ипотекеприобретение жилья14806,138,28151933068642040</v>
      </c>
      <c r="S16" s="10" t="str">
        <f t="shared" si="4"/>
        <v/>
      </c>
      <c r="T16" s="3">
        <f t="shared" si="5"/>
        <v>13.055808641420818</v>
      </c>
      <c r="U16" s="13">
        <f t="shared" si="6"/>
        <v>4.5656929878226324E-2</v>
      </c>
    </row>
    <row r="17" spans="1:21" x14ac:dyDescent="0.25">
      <c r="A17">
        <v>821</v>
      </c>
      <c r="B17" t="s">
        <v>873</v>
      </c>
      <c r="C17" t="s">
        <v>23</v>
      </c>
      <c r="D17" s="1">
        <v>435512</v>
      </c>
      <c r="E17" t="s">
        <v>24</v>
      </c>
      <c r="F17" s="4">
        <v>745</v>
      </c>
      <c r="G17" s="4">
        <v>1128372</v>
      </c>
      <c r="H17" t="s">
        <v>29</v>
      </c>
      <c r="I17" t="s">
        <v>26</v>
      </c>
      <c r="J17" t="s">
        <v>30</v>
      </c>
      <c r="K17" s="3">
        <v>16925.580000000002</v>
      </c>
      <c r="L17" s="6">
        <v>27</v>
      </c>
      <c r="N17" s="4">
        <v>9</v>
      </c>
      <c r="O17" s="4">
        <v>242801</v>
      </c>
      <c r="P17" s="4">
        <v>594396</v>
      </c>
      <c r="Q17" s="4">
        <v>0</v>
      </c>
      <c r="R17" s="9" t="str">
        <f t="shared" si="3"/>
        <v>018d5599-8c09-4c98-95ab-6d450dc6e416погашен435512краткосрочный745консолидация кредитов10+ летв ипотекеконсолидация кредитов16925,582792428015943960</v>
      </c>
      <c r="S17" s="10">
        <f t="shared" si="4"/>
        <v>0.18000000000000002</v>
      </c>
      <c r="T17" s="3">
        <f t="shared" si="5"/>
        <v>14.3452100312072</v>
      </c>
      <c r="U17" s="13">
        <f t="shared" si="6"/>
        <v>5.0166042293645255E-2</v>
      </c>
    </row>
    <row r="18" spans="1:21" x14ac:dyDescent="0.25">
      <c r="A18">
        <v>1791</v>
      </c>
      <c r="B18" t="s">
        <v>1840</v>
      </c>
      <c r="C18" t="s">
        <v>23</v>
      </c>
      <c r="D18" s="1">
        <v>177276</v>
      </c>
      <c r="E18" t="s">
        <v>24</v>
      </c>
      <c r="F18" s="4"/>
      <c r="G18" s="4"/>
      <c r="H18" t="s">
        <v>46</v>
      </c>
      <c r="I18" t="s">
        <v>26</v>
      </c>
      <c r="J18" t="s">
        <v>30</v>
      </c>
      <c r="K18" s="3">
        <v>15507.04</v>
      </c>
      <c r="L18" s="6">
        <v>20.100000000000001</v>
      </c>
      <c r="M18" s="4">
        <v>23</v>
      </c>
      <c r="N18" s="4">
        <v>9</v>
      </c>
      <c r="O18" s="4">
        <v>127376</v>
      </c>
      <c r="P18" s="4">
        <v>203984</v>
      </c>
      <c r="Q18" s="4">
        <v>0</v>
      </c>
      <c r="R18" s="9" t="str">
        <f t="shared" si="3"/>
        <v>0194e40b-d2a8-4410-b580-2931b30d868bпогашен177276краткосрочныйконсолидация кредитов2 годав ипотекеконсолидация кредитов15507,0420,12391273762039840</v>
      </c>
      <c r="S18" s="10" t="str">
        <f t="shared" si="4"/>
        <v/>
      </c>
      <c r="T18" s="3">
        <f t="shared" si="5"/>
        <v>8.2140756714369729</v>
      </c>
      <c r="U18" s="13">
        <f t="shared" si="6"/>
        <v>2.872510521909959E-2</v>
      </c>
    </row>
    <row r="19" spans="1:21" x14ac:dyDescent="0.25">
      <c r="A19">
        <v>263</v>
      </c>
      <c r="B19" t="s">
        <v>312</v>
      </c>
      <c r="C19" t="s">
        <v>40</v>
      </c>
      <c r="D19" s="1">
        <v>581592</v>
      </c>
      <c r="E19" t="s">
        <v>34</v>
      </c>
      <c r="F19" s="4"/>
      <c r="G19" s="4"/>
      <c r="H19" t="s">
        <v>29</v>
      </c>
      <c r="I19" t="s">
        <v>26</v>
      </c>
      <c r="J19" t="s">
        <v>30</v>
      </c>
      <c r="K19" s="3">
        <v>20455.02</v>
      </c>
      <c r="L19" s="6">
        <v>17.5</v>
      </c>
      <c r="N19" s="4">
        <v>13</v>
      </c>
      <c r="O19" s="4">
        <v>363983</v>
      </c>
      <c r="P19" s="4">
        <v>629970</v>
      </c>
      <c r="Q19" s="4">
        <v>0</v>
      </c>
      <c r="R19" s="9" t="str">
        <f t="shared" si="3"/>
        <v>01af6fa9-b03b-4271-ad41-68144af5174cне погашен581592долгосрочныйконсолидация кредитов10+ летв ипотекеконсолидация кредитов20455,0217,5133639836299700</v>
      </c>
      <c r="S19" s="10" t="str">
        <f t="shared" si="4"/>
        <v/>
      </c>
      <c r="T19" s="3">
        <f t="shared" si="5"/>
        <v>17.794311616414944</v>
      </c>
      <c r="U19" s="13">
        <f t="shared" si="6"/>
        <v>6.2227753179871281E-2</v>
      </c>
    </row>
    <row r="20" spans="1:21" x14ac:dyDescent="0.25">
      <c r="A20">
        <v>1643</v>
      </c>
      <c r="B20" t="s">
        <v>1692</v>
      </c>
      <c r="C20" t="s">
        <v>23</v>
      </c>
      <c r="D20" s="1">
        <v>510488</v>
      </c>
      <c r="E20" t="s">
        <v>34</v>
      </c>
      <c r="F20" s="4">
        <v>685</v>
      </c>
      <c r="G20" s="4">
        <v>1102171</v>
      </c>
      <c r="H20" t="s">
        <v>25</v>
      </c>
      <c r="I20" t="s">
        <v>38</v>
      </c>
      <c r="J20" t="s">
        <v>30</v>
      </c>
      <c r="K20" s="3">
        <v>14971.05</v>
      </c>
      <c r="L20" s="6">
        <v>26</v>
      </c>
      <c r="M20" s="4">
        <v>15</v>
      </c>
      <c r="N20" s="4">
        <v>9</v>
      </c>
      <c r="O20" s="4">
        <v>428906</v>
      </c>
      <c r="P20" s="4">
        <v>1232308</v>
      </c>
      <c r="Q20" s="4">
        <v>0</v>
      </c>
      <c r="R20" s="9" t="str">
        <f t="shared" si="3"/>
        <v>01bd144a-479e-4317-adff-8138388bf998погашен510488долгосрочный685консолидация кредитов8 летв арендеконсолидация кредитов14971,052615942890612323080</v>
      </c>
      <c r="S20" s="10">
        <f t="shared" si="4"/>
        <v>0.16299884500680928</v>
      </c>
      <c r="T20" s="3">
        <f t="shared" si="5"/>
        <v>28.649025953423443</v>
      </c>
      <c r="U20" s="13">
        <f t="shared" si="6"/>
        <v>0.10018732695614879</v>
      </c>
    </row>
    <row r="21" spans="1:21" x14ac:dyDescent="0.25">
      <c r="A21">
        <v>537</v>
      </c>
      <c r="B21" t="s">
        <v>588</v>
      </c>
      <c r="C21" t="s">
        <v>40</v>
      </c>
      <c r="D21" s="1">
        <v>526460</v>
      </c>
      <c r="E21" t="s">
        <v>34</v>
      </c>
      <c r="F21" s="4">
        <v>688</v>
      </c>
      <c r="G21" s="4">
        <v>1041979</v>
      </c>
      <c r="H21" t="s">
        <v>35</v>
      </c>
      <c r="I21" t="s">
        <v>26</v>
      </c>
      <c r="J21" t="s">
        <v>30</v>
      </c>
      <c r="K21" s="3">
        <v>28306.959999999999</v>
      </c>
      <c r="L21" s="6">
        <v>30.8</v>
      </c>
      <c r="N21" s="4">
        <v>20</v>
      </c>
      <c r="O21" s="4">
        <v>157434</v>
      </c>
      <c r="P21" s="4">
        <v>197494</v>
      </c>
      <c r="Q21" s="4">
        <v>0</v>
      </c>
      <c r="R21" s="9" t="str">
        <f t="shared" si="3"/>
        <v>01c3faa5-4779-415f-99a1-2fc4e18b1ef0не погашен526460долгосрочный688консолидация кредитов3 годав ипотекеконсолидация кредитов28306,9630,8201574341974940</v>
      </c>
      <c r="S21" s="10">
        <f t="shared" si="4"/>
        <v>0.32599843183020005</v>
      </c>
      <c r="T21" s="3">
        <f t="shared" si="5"/>
        <v>5.561671051925039</v>
      </c>
      <c r="U21" s="13">
        <f t="shared" si="6"/>
        <v>1.9449490429714857E-2</v>
      </c>
    </row>
    <row r="22" spans="1:21" x14ac:dyDescent="0.25">
      <c r="A22">
        <v>492</v>
      </c>
      <c r="B22" t="s">
        <v>543</v>
      </c>
      <c r="C22" t="s">
        <v>23</v>
      </c>
      <c r="D22" s="1">
        <v>448932</v>
      </c>
      <c r="E22" t="s">
        <v>24</v>
      </c>
      <c r="F22" s="4">
        <v>738</v>
      </c>
      <c r="G22" s="4">
        <v>1473317</v>
      </c>
      <c r="H22" t="s">
        <v>25</v>
      </c>
      <c r="I22" t="s">
        <v>32</v>
      </c>
      <c r="J22" t="s">
        <v>30</v>
      </c>
      <c r="K22" s="3">
        <v>17557.14</v>
      </c>
      <c r="L22" s="6">
        <v>14.7</v>
      </c>
      <c r="M22" s="4">
        <v>25</v>
      </c>
      <c r="N22" s="4">
        <v>10</v>
      </c>
      <c r="O22" s="4">
        <v>160569</v>
      </c>
      <c r="P22" s="4">
        <v>321112</v>
      </c>
      <c r="Q22" s="4">
        <v>0</v>
      </c>
      <c r="R22" s="9" t="str">
        <f t="shared" si="3"/>
        <v>01d4703a-b407-4737-aa0b-21ae1f759cdcпогашен448932краткосрочный738консолидация кредитов8 летв собственностиконсолидация кредитов17557,1414,725101605693211120</v>
      </c>
      <c r="S22" s="10">
        <f t="shared" si="4"/>
        <v>0.14300091562101028</v>
      </c>
      <c r="T22" s="3">
        <f t="shared" si="5"/>
        <v>9.1455100318161158</v>
      </c>
      <c r="U22" s="13">
        <f t="shared" si="6"/>
        <v>3.1982385901284369E-2</v>
      </c>
    </row>
    <row r="23" spans="1:21" x14ac:dyDescent="0.25">
      <c r="A23">
        <v>1577</v>
      </c>
      <c r="B23" t="s">
        <v>1627</v>
      </c>
      <c r="C23" t="s">
        <v>23</v>
      </c>
      <c r="D23" s="1">
        <v>218416</v>
      </c>
      <c r="E23" t="s">
        <v>24</v>
      </c>
      <c r="F23" s="4">
        <v>716</v>
      </c>
      <c r="G23" s="4">
        <v>867711</v>
      </c>
      <c r="H23" t="s">
        <v>52</v>
      </c>
      <c r="I23" t="s">
        <v>26</v>
      </c>
      <c r="J23" t="s">
        <v>30</v>
      </c>
      <c r="K23" s="3">
        <v>12798.59</v>
      </c>
      <c r="L23" s="6">
        <v>12.4</v>
      </c>
      <c r="M23" s="4">
        <v>31</v>
      </c>
      <c r="N23" s="4">
        <v>12</v>
      </c>
      <c r="O23" s="4">
        <v>93138</v>
      </c>
      <c r="P23" s="4">
        <v>194326</v>
      </c>
      <c r="Q23" s="4">
        <v>0</v>
      </c>
      <c r="R23" s="9" t="str">
        <f t="shared" si="3"/>
        <v>01d86d59-a20f-4d2e-9cb4-b9157a6b13e8погашен218416краткосрочный716консолидация кредитов4 годав ипотекеконсолидация кредитов12798,5912,43112931381943260</v>
      </c>
      <c r="S23" s="10">
        <f t="shared" si="4"/>
        <v>0.1769979636076989</v>
      </c>
      <c r="T23" s="3">
        <f t="shared" si="5"/>
        <v>7.2772078799305238</v>
      </c>
      <c r="U23" s="13">
        <f t="shared" si="6"/>
        <v>2.5448823509035885E-2</v>
      </c>
    </row>
    <row r="24" spans="1:21" x14ac:dyDescent="0.25">
      <c r="A24">
        <v>1927</v>
      </c>
      <c r="B24" t="s">
        <v>1974</v>
      </c>
      <c r="C24" t="s">
        <v>40</v>
      </c>
      <c r="D24" s="1">
        <v>165616</v>
      </c>
      <c r="E24" t="s">
        <v>34</v>
      </c>
      <c r="F24" s="4">
        <v>740</v>
      </c>
      <c r="G24" s="4">
        <v>1087009</v>
      </c>
      <c r="H24" t="s">
        <v>37</v>
      </c>
      <c r="I24" t="s">
        <v>26</v>
      </c>
      <c r="J24" t="s">
        <v>27</v>
      </c>
      <c r="K24" s="3">
        <v>4212.3</v>
      </c>
      <c r="L24" s="6">
        <v>15.2</v>
      </c>
      <c r="N24" s="4">
        <v>4</v>
      </c>
      <c r="O24" s="4">
        <v>24054</v>
      </c>
      <c r="P24" s="4">
        <v>66286</v>
      </c>
      <c r="Q24" s="4">
        <v>0</v>
      </c>
      <c r="R24" s="9" t="str">
        <f t="shared" si="3"/>
        <v>01f8453b-bc09-413c-aef9-fbded7f9d375не погашен165616долгосрочный740ремонт жилья5 летв ипотекеремонт жилья4212,315,2424054662860</v>
      </c>
      <c r="S24" s="10">
        <f t="shared" si="4"/>
        <v>4.6501546905315418E-2</v>
      </c>
      <c r="T24" s="3">
        <f t="shared" si="5"/>
        <v>5.7104194857916104</v>
      </c>
      <c r="U24" s="13">
        <f t="shared" si="6"/>
        <v>1.9969672442263331E-2</v>
      </c>
    </row>
    <row r="25" spans="1:21" x14ac:dyDescent="0.25">
      <c r="A25">
        <v>1196</v>
      </c>
      <c r="B25" t="s">
        <v>1246</v>
      </c>
      <c r="C25" t="s">
        <v>23</v>
      </c>
      <c r="D25" s="1">
        <v>223168</v>
      </c>
      <c r="E25" t="s">
        <v>34</v>
      </c>
      <c r="F25" s="4">
        <v>705</v>
      </c>
      <c r="G25" s="4">
        <v>1252784</v>
      </c>
      <c r="H25" t="s">
        <v>57</v>
      </c>
      <c r="I25" t="s">
        <v>26</v>
      </c>
      <c r="J25" t="s">
        <v>291</v>
      </c>
      <c r="K25" s="3">
        <v>20566.55</v>
      </c>
      <c r="L25" s="6">
        <v>17.8</v>
      </c>
      <c r="M25" s="4">
        <v>29</v>
      </c>
      <c r="N25" s="4">
        <v>26</v>
      </c>
      <c r="O25" s="4">
        <v>236379</v>
      </c>
      <c r="P25" s="4">
        <v>918434</v>
      </c>
      <c r="Q25" s="4">
        <v>0</v>
      </c>
      <c r="R25" s="9" t="str">
        <f t="shared" si="3"/>
        <v>020dd440-42ea-47c0-8fd1-4ce13904f5c8погашен223168долгосрочный705Medical Bills7 летв ипотекеMedical Bills20566,5517,829262363799184340</v>
      </c>
      <c r="S25" s="10">
        <f t="shared" si="4"/>
        <v>0.19700012132977432</v>
      </c>
      <c r="T25" s="3">
        <f t="shared" si="5"/>
        <v>11.493371518314934</v>
      </c>
      <c r="U25" s="13">
        <f t="shared" si="6"/>
        <v>4.0192995461903587E-2</v>
      </c>
    </row>
    <row r="26" spans="1:21" x14ac:dyDescent="0.25">
      <c r="A26">
        <v>751</v>
      </c>
      <c r="B26" t="s">
        <v>803</v>
      </c>
      <c r="C26" t="s">
        <v>23</v>
      </c>
      <c r="D26" s="1">
        <v>626362</v>
      </c>
      <c r="E26" t="s">
        <v>34</v>
      </c>
      <c r="F26" s="4"/>
      <c r="G26" s="4"/>
      <c r="H26" t="s">
        <v>46</v>
      </c>
      <c r="I26" t="s">
        <v>26</v>
      </c>
      <c r="J26" t="s">
        <v>30</v>
      </c>
      <c r="K26" s="3">
        <v>28106.13</v>
      </c>
      <c r="L26" s="6">
        <v>22</v>
      </c>
      <c r="N26" s="4">
        <v>13</v>
      </c>
      <c r="O26" s="4">
        <v>526034</v>
      </c>
      <c r="P26" s="4">
        <v>1602854</v>
      </c>
      <c r="Q26" s="4">
        <v>0</v>
      </c>
      <c r="R26" s="9" t="str">
        <f t="shared" si="3"/>
        <v>021cfe48-3ce5-4602-ad2b-c21f1473d195погашен626362долгосрочныйконсолидация кредитов2 годав ипотекеконсолидация кредитов28106,13221352603416028540</v>
      </c>
      <c r="S26" s="10" t="str">
        <f t="shared" si="4"/>
        <v/>
      </c>
      <c r="T26" s="3">
        <f t="shared" si="5"/>
        <v>18.715988291522169</v>
      </c>
      <c r="U26" s="13">
        <f t="shared" si="6"/>
        <v>6.5450910663373413E-2</v>
      </c>
    </row>
    <row r="27" spans="1:21" x14ac:dyDescent="0.25">
      <c r="A27">
        <v>405</v>
      </c>
      <c r="B27" t="s">
        <v>457</v>
      </c>
      <c r="C27" t="s">
        <v>23</v>
      </c>
      <c r="D27" s="1">
        <v>260436</v>
      </c>
      <c r="E27" t="s">
        <v>34</v>
      </c>
      <c r="F27" s="4">
        <v>734</v>
      </c>
      <c r="G27" s="4">
        <v>1244272</v>
      </c>
      <c r="H27" t="s">
        <v>29</v>
      </c>
      <c r="I27" t="s">
        <v>26</v>
      </c>
      <c r="J27" t="s">
        <v>30</v>
      </c>
      <c r="K27" s="3">
        <v>11924.21</v>
      </c>
      <c r="L27" s="6">
        <v>28.4</v>
      </c>
      <c r="M27" s="4">
        <v>26</v>
      </c>
      <c r="N27" s="4">
        <v>12</v>
      </c>
      <c r="O27" s="4">
        <v>189696</v>
      </c>
      <c r="P27" s="4">
        <v>625812</v>
      </c>
      <c r="Q27" s="4">
        <v>0</v>
      </c>
      <c r="R27" s="9" t="str">
        <f t="shared" si="3"/>
        <v>023fa202-c60a-4d28-9961-3fe45d280800погашен260436долгосрочный734консолидация кредитов10+ летв ипотекеконсолидация кредитов11924,2128,426121896966258120</v>
      </c>
      <c r="S27" s="10">
        <f t="shared" si="4"/>
        <v>0.114999389201075</v>
      </c>
      <c r="T27" s="3">
        <f t="shared" si="5"/>
        <v>15.908475278446121</v>
      </c>
      <c r="U27" s="13">
        <f t="shared" si="6"/>
        <v>5.5632872708715447E-2</v>
      </c>
    </row>
    <row r="28" spans="1:21" x14ac:dyDescent="0.25">
      <c r="A28">
        <v>1288</v>
      </c>
      <c r="B28" t="s">
        <v>1338</v>
      </c>
      <c r="C28" t="s">
        <v>23</v>
      </c>
      <c r="D28" s="1">
        <v>453530</v>
      </c>
      <c r="E28" t="s">
        <v>34</v>
      </c>
      <c r="F28" s="4">
        <v>667</v>
      </c>
      <c r="G28" s="4">
        <v>1506472</v>
      </c>
      <c r="H28" t="s">
        <v>68</v>
      </c>
      <c r="I28" t="s">
        <v>38</v>
      </c>
      <c r="J28" t="s">
        <v>30</v>
      </c>
      <c r="K28" s="3">
        <v>16571.23</v>
      </c>
      <c r="L28" s="6">
        <v>18.7</v>
      </c>
      <c r="M28" s="4">
        <v>50</v>
      </c>
      <c r="N28" s="4">
        <v>12</v>
      </c>
      <c r="O28" s="4">
        <v>353875</v>
      </c>
      <c r="P28" s="4">
        <v>628430</v>
      </c>
      <c r="Q28" s="4">
        <v>0</v>
      </c>
      <c r="R28" s="9" t="str">
        <f t="shared" si="3"/>
        <v>02a92d8a-0508-40eb-9bb5-a9c6fc1019cdпогашен453530долгосрочный667консолидация кредитов1 годв арендеконсолидация кредитов16571,2318,750123538756284300</v>
      </c>
      <c r="S28" s="10">
        <f t="shared" si="4"/>
        <v>0.13200030269397639</v>
      </c>
      <c r="T28" s="3">
        <f t="shared" si="5"/>
        <v>21.354781751264088</v>
      </c>
      <c r="U28" s="13">
        <f t="shared" si="6"/>
        <v>7.4678926427355061E-2</v>
      </c>
    </row>
    <row r="29" spans="1:21" x14ac:dyDescent="0.25">
      <c r="A29">
        <v>1564</v>
      </c>
      <c r="B29" t="s">
        <v>1614</v>
      </c>
      <c r="C29" t="s">
        <v>23</v>
      </c>
      <c r="D29" s="1">
        <v>354530</v>
      </c>
      <c r="E29" t="s">
        <v>34</v>
      </c>
      <c r="F29" s="4">
        <v>724</v>
      </c>
      <c r="G29" s="4">
        <v>822890</v>
      </c>
      <c r="H29" t="s">
        <v>37</v>
      </c>
      <c r="I29" t="s">
        <v>38</v>
      </c>
      <c r="J29" t="s">
        <v>30</v>
      </c>
      <c r="K29" s="3">
        <v>15730.86</v>
      </c>
      <c r="L29" s="6">
        <v>11</v>
      </c>
      <c r="N29" s="4">
        <v>15</v>
      </c>
      <c r="O29" s="4">
        <v>262637</v>
      </c>
      <c r="P29" s="4">
        <v>1055912</v>
      </c>
      <c r="Q29" s="4">
        <v>0</v>
      </c>
      <c r="R29" s="9" t="str">
        <f t="shared" si="3"/>
        <v>02c36826-da5d-41b3-8b8e-5b58add0c339погашен354530долгосрочный724консолидация кредитов5 летв арендеконсолидация кредитов15730,86111526263710559120</v>
      </c>
      <c r="S29" s="10">
        <f t="shared" si="4"/>
        <v>0.22939921496190258</v>
      </c>
      <c r="T29" s="3">
        <f t="shared" si="5"/>
        <v>16.695654274464331</v>
      </c>
      <c r="U29" s="13">
        <f t="shared" si="6"/>
        <v>5.8385683906391275E-2</v>
      </c>
    </row>
    <row r="30" spans="1:21" x14ac:dyDescent="0.25">
      <c r="A30">
        <v>113</v>
      </c>
      <c r="B30" t="s">
        <v>160</v>
      </c>
      <c r="C30" t="s">
        <v>40</v>
      </c>
      <c r="D30" s="1">
        <v>349756</v>
      </c>
      <c r="E30" t="s">
        <v>34</v>
      </c>
      <c r="F30" s="4">
        <v>737</v>
      </c>
      <c r="G30" s="4">
        <v>2491945</v>
      </c>
      <c r="H30" t="s">
        <v>35</v>
      </c>
      <c r="I30" t="s">
        <v>38</v>
      </c>
      <c r="J30" t="s">
        <v>30</v>
      </c>
      <c r="K30" s="3">
        <v>23258.28</v>
      </c>
      <c r="L30" s="6">
        <v>21.5</v>
      </c>
      <c r="N30" s="4">
        <v>7</v>
      </c>
      <c r="O30" s="4">
        <v>270332</v>
      </c>
      <c r="P30" s="4">
        <v>660396</v>
      </c>
      <c r="Q30" s="4">
        <v>0</v>
      </c>
      <c r="R30" s="9" t="str">
        <f t="shared" si="3"/>
        <v>030a28e3-11ef-4d3f-9601-0479039ac27cне погашен349756долгосрочный737консолидация кредитов3 годав арендеконсолидация кредитов23258,2821,572703326603960</v>
      </c>
      <c r="S30" s="10">
        <f t="shared" si="4"/>
        <v>0.11200060996530822</v>
      </c>
      <c r="T30" s="3">
        <f t="shared" si="5"/>
        <v>11.62304349246806</v>
      </c>
      <c r="U30" s="13">
        <f t="shared" si="6"/>
        <v>4.0646465974047682E-2</v>
      </c>
    </row>
    <row r="31" spans="1:21" x14ac:dyDescent="0.25">
      <c r="A31">
        <v>1447</v>
      </c>
      <c r="B31" t="s">
        <v>1497</v>
      </c>
      <c r="C31" t="s">
        <v>23</v>
      </c>
      <c r="E31" t="s">
        <v>24</v>
      </c>
      <c r="F31" s="4">
        <v>730</v>
      </c>
      <c r="G31" s="4">
        <v>857489</v>
      </c>
      <c r="H31" t="s">
        <v>29</v>
      </c>
      <c r="I31" t="s">
        <v>38</v>
      </c>
      <c r="J31" t="s">
        <v>30</v>
      </c>
      <c r="K31" s="3">
        <v>3265.53</v>
      </c>
      <c r="L31" s="6">
        <v>20.100000000000001</v>
      </c>
      <c r="M31" s="4">
        <v>22</v>
      </c>
      <c r="N31" s="4">
        <v>15</v>
      </c>
      <c r="O31" s="4">
        <v>112575</v>
      </c>
      <c r="P31" s="4">
        <v>413798</v>
      </c>
      <c r="Q31" s="4">
        <v>0</v>
      </c>
      <c r="R31" s="9" t="str">
        <f t="shared" si="3"/>
        <v>0332dbab-ce6a-4eea-89f0-6b9e1c42eb21погашенкраткосрочный730консолидация кредитов10+ летв арендеконсолидация кредитов3265,5320,122151125754137980</v>
      </c>
      <c r="S31" s="10">
        <f t="shared" si="4"/>
        <v>4.5698965234539451E-2</v>
      </c>
      <c r="T31" s="3">
        <f t="shared" si="5"/>
        <v>34.473730144876939</v>
      </c>
      <c r="U31" s="13">
        <f t="shared" si="6"/>
        <v>0.12055665972860448</v>
      </c>
    </row>
    <row r="32" spans="1:21" x14ac:dyDescent="0.25">
      <c r="A32">
        <v>85</v>
      </c>
      <c r="B32" t="s">
        <v>132</v>
      </c>
      <c r="C32" t="s">
        <v>23</v>
      </c>
      <c r="D32" s="1">
        <v>262988</v>
      </c>
      <c r="E32" t="s">
        <v>24</v>
      </c>
      <c r="F32" s="4">
        <v>743</v>
      </c>
      <c r="G32" s="4">
        <v>1340279</v>
      </c>
      <c r="I32" t="s">
        <v>38</v>
      </c>
      <c r="J32" t="s">
        <v>30</v>
      </c>
      <c r="K32" s="3">
        <v>9348.3799999999992</v>
      </c>
      <c r="L32" s="6">
        <v>28.2</v>
      </c>
      <c r="M32" s="4">
        <v>35</v>
      </c>
      <c r="N32" s="4">
        <v>9</v>
      </c>
      <c r="O32" s="4">
        <v>499548</v>
      </c>
      <c r="P32" s="4">
        <v>681296</v>
      </c>
      <c r="Q32" s="4">
        <v>0</v>
      </c>
      <c r="R32" s="9" t="str">
        <f t="shared" si="3"/>
        <v>034ce7a6-999c-4ffa-a1d2-610f88a29606погашен262988краткосрочный743консолидация кредитовв арендеконсолидация кредитов9348,3828,23594995486812960</v>
      </c>
      <c r="S32" s="10">
        <f t="shared" si="4"/>
        <v>8.3699408854425089E-2</v>
      </c>
      <c r="T32" s="3">
        <f t="shared" si="5"/>
        <v>53.436852160481287</v>
      </c>
      <c r="U32" s="13">
        <f t="shared" si="6"/>
        <v>0.18687181154477539</v>
      </c>
    </row>
    <row r="33" spans="1:21" x14ac:dyDescent="0.25">
      <c r="A33">
        <v>1002</v>
      </c>
      <c r="B33" t="s">
        <v>1053</v>
      </c>
      <c r="C33" t="s">
        <v>23</v>
      </c>
      <c r="D33" s="1">
        <v>274274</v>
      </c>
      <c r="E33" t="s">
        <v>24</v>
      </c>
      <c r="F33" s="4">
        <v>747</v>
      </c>
      <c r="G33" s="4">
        <v>1540672</v>
      </c>
      <c r="H33" t="s">
        <v>35</v>
      </c>
      <c r="I33" t="s">
        <v>38</v>
      </c>
      <c r="J33" t="s">
        <v>30</v>
      </c>
      <c r="K33" s="3">
        <v>8640.6299999999992</v>
      </c>
      <c r="L33" s="6">
        <v>7.8</v>
      </c>
      <c r="N33" s="4">
        <v>10</v>
      </c>
      <c r="O33" s="4">
        <v>104538</v>
      </c>
      <c r="P33" s="4">
        <v>500170</v>
      </c>
      <c r="Q33" s="4">
        <v>0</v>
      </c>
      <c r="R33" s="9" t="str">
        <f t="shared" si="3"/>
        <v>035d46fb-9903-4e90-9954-fb605622d539погашен274274краткосрочный747консолидация кредитов3 годав арендеконсолидация кредитов8640,637,8101045385001700</v>
      </c>
      <c r="S33" s="10">
        <f t="shared" si="4"/>
        <v>6.7300217048145219E-2</v>
      </c>
      <c r="T33" s="3">
        <f t="shared" si="5"/>
        <v>12.098423378850848</v>
      </c>
      <c r="U33" s="13">
        <f t="shared" si="6"/>
        <v>4.2308897366404252E-2</v>
      </c>
    </row>
    <row r="34" spans="1:21" x14ac:dyDescent="0.25">
      <c r="A34">
        <v>378</v>
      </c>
      <c r="B34" t="s">
        <v>430</v>
      </c>
      <c r="C34" t="s">
        <v>23</v>
      </c>
      <c r="E34" t="s">
        <v>24</v>
      </c>
      <c r="F34" s="4">
        <v>739</v>
      </c>
      <c r="G34" s="4">
        <v>3095632</v>
      </c>
      <c r="H34" t="s">
        <v>35</v>
      </c>
      <c r="I34" t="s">
        <v>26</v>
      </c>
      <c r="J34" t="s">
        <v>30</v>
      </c>
      <c r="K34" s="3">
        <v>41017.199999999997</v>
      </c>
      <c r="L34" s="6">
        <v>21</v>
      </c>
      <c r="M34" s="4">
        <v>19</v>
      </c>
      <c r="N34" s="4">
        <v>15</v>
      </c>
      <c r="O34" s="4">
        <v>288002</v>
      </c>
      <c r="P34" s="4">
        <v>508354</v>
      </c>
      <c r="Q34" s="4">
        <v>0</v>
      </c>
      <c r="R34" s="9" t="str">
        <f t="shared" si="3"/>
        <v>0363c6d8-3b43-4266-92cf-113e1fca7d5cпогашенкраткосрочный739консолидация кредитов3 годав ипотекеконсолидация кредитов41017,22119152880025083540</v>
      </c>
      <c r="S34" s="10">
        <f t="shared" si="4"/>
        <v>0.1590002946086615</v>
      </c>
      <c r="T34" s="3">
        <f t="shared" si="5"/>
        <v>7.0214934222716332</v>
      </c>
      <c r="U34" s="13">
        <f t="shared" si="6"/>
        <v>2.4554575026782544E-2</v>
      </c>
    </row>
    <row r="35" spans="1:21" x14ac:dyDescent="0.25">
      <c r="A35">
        <v>358</v>
      </c>
      <c r="B35" t="s">
        <v>409</v>
      </c>
      <c r="C35" t="s">
        <v>40</v>
      </c>
      <c r="D35" s="1">
        <v>147576</v>
      </c>
      <c r="E35" t="s">
        <v>24</v>
      </c>
      <c r="F35" s="4">
        <v>748</v>
      </c>
      <c r="G35" s="4">
        <v>463429</v>
      </c>
      <c r="H35" t="s">
        <v>46</v>
      </c>
      <c r="I35" t="s">
        <v>38</v>
      </c>
      <c r="J35" t="s">
        <v>30</v>
      </c>
      <c r="K35" s="3">
        <v>8573.56</v>
      </c>
      <c r="L35" s="6">
        <v>12.9</v>
      </c>
      <c r="M35" s="4">
        <v>36</v>
      </c>
      <c r="N35" s="4">
        <v>20</v>
      </c>
      <c r="O35" s="4">
        <v>88939</v>
      </c>
      <c r="P35" s="4">
        <v>357588</v>
      </c>
      <c r="Q35" s="4">
        <v>0</v>
      </c>
      <c r="R35" s="9" t="str">
        <f t="shared" si="3"/>
        <v>03709adc-3272-4711-9845-70f4cb09550aне погашен147576краткосрочный748консолидация кредитов2 годав арендеконсолидация кредитов8573,5612,93620889393575880</v>
      </c>
      <c r="S35" s="10">
        <f t="shared" si="4"/>
        <v>0.22200319790086506</v>
      </c>
      <c r="T35" s="3">
        <f t="shared" si="5"/>
        <v>10.373637088910558</v>
      </c>
      <c r="U35" s="13">
        <f t="shared" si="6"/>
        <v>3.6277218375269774E-2</v>
      </c>
    </row>
    <row r="36" spans="1:21" x14ac:dyDescent="0.25">
      <c r="A36">
        <v>1756</v>
      </c>
      <c r="B36" t="s">
        <v>1805</v>
      </c>
      <c r="C36" t="s">
        <v>23</v>
      </c>
      <c r="D36" s="1">
        <v>261008</v>
      </c>
      <c r="E36" t="s">
        <v>24</v>
      </c>
      <c r="F36" s="4">
        <v>749</v>
      </c>
      <c r="G36" s="4">
        <v>1744029</v>
      </c>
      <c r="H36" t="s">
        <v>46</v>
      </c>
      <c r="I36" t="s">
        <v>26</v>
      </c>
      <c r="J36" t="s">
        <v>30</v>
      </c>
      <c r="K36" s="3">
        <v>38368.6</v>
      </c>
      <c r="L36" s="6">
        <v>13.2</v>
      </c>
      <c r="M36" s="4">
        <v>46</v>
      </c>
      <c r="N36" s="4">
        <v>18</v>
      </c>
      <c r="O36" s="4">
        <v>140999</v>
      </c>
      <c r="P36" s="4">
        <v>519970</v>
      </c>
      <c r="Q36" s="4">
        <v>0</v>
      </c>
      <c r="R36" s="9" t="str">
        <f t="shared" si="3"/>
        <v>03c4d4ba-1def-4e5d-b87e-3d62069d1660погашен261008краткосрочный749консолидация кредитов2 годав ипотекеконсолидация кредитов38368,613,246181409995199700</v>
      </c>
      <c r="S36" s="10">
        <f t="shared" si="4"/>
        <v>0.26399973853645781</v>
      </c>
      <c r="T36" s="3">
        <f t="shared" si="5"/>
        <v>3.6748539170050512</v>
      </c>
      <c r="U36" s="13">
        <f t="shared" si="6"/>
        <v>1.28511800539967E-2</v>
      </c>
    </row>
    <row r="37" spans="1:21" x14ac:dyDescent="0.25">
      <c r="A37">
        <v>1853</v>
      </c>
      <c r="B37" t="s">
        <v>1901</v>
      </c>
      <c r="C37" t="s">
        <v>23</v>
      </c>
      <c r="E37" t="s">
        <v>24</v>
      </c>
      <c r="F37" s="4">
        <v>749</v>
      </c>
      <c r="G37" s="4">
        <v>1025981</v>
      </c>
      <c r="H37" t="s">
        <v>57</v>
      </c>
      <c r="I37" t="s">
        <v>26</v>
      </c>
      <c r="J37" t="s">
        <v>30</v>
      </c>
      <c r="K37" s="3">
        <v>19151.62</v>
      </c>
      <c r="L37" s="6">
        <v>13.1</v>
      </c>
      <c r="N37" s="4">
        <v>8</v>
      </c>
      <c r="O37" s="4">
        <v>144267</v>
      </c>
      <c r="P37" s="4">
        <v>431640</v>
      </c>
      <c r="Q37" s="4">
        <v>0</v>
      </c>
      <c r="R37" s="9" t="str">
        <f t="shared" si="3"/>
        <v>03e5d6ac-db4c-43de-b896-d20c77d8c56dпогашенкраткосрочный749консолидация кредитов7 летв ипотекеконсолидация кредитов19151,6213,181442674316400</v>
      </c>
      <c r="S37" s="10">
        <f t="shared" si="4"/>
        <v>0.22399970369821665</v>
      </c>
      <c r="T37" s="3">
        <f t="shared" si="5"/>
        <v>7.5328875572928036</v>
      </c>
      <c r="U37" s="13">
        <f t="shared" si="6"/>
        <v>2.6342950362548558E-2</v>
      </c>
    </row>
    <row r="38" spans="1:21" x14ac:dyDescent="0.25">
      <c r="A38">
        <v>1941</v>
      </c>
      <c r="B38" s="2" t="s">
        <v>1988</v>
      </c>
      <c r="C38" t="s">
        <v>23</v>
      </c>
      <c r="D38" s="1">
        <v>346478</v>
      </c>
      <c r="E38" t="s">
        <v>34</v>
      </c>
      <c r="F38" s="4">
        <v>744</v>
      </c>
      <c r="G38" s="4">
        <v>2094598</v>
      </c>
      <c r="H38" t="s">
        <v>55</v>
      </c>
      <c r="I38" t="s">
        <v>26</v>
      </c>
      <c r="J38" t="s">
        <v>27</v>
      </c>
      <c r="K38" s="3">
        <v>13806.92</v>
      </c>
      <c r="L38" s="6">
        <v>20.5</v>
      </c>
      <c r="M38" s="4">
        <v>59</v>
      </c>
      <c r="N38" s="4">
        <v>16</v>
      </c>
      <c r="O38" s="4">
        <v>220704</v>
      </c>
      <c r="P38" s="4">
        <v>443652</v>
      </c>
      <c r="Q38" s="4">
        <v>4</v>
      </c>
      <c r="R38" s="9" t="str">
        <f t="shared" si="3"/>
        <v>03e63399-7b68-4979-a4ba-78faf7731cf7погашен346478долгосрочный744ремонт жилья9 летв ипотекеремонт жилья13806,9220,559162207044436524</v>
      </c>
      <c r="S38" s="10">
        <f t="shared" si="4"/>
        <v>7.9100161462963309E-2</v>
      </c>
      <c r="T38" s="3">
        <f t="shared" si="5"/>
        <v>15.985027797655089</v>
      </c>
      <c r="U38" s="13">
        <f t="shared" si="6"/>
        <v>5.5900581366028081E-2</v>
      </c>
    </row>
    <row r="39" spans="1:21" x14ac:dyDescent="0.25">
      <c r="A39">
        <v>1134</v>
      </c>
      <c r="B39" t="s">
        <v>1184</v>
      </c>
      <c r="C39" t="s">
        <v>23</v>
      </c>
      <c r="D39" s="1">
        <v>335192</v>
      </c>
      <c r="E39" t="s">
        <v>24</v>
      </c>
      <c r="F39" s="4">
        <v>702</v>
      </c>
      <c r="G39" s="4">
        <v>2508779</v>
      </c>
      <c r="H39" t="s">
        <v>68</v>
      </c>
      <c r="I39" t="s">
        <v>38</v>
      </c>
      <c r="J39" t="s">
        <v>30</v>
      </c>
      <c r="K39" s="3">
        <v>14446.27</v>
      </c>
      <c r="L39" s="6">
        <v>16.8</v>
      </c>
      <c r="M39" s="4">
        <v>63</v>
      </c>
      <c r="N39" s="4">
        <v>8</v>
      </c>
      <c r="O39" s="4">
        <v>317642</v>
      </c>
      <c r="P39" s="4">
        <v>511544</v>
      </c>
      <c r="Q39" s="4">
        <v>0</v>
      </c>
      <c r="R39" s="9" t="str">
        <f t="shared" si="3"/>
        <v>03ead93f-4a1e-40f2-a515-38ad3501c373погашен335192краткосрочный702консолидация кредитов1 годв арендеконсолидация кредитов14446,2716,86383176425115440</v>
      </c>
      <c r="S39" s="10">
        <f t="shared" si="4"/>
        <v>6.9099446384077667E-2</v>
      </c>
      <c r="T39" s="3">
        <f t="shared" si="5"/>
        <v>21.987821077689951</v>
      </c>
      <c r="U39" s="13">
        <f t="shared" si="6"/>
        <v>7.6892702144401706E-2</v>
      </c>
    </row>
    <row r="40" spans="1:21" x14ac:dyDescent="0.25">
      <c r="A40">
        <v>427</v>
      </c>
      <c r="B40" t="s">
        <v>478</v>
      </c>
      <c r="C40" t="s">
        <v>23</v>
      </c>
      <c r="E40" t="s">
        <v>34</v>
      </c>
      <c r="F40" s="4">
        <v>615</v>
      </c>
      <c r="G40" s="4">
        <v>1282462</v>
      </c>
      <c r="H40" t="s">
        <v>29</v>
      </c>
      <c r="I40" t="s">
        <v>26</v>
      </c>
      <c r="J40" t="s">
        <v>30</v>
      </c>
      <c r="K40" s="3">
        <v>40611.360000000001</v>
      </c>
      <c r="L40" s="6">
        <v>22.9</v>
      </c>
      <c r="N40" s="4">
        <v>21</v>
      </c>
      <c r="O40" s="4">
        <v>1238287</v>
      </c>
      <c r="P40" s="4">
        <v>1740046</v>
      </c>
      <c r="Q40" s="4">
        <v>0</v>
      </c>
      <c r="R40" s="9" t="str">
        <f t="shared" si="3"/>
        <v>03f8cd85-1ce1-4754-a955-f32e17eaee60погашендолгосрочный615консолидация кредитов10+ летв ипотекеконсолидация кредитов40611,3622,921123828717400460</v>
      </c>
      <c r="S40" s="10">
        <f t="shared" si="4"/>
        <v>0.3800005926101514</v>
      </c>
      <c r="T40" s="3">
        <f t="shared" si="5"/>
        <v>30.491148289542629</v>
      </c>
      <c r="U40" s="13">
        <f t="shared" si="6"/>
        <v>0.10662933699453697</v>
      </c>
    </row>
    <row r="41" spans="1:21" x14ac:dyDescent="0.25">
      <c r="A41">
        <v>636</v>
      </c>
      <c r="B41" t="s">
        <v>688</v>
      </c>
      <c r="C41" t="s">
        <v>23</v>
      </c>
      <c r="D41" s="1">
        <v>231264</v>
      </c>
      <c r="E41" t="s">
        <v>34</v>
      </c>
      <c r="F41" s="4">
        <v>656</v>
      </c>
      <c r="G41" s="4">
        <v>433371</v>
      </c>
      <c r="H41" t="s">
        <v>29</v>
      </c>
      <c r="I41" t="s">
        <v>26</v>
      </c>
      <c r="J41" t="s">
        <v>30</v>
      </c>
      <c r="K41" s="3">
        <v>7078.45</v>
      </c>
      <c r="L41" s="6">
        <v>16</v>
      </c>
      <c r="N41" s="4">
        <v>9</v>
      </c>
      <c r="O41" s="4">
        <v>331588</v>
      </c>
      <c r="P41" s="4">
        <v>769428</v>
      </c>
      <c r="Q41" s="4">
        <v>0</v>
      </c>
      <c r="R41" s="9" t="str">
        <f t="shared" si="3"/>
        <v>040a5b08-32b2-40db-a2bd-09a0d85e2c75погашен231264долгосрочный656консолидация кредитов10+ летв ипотекеконсолидация кредитов7078,451693315887694280</v>
      </c>
      <c r="S41" s="10">
        <f t="shared" si="4"/>
        <v>0.19600157832434564</v>
      </c>
      <c r="T41" s="3">
        <f t="shared" si="5"/>
        <v>46.844718829687288</v>
      </c>
      <c r="U41" s="13">
        <f t="shared" si="6"/>
        <v>0.1638187339837959</v>
      </c>
    </row>
    <row r="42" spans="1:21" x14ac:dyDescent="0.25">
      <c r="A42">
        <v>1478</v>
      </c>
      <c r="B42" t="s">
        <v>1528</v>
      </c>
      <c r="C42" t="s">
        <v>23</v>
      </c>
      <c r="E42" t="s">
        <v>24</v>
      </c>
      <c r="F42" s="4">
        <v>733</v>
      </c>
      <c r="G42" s="4">
        <v>971660</v>
      </c>
      <c r="H42" t="s">
        <v>68</v>
      </c>
      <c r="I42" t="s">
        <v>32</v>
      </c>
      <c r="J42" t="s">
        <v>30</v>
      </c>
      <c r="K42" s="3">
        <v>15465.43</v>
      </c>
      <c r="L42" s="6">
        <v>19.100000000000001</v>
      </c>
      <c r="N42" s="4">
        <v>8</v>
      </c>
      <c r="O42" s="4">
        <v>249375</v>
      </c>
      <c r="P42" s="4">
        <v>301400</v>
      </c>
      <c r="Q42" s="4">
        <v>0</v>
      </c>
      <c r="R42" s="9" t="str">
        <f t="shared" si="3"/>
        <v>0427866b-c3da-4794-aa74-b13e9f30fa17погашенкраткосрочный733консолидация кредитов1 годв собственностиконсолидация кредитов15465,4319,182493753014000</v>
      </c>
      <c r="S42" s="10">
        <f t="shared" si="4"/>
        <v>0.19099804458349628</v>
      </c>
      <c r="T42" s="3">
        <f t="shared" si="5"/>
        <v>16.124672899492609</v>
      </c>
      <c r="U42" s="13">
        <f t="shared" si="6"/>
        <v>5.6388928491628992E-2</v>
      </c>
    </row>
    <row r="43" spans="1:21" x14ac:dyDescent="0.25">
      <c r="A43">
        <v>126</v>
      </c>
      <c r="B43" t="s">
        <v>173</v>
      </c>
      <c r="C43" t="s">
        <v>40</v>
      </c>
      <c r="D43" s="1">
        <v>446094</v>
      </c>
      <c r="E43" t="s">
        <v>24</v>
      </c>
      <c r="F43" s="4"/>
      <c r="G43" s="4"/>
      <c r="H43" t="s">
        <v>35</v>
      </c>
      <c r="I43" t="s">
        <v>26</v>
      </c>
      <c r="J43" t="s">
        <v>30</v>
      </c>
      <c r="K43" s="3">
        <v>30975.51</v>
      </c>
      <c r="L43" s="6">
        <v>7</v>
      </c>
      <c r="M43" s="4">
        <v>0</v>
      </c>
      <c r="N43" s="4">
        <v>9</v>
      </c>
      <c r="O43" s="4">
        <v>76</v>
      </c>
      <c r="P43" s="4">
        <v>85998</v>
      </c>
      <c r="Q43" s="4">
        <v>0</v>
      </c>
      <c r="R43" s="9" t="str">
        <f t="shared" si="3"/>
        <v>044bdda9-adf7-4025-b77d-0160e4e834c2не погашен446094краткосрочныйконсолидация кредитов3 годав ипотекеконсолидация кредитов30975,5170976859980</v>
      </c>
      <c r="S43" s="10" t="str">
        <f t="shared" si="4"/>
        <v/>
      </c>
      <c r="T43" s="3">
        <f t="shared" si="5"/>
        <v>2.4535512086806643E-3</v>
      </c>
      <c r="U43" s="13">
        <f t="shared" si="6"/>
        <v>8.580212728606568E-6</v>
      </c>
    </row>
    <row r="44" spans="1:21" x14ac:dyDescent="0.25">
      <c r="A44">
        <v>1313</v>
      </c>
      <c r="B44" t="s">
        <v>1363</v>
      </c>
      <c r="C44" t="s">
        <v>40</v>
      </c>
      <c r="D44" s="1">
        <v>171952</v>
      </c>
      <c r="E44" t="s">
        <v>24</v>
      </c>
      <c r="F44" s="4">
        <v>729</v>
      </c>
      <c r="G44" s="4">
        <v>742520</v>
      </c>
      <c r="H44" t="s">
        <v>29</v>
      </c>
      <c r="I44" t="s">
        <v>38</v>
      </c>
      <c r="J44" t="s">
        <v>30</v>
      </c>
      <c r="K44" s="3">
        <v>13612.74</v>
      </c>
      <c r="L44" s="6">
        <v>12</v>
      </c>
      <c r="M44" s="4">
        <v>72</v>
      </c>
      <c r="N44" s="4">
        <v>8</v>
      </c>
      <c r="O44" s="4">
        <v>93974</v>
      </c>
      <c r="P44" s="4">
        <v>165616</v>
      </c>
      <c r="Q44" s="4">
        <v>1</v>
      </c>
      <c r="R44" s="9" t="str">
        <f t="shared" si="3"/>
        <v>044ed96e-752a-41b9-a21b-18f9b18c1c34не погашен171952краткосрочный729консолидация кредитов10+ летв арендеконсолидация кредитов13612,7412728939741656161</v>
      </c>
      <c r="S44" s="10">
        <f t="shared" si="4"/>
        <v>0.21999795291709315</v>
      </c>
      <c r="T44" s="3">
        <f t="shared" si="5"/>
        <v>6.9033860927337187</v>
      </c>
      <c r="U44" s="13">
        <f t="shared" si="6"/>
        <v>2.4141546756307655E-2</v>
      </c>
    </row>
    <row r="45" spans="1:21" x14ac:dyDescent="0.25">
      <c r="A45">
        <v>1087</v>
      </c>
      <c r="B45" t="s">
        <v>1137</v>
      </c>
      <c r="C45" t="s">
        <v>23</v>
      </c>
      <c r="D45" s="1">
        <v>439692</v>
      </c>
      <c r="E45" t="s">
        <v>24</v>
      </c>
      <c r="F45" s="4">
        <v>744</v>
      </c>
      <c r="G45" s="4">
        <v>2278404</v>
      </c>
      <c r="H45" t="s">
        <v>74</v>
      </c>
      <c r="I45" t="s">
        <v>26</v>
      </c>
      <c r="J45" t="s">
        <v>30</v>
      </c>
      <c r="K45" s="3">
        <v>26201.57</v>
      </c>
      <c r="L45" s="6">
        <v>30.5</v>
      </c>
      <c r="M45" s="4">
        <v>20</v>
      </c>
      <c r="N45" s="4">
        <v>15</v>
      </c>
      <c r="O45" s="4">
        <v>565307</v>
      </c>
      <c r="P45" s="4">
        <v>1228084</v>
      </c>
      <c r="Q45" s="4">
        <v>0</v>
      </c>
      <c r="R45" s="9" t="str">
        <f t="shared" si="3"/>
        <v>047408bc-a739-445c-bf15-78e78e5dd412погашен439692краткосрочный744консолидация кредитов6 летв ипотекеконсолидация кредитов26201,5730,5201556530712280840</v>
      </c>
      <c r="S45" s="10">
        <f t="shared" si="4"/>
        <v>0.13799959971980386</v>
      </c>
      <c r="T45" s="3">
        <f t="shared" si="5"/>
        <v>21.57531018179445</v>
      </c>
      <c r="U45" s="13">
        <f t="shared" si="6"/>
        <v>7.5450127305478856E-2</v>
      </c>
    </row>
    <row r="46" spans="1:21" x14ac:dyDescent="0.25">
      <c r="A46">
        <v>1054</v>
      </c>
      <c r="B46" t="s">
        <v>1104</v>
      </c>
      <c r="C46" t="s">
        <v>23</v>
      </c>
      <c r="D46" s="1">
        <v>225830</v>
      </c>
      <c r="E46" t="s">
        <v>34</v>
      </c>
      <c r="F46" s="4">
        <v>681</v>
      </c>
      <c r="G46" s="4">
        <v>2250360</v>
      </c>
      <c r="H46" t="s">
        <v>57</v>
      </c>
      <c r="I46" t="s">
        <v>26</v>
      </c>
      <c r="J46" t="s">
        <v>30</v>
      </c>
      <c r="K46" s="3">
        <v>27004.32</v>
      </c>
      <c r="L46" s="6">
        <v>18.899999999999999</v>
      </c>
      <c r="N46" s="4">
        <v>11</v>
      </c>
      <c r="O46" s="4">
        <v>270579</v>
      </c>
      <c r="P46" s="4">
        <v>417758</v>
      </c>
      <c r="Q46" s="4">
        <v>1</v>
      </c>
      <c r="R46" s="9" t="str">
        <f t="shared" si="3"/>
        <v>04777e65-e65b-4149-85fc-89556cbcec96погашен225830долгосрочный681консолидация кредитов7 летв ипотекеконсолидация кредитов27004,3218,9112705794177581</v>
      </c>
      <c r="S46" s="10">
        <f t="shared" si="4"/>
        <v>0.14399999999999999</v>
      </c>
      <c r="T46" s="3">
        <f t="shared" si="5"/>
        <v>10.019841269841271</v>
      </c>
      <c r="U46" s="13">
        <f t="shared" si="6"/>
        <v>3.5039973609655758E-2</v>
      </c>
    </row>
    <row r="47" spans="1:21" x14ac:dyDescent="0.25">
      <c r="A47">
        <v>1978</v>
      </c>
      <c r="B47" t="s">
        <v>2025</v>
      </c>
      <c r="C47" t="s">
        <v>23</v>
      </c>
      <c r="D47" s="1">
        <v>108570</v>
      </c>
      <c r="E47" t="s">
        <v>24</v>
      </c>
      <c r="F47" s="4">
        <v>742</v>
      </c>
      <c r="G47" s="4">
        <v>720119</v>
      </c>
      <c r="H47" t="s">
        <v>29</v>
      </c>
      <c r="I47" t="s">
        <v>38</v>
      </c>
      <c r="J47" t="s">
        <v>422</v>
      </c>
      <c r="K47" s="3">
        <v>6505.03</v>
      </c>
      <c r="L47" s="6">
        <v>30.5</v>
      </c>
      <c r="M47" s="4">
        <v>62</v>
      </c>
      <c r="N47" s="4">
        <v>8</v>
      </c>
      <c r="O47" s="4">
        <v>26087</v>
      </c>
      <c r="P47" s="4">
        <v>97746</v>
      </c>
      <c r="Q47" s="4">
        <v>0</v>
      </c>
      <c r="R47" s="9" t="str">
        <f t="shared" si="3"/>
        <v>0480a681-8935-4cf0-8699-789696ce470aпогашен108570краткосрочный742vacation10+ летв арендеvacation6505,0330,562826087977460</v>
      </c>
      <c r="S47" s="10">
        <f t="shared" si="4"/>
        <v>0.10839925067940159</v>
      </c>
      <c r="T47" s="3">
        <f t="shared" si="5"/>
        <v>4.0102812746443908</v>
      </c>
      <c r="U47" s="13">
        <f t="shared" si="6"/>
        <v>1.4024189230800278E-2</v>
      </c>
    </row>
    <row r="48" spans="1:21" x14ac:dyDescent="0.25">
      <c r="A48">
        <v>1104</v>
      </c>
      <c r="B48" t="s">
        <v>1154</v>
      </c>
      <c r="C48" t="s">
        <v>40</v>
      </c>
      <c r="D48" s="1">
        <v>525910</v>
      </c>
      <c r="E48" t="s">
        <v>34</v>
      </c>
      <c r="F48" s="4"/>
      <c r="G48" s="4"/>
      <c r="H48" t="s">
        <v>29</v>
      </c>
      <c r="I48" t="s">
        <v>38</v>
      </c>
      <c r="J48" t="s">
        <v>30</v>
      </c>
      <c r="K48" s="3">
        <v>26756.37</v>
      </c>
      <c r="L48" s="6">
        <v>20.6</v>
      </c>
      <c r="N48" s="4">
        <v>11</v>
      </c>
      <c r="O48" s="4">
        <v>480567</v>
      </c>
      <c r="P48" s="4">
        <v>877690</v>
      </c>
      <c r="Q48" s="4">
        <v>0</v>
      </c>
      <c r="R48" s="9" t="str">
        <f t="shared" si="3"/>
        <v>04a845da-7c56-43f1-9be5-64c55ead8c2cне погашен525910долгосрочныйконсолидация кредитов10+ летв арендеконсолидация кредитов26756,3720,6114805678776900</v>
      </c>
      <c r="S48" s="10" t="str">
        <f t="shared" si="4"/>
        <v/>
      </c>
      <c r="T48" s="3">
        <f t="shared" si="5"/>
        <v>17.960844464327561</v>
      </c>
      <c r="U48" s="13">
        <f t="shared" si="6"/>
        <v>6.2810128333214532E-2</v>
      </c>
    </row>
    <row r="49" spans="1:21" x14ac:dyDescent="0.25">
      <c r="A49">
        <v>1777</v>
      </c>
      <c r="B49" s="2" t="s">
        <v>1826</v>
      </c>
      <c r="C49" t="s">
        <v>40</v>
      </c>
      <c r="D49" s="1">
        <v>105248</v>
      </c>
      <c r="E49" t="s">
        <v>24</v>
      </c>
      <c r="F49" s="4">
        <v>652</v>
      </c>
      <c r="G49" s="4">
        <v>1117181</v>
      </c>
      <c r="H49" t="s">
        <v>46</v>
      </c>
      <c r="I49" t="s">
        <v>38</v>
      </c>
      <c r="J49" t="s">
        <v>72</v>
      </c>
      <c r="K49" s="3">
        <v>31560.52</v>
      </c>
      <c r="L49" s="6">
        <v>15</v>
      </c>
      <c r="N49" s="4">
        <v>25</v>
      </c>
      <c r="O49" s="4">
        <v>403180</v>
      </c>
      <c r="P49" s="4">
        <v>745734</v>
      </c>
      <c r="Q49" s="4">
        <v>0</v>
      </c>
      <c r="R49" s="9" t="str">
        <f t="shared" si="3"/>
        <v>04e5927e-4063-4b87-96bc-b0926869c8ddне погашен105248краткосрочный652иное2 годав арендеиное31560,5215254031807457340</v>
      </c>
      <c r="S49" s="10">
        <f t="shared" si="4"/>
        <v>0.33900168370210376</v>
      </c>
      <c r="T49" s="3">
        <f t="shared" si="5"/>
        <v>12.774821200664627</v>
      </c>
      <c r="U49" s="13">
        <f t="shared" si="6"/>
        <v>4.467430028923508E-2</v>
      </c>
    </row>
    <row r="50" spans="1:21" x14ac:dyDescent="0.25">
      <c r="A50">
        <v>1926</v>
      </c>
      <c r="B50" t="s">
        <v>1973</v>
      </c>
      <c r="C50" t="s">
        <v>23</v>
      </c>
      <c r="D50" s="1">
        <v>200882</v>
      </c>
      <c r="E50" t="s">
        <v>34</v>
      </c>
      <c r="F50" s="4">
        <v>672</v>
      </c>
      <c r="G50" s="4">
        <v>1044639</v>
      </c>
      <c r="H50" t="s">
        <v>37</v>
      </c>
      <c r="I50" t="s">
        <v>26</v>
      </c>
      <c r="J50" t="s">
        <v>30</v>
      </c>
      <c r="K50" s="3">
        <v>19499.7</v>
      </c>
      <c r="L50" s="6">
        <v>12.1</v>
      </c>
      <c r="N50" s="4">
        <v>14</v>
      </c>
      <c r="O50" s="4">
        <v>231876</v>
      </c>
      <c r="P50" s="4">
        <v>334774</v>
      </c>
      <c r="Q50" s="4">
        <v>0</v>
      </c>
      <c r="R50" s="9" t="str">
        <f t="shared" si="3"/>
        <v>04facb53-8f64-4aea-980c-3a3febb0dbe3погашен200882долгосрочный672консолидация кредитов5 летв ипотекеконсолидация кредитов19499,712,1142318763347740</v>
      </c>
      <c r="S50" s="10">
        <f t="shared" si="4"/>
        <v>0.22399738091340649</v>
      </c>
      <c r="T50" s="3">
        <f t="shared" si="5"/>
        <v>11.891259865536393</v>
      </c>
      <c r="U50" s="13">
        <f t="shared" si="6"/>
        <v>4.1584434389004506E-2</v>
      </c>
    </row>
    <row r="51" spans="1:21" x14ac:dyDescent="0.25">
      <c r="A51">
        <v>734</v>
      </c>
      <c r="B51" t="s">
        <v>786</v>
      </c>
      <c r="C51" t="s">
        <v>23</v>
      </c>
      <c r="D51" s="1">
        <v>395846</v>
      </c>
      <c r="E51" t="s">
        <v>24</v>
      </c>
      <c r="F51" s="4">
        <v>751</v>
      </c>
      <c r="G51" s="4">
        <v>3228708</v>
      </c>
      <c r="H51" t="s">
        <v>74</v>
      </c>
      <c r="I51" t="s">
        <v>26</v>
      </c>
      <c r="J51" t="s">
        <v>30</v>
      </c>
      <c r="K51" s="3">
        <v>31749</v>
      </c>
      <c r="L51" s="6">
        <v>18.2</v>
      </c>
      <c r="N51" s="4">
        <v>13</v>
      </c>
      <c r="O51" s="4">
        <v>817589</v>
      </c>
      <c r="P51" s="4">
        <v>2674232</v>
      </c>
      <c r="Q51" s="4">
        <v>0</v>
      </c>
      <c r="R51" s="9" t="str">
        <f t="shared" si="3"/>
        <v>057a4126-5b06-4b0a-8d3e-37c272cd2003погашен395846краткосрочный751консолидация кредитов6 летв ипотекеконсолидация кредитов3174918,21381758926742320</v>
      </c>
      <c r="S51" s="10">
        <f t="shared" si="4"/>
        <v>0.11800014123296378</v>
      </c>
      <c r="T51" s="3">
        <f t="shared" si="5"/>
        <v>25.751645721125076</v>
      </c>
      <c r="U51" s="13">
        <f t="shared" si="6"/>
        <v>9.0055018055961847E-2</v>
      </c>
    </row>
    <row r="52" spans="1:21" x14ac:dyDescent="0.25">
      <c r="A52">
        <v>635</v>
      </c>
      <c r="B52" t="s">
        <v>687</v>
      </c>
      <c r="C52" t="s">
        <v>40</v>
      </c>
      <c r="D52" s="1">
        <v>329054</v>
      </c>
      <c r="E52" t="s">
        <v>24</v>
      </c>
      <c r="F52" s="4">
        <v>710</v>
      </c>
      <c r="G52" s="4">
        <v>1136694</v>
      </c>
      <c r="H52" t="s">
        <v>29</v>
      </c>
      <c r="I52" t="s">
        <v>38</v>
      </c>
      <c r="J52" t="s">
        <v>30</v>
      </c>
      <c r="K52" s="3">
        <v>15819.02</v>
      </c>
      <c r="L52" s="6">
        <v>10.9</v>
      </c>
      <c r="M52" s="4">
        <v>37</v>
      </c>
      <c r="N52" s="4">
        <v>14</v>
      </c>
      <c r="O52" s="4">
        <v>108091</v>
      </c>
      <c r="P52" s="4">
        <v>372526</v>
      </c>
      <c r="Q52" s="4">
        <v>0</v>
      </c>
      <c r="R52" s="9" t="str">
        <f t="shared" si="3"/>
        <v>058cea79-8bb7-4ac1-9b7d-c698263e3622не погашен329054краткосрочный710консолидация кредитов10+ летв арендеконсолидация кредитов15819,0210,937141080913725260</v>
      </c>
      <c r="S52" s="10">
        <f t="shared" si="4"/>
        <v>0.16700030087253032</v>
      </c>
      <c r="T52" s="3">
        <f t="shared" si="5"/>
        <v>6.8329770112181407</v>
      </c>
      <c r="U52" s="13">
        <f t="shared" si="6"/>
        <v>2.3895322061550088E-2</v>
      </c>
    </row>
    <row r="53" spans="1:21" x14ac:dyDescent="0.25">
      <c r="A53">
        <v>935</v>
      </c>
      <c r="B53" t="s">
        <v>987</v>
      </c>
      <c r="C53" t="s">
        <v>40</v>
      </c>
      <c r="D53" s="1">
        <v>522456</v>
      </c>
      <c r="E53" t="s">
        <v>34</v>
      </c>
      <c r="F53" s="4">
        <v>705</v>
      </c>
      <c r="G53" s="4">
        <v>1302469</v>
      </c>
      <c r="H53" t="s">
        <v>29</v>
      </c>
      <c r="I53" t="s">
        <v>26</v>
      </c>
      <c r="J53" t="s">
        <v>30</v>
      </c>
      <c r="K53" s="3">
        <v>35492.19</v>
      </c>
      <c r="L53" s="6">
        <v>35</v>
      </c>
      <c r="N53" s="4">
        <v>15</v>
      </c>
      <c r="O53" s="4">
        <v>589095</v>
      </c>
      <c r="P53" s="4">
        <v>1188330</v>
      </c>
      <c r="Q53" s="4">
        <v>0</v>
      </c>
      <c r="R53" s="9" t="str">
        <f t="shared" si="3"/>
        <v>058f0963-9ad6-49b9-84c2-a50d2b283837не погашен522456долгосрочный705консолидация кредитов10+ летв ипотекеконсолидация кредитов35492,19351558909511883300</v>
      </c>
      <c r="S53" s="10">
        <f t="shared" si="4"/>
        <v>0.326999168502283</v>
      </c>
      <c r="T53" s="3">
        <f t="shared" si="5"/>
        <v>16.597876885027382</v>
      </c>
      <c r="U53" s="13">
        <f t="shared" si="6"/>
        <v>5.8043750630880811E-2</v>
      </c>
    </row>
    <row r="54" spans="1:21" x14ac:dyDescent="0.25">
      <c r="A54">
        <v>1676</v>
      </c>
      <c r="B54" t="s">
        <v>1725</v>
      </c>
      <c r="C54" t="s">
        <v>23</v>
      </c>
      <c r="D54" s="1">
        <v>174108</v>
      </c>
      <c r="E54" t="s">
        <v>34</v>
      </c>
      <c r="F54" s="4">
        <v>643</v>
      </c>
      <c r="G54" s="4">
        <v>1221662</v>
      </c>
      <c r="H54" t="s">
        <v>52</v>
      </c>
      <c r="I54" t="s">
        <v>38</v>
      </c>
      <c r="J54" t="s">
        <v>30</v>
      </c>
      <c r="K54" s="3">
        <v>10567.42</v>
      </c>
      <c r="L54" s="6">
        <v>8.9</v>
      </c>
      <c r="N54" s="4">
        <v>5</v>
      </c>
      <c r="O54" s="4">
        <v>122265</v>
      </c>
      <c r="P54" s="4">
        <v>169752</v>
      </c>
      <c r="Q54" s="4">
        <v>0</v>
      </c>
      <c r="R54" s="9" t="str">
        <f t="shared" si="3"/>
        <v>0594396c-a1e1-4efb-9baf-6a80716d7c3dпогашен174108долгосрочный643консолидация кредитов4 годав арендеконсолидация кредитов10567,428,951222651697520</v>
      </c>
      <c r="S54" s="10">
        <f t="shared" si="4"/>
        <v>0.10380042925129865</v>
      </c>
      <c r="T54" s="3">
        <f t="shared" si="5"/>
        <v>11.569995325254414</v>
      </c>
      <c r="U54" s="13">
        <f t="shared" si="6"/>
        <v>4.0460953416598139E-2</v>
      </c>
    </row>
    <row r="55" spans="1:21" x14ac:dyDescent="0.25">
      <c r="A55">
        <v>553</v>
      </c>
      <c r="B55" t="s">
        <v>604</v>
      </c>
      <c r="C55" t="s">
        <v>23</v>
      </c>
      <c r="D55" s="1">
        <v>757768</v>
      </c>
      <c r="E55" t="s">
        <v>34</v>
      </c>
      <c r="F55" s="4">
        <v>739</v>
      </c>
      <c r="G55" s="4">
        <v>4674475</v>
      </c>
      <c r="H55" t="s">
        <v>55</v>
      </c>
      <c r="I55" t="s">
        <v>38</v>
      </c>
      <c r="J55" t="s">
        <v>30</v>
      </c>
      <c r="K55" s="3">
        <v>71285.72</v>
      </c>
      <c r="L55" s="6">
        <v>16</v>
      </c>
      <c r="M55" s="4">
        <v>3</v>
      </c>
      <c r="N55" s="4">
        <v>12</v>
      </c>
      <c r="O55" s="4">
        <v>475133</v>
      </c>
      <c r="P55" s="4">
        <v>883058</v>
      </c>
      <c r="Q55" s="4">
        <v>0</v>
      </c>
      <c r="R55" s="9" t="str">
        <f t="shared" si="3"/>
        <v>05be333d-e498-4135-86bd-71f66f22046eпогашен757768долгосрочный739консолидация кредитов9 летв арендеконсолидация кредитов71285,72163124751338830580</v>
      </c>
      <c r="S55" s="10">
        <f t="shared" si="4"/>
        <v>0.18299993903058634</v>
      </c>
      <c r="T55" s="3">
        <f t="shared" si="5"/>
        <v>6.6651918504856233</v>
      </c>
      <c r="U55" s="13">
        <f t="shared" si="6"/>
        <v>2.330856749669934E-2</v>
      </c>
    </row>
    <row r="56" spans="1:21" x14ac:dyDescent="0.25">
      <c r="A56">
        <v>1466</v>
      </c>
      <c r="B56" t="s">
        <v>1516</v>
      </c>
      <c r="C56" t="s">
        <v>23</v>
      </c>
      <c r="E56" t="s">
        <v>24</v>
      </c>
      <c r="F56" s="4">
        <v>716</v>
      </c>
      <c r="G56" s="4">
        <v>1458345</v>
      </c>
      <c r="H56" t="s">
        <v>74</v>
      </c>
      <c r="I56" t="s">
        <v>38</v>
      </c>
      <c r="J56" t="s">
        <v>80</v>
      </c>
      <c r="K56" s="3">
        <v>33055.82</v>
      </c>
      <c r="L56" s="6">
        <v>13.5</v>
      </c>
      <c r="M56" s="4">
        <v>44</v>
      </c>
      <c r="N56" s="4">
        <v>18</v>
      </c>
      <c r="O56" s="4">
        <v>261801</v>
      </c>
      <c r="P56" s="4">
        <v>495330</v>
      </c>
      <c r="Q56" s="4">
        <v>1</v>
      </c>
      <c r="R56" s="9" t="str">
        <f t="shared" si="3"/>
        <v>05d6e70e-6bff-4918-acba-50f76ac58cdeпогашенкраткосрочный716приобретение автомобиля6 летв арендеприобретение автомобиля33055,8213,544182618014953301</v>
      </c>
      <c r="S56" s="10">
        <f t="shared" si="4"/>
        <v>0.27199999999999996</v>
      </c>
      <c r="T56" s="3">
        <f t="shared" si="5"/>
        <v>7.9199668923657018</v>
      </c>
      <c r="U56" s="13">
        <f t="shared" si="6"/>
        <v>2.7696589539111312E-2</v>
      </c>
    </row>
    <row r="57" spans="1:21" x14ac:dyDescent="0.25">
      <c r="A57">
        <v>1861</v>
      </c>
      <c r="B57" t="s">
        <v>1909</v>
      </c>
      <c r="C57" t="s">
        <v>23</v>
      </c>
      <c r="D57" s="1">
        <v>219648</v>
      </c>
      <c r="E57" t="s">
        <v>34</v>
      </c>
      <c r="F57" s="4">
        <v>681</v>
      </c>
      <c r="G57" s="4">
        <v>777822</v>
      </c>
      <c r="H57" t="s">
        <v>35</v>
      </c>
      <c r="I57" t="s">
        <v>38</v>
      </c>
      <c r="J57" t="s">
        <v>30</v>
      </c>
      <c r="K57" s="3">
        <v>8232.1299999999992</v>
      </c>
      <c r="L57" s="6">
        <v>14</v>
      </c>
      <c r="N57" s="4">
        <v>5</v>
      </c>
      <c r="O57" s="4">
        <v>43833</v>
      </c>
      <c r="P57" s="4">
        <v>131846</v>
      </c>
      <c r="Q57" s="4">
        <v>0</v>
      </c>
      <c r="R57" s="9" t="str">
        <f t="shared" si="3"/>
        <v>05f78068-1064-46ed-9463-01a574e96196погашен219648долгосрочный681консолидация кредитов3 годав арендеконсолидация кредитов8232,13145438331318460</v>
      </c>
      <c r="S57" s="10">
        <f t="shared" si="4"/>
        <v>0.12700278469881285</v>
      </c>
      <c r="T57" s="3">
        <f t="shared" si="5"/>
        <v>5.3246243681768881</v>
      </c>
      <c r="U57" s="13">
        <f t="shared" si="6"/>
        <v>1.8620524249602585E-2</v>
      </c>
    </row>
    <row r="58" spans="1:21" x14ac:dyDescent="0.25">
      <c r="A58">
        <v>1129</v>
      </c>
      <c r="B58" t="s">
        <v>1179</v>
      </c>
      <c r="C58" t="s">
        <v>23</v>
      </c>
      <c r="E58" t="s">
        <v>24</v>
      </c>
      <c r="F58" s="4">
        <v>744</v>
      </c>
      <c r="G58" s="4">
        <v>3387510</v>
      </c>
      <c r="H58" t="s">
        <v>57</v>
      </c>
      <c r="I58" t="s">
        <v>26</v>
      </c>
      <c r="J58" t="s">
        <v>30</v>
      </c>
      <c r="K58" s="3">
        <v>32745.93</v>
      </c>
      <c r="L58" s="6">
        <v>16</v>
      </c>
      <c r="N58" s="4">
        <v>12</v>
      </c>
      <c r="O58" s="4">
        <v>377758</v>
      </c>
      <c r="P58" s="4">
        <v>669834</v>
      </c>
      <c r="Q58" s="4">
        <v>0</v>
      </c>
      <c r="R58" s="9" t="str">
        <f t="shared" si="3"/>
        <v>05f9b1ab-4d3f-4794-9bf6-aecf472e6fcbпогашенкраткосрочный744консолидация кредитов7 летв ипотекеконсолидация кредитов32745,9316123777586698340</v>
      </c>
      <c r="S58" s="10">
        <f t="shared" si="4"/>
        <v>0.11600000000000001</v>
      </c>
      <c r="T58" s="3">
        <f t="shared" si="5"/>
        <v>11.536029057656936</v>
      </c>
      <c r="U58" s="13">
        <f t="shared" si="6"/>
        <v>4.0342171383212395E-2</v>
      </c>
    </row>
    <row r="59" spans="1:21" x14ac:dyDescent="0.25">
      <c r="A59">
        <v>731</v>
      </c>
      <c r="B59" t="s">
        <v>783</v>
      </c>
      <c r="C59" t="s">
        <v>40</v>
      </c>
      <c r="D59" s="1">
        <v>178948</v>
      </c>
      <c r="E59" t="s">
        <v>24</v>
      </c>
      <c r="F59" s="4">
        <v>740</v>
      </c>
      <c r="G59" s="4">
        <v>1352344</v>
      </c>
      <c r="H59" t="s">
        <v>35</v>
      </c>
      <c r="I59" t="s">
        <v>38</v>
      </c>
      <c r="J59" t="s">
        <v>72</v>
      </c>
      <c r="K59" s="3">
        <v>25581.98</v>
      </c>
      <c r="L59" s="6">
        <v>17.899999999999999</v>
      </c>
      <c r="M59" s="4">
        <v>14</v>
      </c>
      <c r="N59" s="4">
        <v>10</v>
      </c>
      <c r="O59" s="4">
        <v>79952</v>
      </c>
      <c r="P59" s="4">
        <v>183304</v>
      </c>
      <c r="Q59" s="4">
        <v>0</v>
      </c>
      <c r="R59" s="9" t="str">
        <f t="shared" si="3"/>
        <v>064d7dae-46be-46c8-b635-459f33cc3b3aне погашен178948краткосрочный740иное3 годав арендеиное25581,9817,91410799521833040</v>
      </c>
      <c r="S59" s="10">
        <f t="shared" si="4"/>
        <v>0.22700123637181072</v>
      </c>
      <c r="T59" s="3">
        <f t="shared" si="5"/>
        <v>3.1253249357555593</v>
      </c>
      <c r="U59" s="13">
        <f t="shared" si="6"/>
        <v>1.0929444920459174E-2</v>
      </c>
    </row>
    <row r="60" spans="1:21" x14ac:dyDescent="0.25">
      <c r="A60">
        <v>1203</v>
      </c>
      <c r="B60" t="s">
        <v>1253</v>
      </c>
      <c r="C60" t="s">
        <v>23</v>
      </c>
      <c r="D60" s="1">
        <v>324060</v>
      </c>
      <c r="E60" t="s">
        <v>34</v>
      </c>
      <c r="F60" s="4">
        <v>683</v>
      </c>
      <c r="G60" s="4">
        <v>699656</v>
      </c>
      <c r="I60" t="s">
        <v>32</v>
      </c>
      <c r="J60" t="s">
        <v>30</v>
      </c>
      <c r="K60" s="3">
        <v>15509.13</v>
      </c>
      <c r="L60" s="6">
        <v>22</v>
      </c>
      <c r="M60" s="4">
        <v>78</v>
      </c>
      <c r="N60" s="4">
        <v>9</v>
      </c>
      <c r="O60" s="4">
        <v>247646</v>
      </c>
      <c r="P60" s="4">
        <v>669966</v>
      </c>
      <c r="Q60" s="4">
        <v>0</v>
      </c>
      <c r="R60" s="9" t="str">
        <f t="shared" si="3"/>
        <v>066064a0-41e5-42af-9824-a240adbcd8e6погашен324060долгосрочный683консолидация кредитовв собственностиконсолидация кредитов15509,13227892476466699660</v>
      </c>
      <c r="S60" s="10">
        <f t="shared" si="4"/>
        <v>0.26600152074733868</v>
      </c>
      <c r="T60" s="3">
        <f t="shared" si="5"/>
        <v>15.967755767086871</v>
      </c>
      <c r="U60" s="13">
        <f t="shared" si="6"/>
        <v>5.5840180060358985E-2</v>
      </c>
    </row>
    <row r="61" spans="1:21" x14ac:dyDescent="0.25">
      <c r="A61">
        <v>1193</v>
      </c>
      <c r="B61" s="2" t="s">
        <v>1243</v>
      </c>
      <c r="C61" t="s">
        <v>23</v>
      </c>
      <c r="D61" s="1">
        <v>264286</v>
      </c>
      <c r="E61" t="s">
        <v>24</v>
      </c>
      <c r="F61" s="4"/>
      <c r="G61" s="4"/>
      <c r="H61" t="s">
        <v>35</v>
      </c>
      <c r="I61" t="s">
        <v>38</v>
      </c>
      <c r="J61" t="s">
        <v>30</v>
      </c>
      <c r="K61" s="3">
        <v>14784.85</v>
      </c>
      <c r="L61" s="6">
        <v>10.9</v>
      </c>
      <c r="N61" s="4">
        <v>15</v>
      </c>
      <c r="O61" s="4">
        <v>322221</v>
      </c>
      <c r="P61" s="4">
        <v>495484</v>
      </c>
      <c r="Q61" s="4">
        <v>0</v>
      </c>
      <c r="R61" s="9" t="str">
        <f t="shared" si="3"/>
        <v>067e8864-ada5-4989-858b-f5a9463d73e7погашен264286краткосрочныйконсолидация кредитов3 годав арендеконсолидация кредитов14784,8510,9153222214954840</v>
      </c>
      <c r="S61" s="10" t="str">
        <f t="shared" si="4"/>
        <v/>
      </c>
      <c r="T61" s="3">
        <f t="shared" si="5"/>
        <v>21.793998586390799</v>
      </c>
      <c r="U61" s="13">
        <f t="shared" si="6"/>
        <v>7.6214893504805606E-2</v>
      </c>
    </row>
    <row r="62" spans="1:21" x14ac:dyDescent="0.25">
      <c r="A62">
        <v>567</v>
      </c>
      <c r="B62" t="s">
        <v>618</v>
      </c>
      <c r="C62" t="s">
        <v>40</v>
      </c>
      <c r="D62" s="1">
        <v>225082</v>
      </c>
      <c r="E62" t="s">
        <v>24</v>
      </c>
      <c r="F62" s="4"/>
      <c r="G62" s="4"/>
      <c r="H62" t="s">
        <v>25</v>
      </c>
      <c r="I62" t="s">
        <v>32</v>
      </c>
      <c r="J62" t="s">
        <v>30</v>
      </c>
      <c r="K62" s="3">
        <v>26566.560000000001</v>
      </c>
      <c r="L62" s="6">
        <v>32.4</v>
      </c>
      <c r="M62" s="4">
        <v>25</v>
      </c>
      <c r="N62" s="4">
        <v>18</v>
      </c>
      <c r="O62" s="4">
        <v>130568</v>
      </c>
      <c r="P62" s="4">
        <v>1511884</v>
      </c>
      <c r="Q62" s="4">
        <v>0</v>
      </c>
      <c r="R62" s="9" t="str">
        <f t="shared" si="3"/>
        <v>06bf7420-6e3a-46c5-ae3d-0886083db6e6не погашен225082краткосрочныйконсолидация кредитов8 летв собственностиконсолидация кредитов26566,5632,4251813056815118840</v>
      </c>
      <c r="S62" s="10" t="str">
        <f t="shared" si="4"/>
        <v/>
      </c>
      <c r="T62" s="3">
        <f t="shared" si="5"/>
        <v>4.9147499713926077</v>
      </c>
      <c r="U62" s="13">
        <f t="shared" si="6"/>
        <v>1.7187169402972137E-2</v>
      </c>
    </row>
    <row r="63" spans="1:21" x14ac:dyDescent="0.25">
      <c r="A63">
        <v>1569</v>
      </c>
      <c r="B63" t="s">
        <v>1619</v>
      </c>
      <c r="C63" t="s">
        <v>23</v>
      </c>
      <c r="D63" s="1">
        <v>244310</v>
      </c>
      <c r="E63" t="s">
        <v>24</v>
      </c>
      <c r="F63" s="4">
        <v>743</v>
      </c>
      <c r="G63" s="4">
        <v>1216361</v>
      </c>
      <c r="H63" t="s">
        <v>74</v>
      </c>
      <c r="I63" t="s">
        <v>38</v>
      </c>
      <c r="J63" t="s">
        <v>30</v>
      </c>
      <c r="K63" s="3">
        <v>24732.49</v>
      </c>
      <c r="L63" s="6">
        <v>28</v>
      </c>
      <c r="M63" s="4">
        <v>44</v>
      </c>
      <c r="N63" s="4">
        <v>19</v>
      </c>
      <c r="O63" s="4">
        <v>334267</v>
      </c>
      <c r="P63" s="4">
        <v>716760</v>
      </c>
      <c r="Q63" s="4">
        <v>0</v>
      </c>
      <c r="R63" s="9" t="str">
        <f t="shared" si="3"/>
        <v>06d51e8e-ef9f-4ccf-9b6d-219e97b15fb3погашен244310краткосрочный743консолидация кредитов6 летв арендеконсолидация кредитов24732,492844193342677167600</v>
      </c>
      <c r="S63" s="10">
        <f t="shared" si="4"/>
        <v>0.24399818803792625</v>
      </c>
      <c r="T63" s="3">
        <f t="shared" si="5"/>
        <v>13.515299106559832</v>
      </c>
      <c r="U63" s="13">
        <f t="shared" si="6"/>
        <v>4.7263795030952897E-2</v>
      </c>
    </row>
    <row r="64" spans="1:21" x14ac:dyDescent="0.25">
      <c r="A64">
        <v>53</v>
      </c>
      <c r="B64" t="s">
        <v>98</v>
      </c>
      <c r="C64" t="s">
        <v>40</v>
      </c>
      <c r="D64" s="1">
        <v>214874</v>
      </c>
      <c r="E64" t="s">
        <v>24</v>
      </c>
      <c r="F64" s="4"/>
      <c r="G64" s="4"/>
      <c r="H64" t="s">
        <v>46</v>
      </c>
      <c r="I64" t="s">
        <v>38</v>
      </c>
      <c r="J64" t="s">
        <v>30</v>
      </c>
      <c r="K64" s="3">
        <v>20322.78</v>
      </c>
      <c r="L64" s="6">
        <v>15.6</v>
      </c>
      <c r="M64" s="4">
        <v>69</v>
      </c>
      <c r="N64" s="4">
        <v>8</v>
      </c>
      <c r="O64" s="4">
        <v>285589</v>
      </c>
      <c r="P64" s="4">
        <v>402776</v>
      </c>
      <c r="Q64" s="4">
        <v>0</v>
      </c>
      <c r="R64" s="9" t="str">
        <f t="shared" si="3"/>
        <v>06d6c4a1-7a06-41c5-aeb1-fe0d7e5c895eне погашен214874краткосрочныйконсолидация кредитов2 годав арендеконсолидация кредитов20322,7815,66982855894027760</v>
      </c>
      <c r="S64" s="10" t="str">
        <f t="shared" si="4"/>
        <v/>
      </c>
      <c r="T64" s="3">
        <f t="shared" si="5"/>
        <v>14.052654213645969</v>
      </c>
      <c r="U64" s="13">
        <f t="shared" si="6"/>
        <v>4.9142957411297698E-2</v>
      </c>
    </row>
    <row r="65" spans="1:21" x14ac:dyDescent="0.25">
      <c r="A65">
        <v>834</v>
      </c>
      <c r="B65" s="2" t="s">
        <v>886</v>
      </c>
      <c r="C65" t="s">
        <v>23</v>
      </c>
      <c r="D65" s="1">
        <v>221276</v>
      </c>
      <c r="E65" t="s">
        <v>24</v>
      </c>
      <c r="F65" s="4">
        <v>743</v>
      </c>
      <c r="G65" s="4">
        <v>1299486</v>
      </c>
      <c r="H65" t="s">
        <v>37</v>
      </c>
      <c r="I65" t="s">
        <v>26</v>
      </c>
      <c r="J65" t="s">
        <v>30</v>
      </c>
      <c r="K65" s="3">
        <v>12345.25</v>
      </c>
      <c r="L65" s="6">
        <v>20.8</v>
      </c>
      <c r="M65" s="4">
        <v>37</v>
      </c>
      <c r="N65" s="4">
        <v>12</v>
      </c>
      <c r="O65" s="4">
        <v>74385</v>
      </c>
      <c r="P65" s="4">
        <v>206030</v>
      </c>
      <c r="Q65" s="4">
        <v>1</v>
      </c>
      <c r="R65" s="9" t="str">
        <f t="shared" si="3"/>
        <v>06e9516e-b22b-4659-80ac-aad5e871f195погашен221276краткосрочный743консолидация кредитов5 летв ипотекеконсолидация кредитов12345,2520,83712743852060301</v>
      </c>
      <c r="S65" s="10">
        <f t="shared" si="4"/>
        <v>0.11400122817791035</v>
      </c>
      <c r="T65" s="3">
        <f t="shared" si="5"/>
        <v>6.02539438245479</v>
      </c>
      <c r="U65" s="13">
        <f t="shared" si="6"/>
        <v>2.1071158161403543E-2</v>
      </c>
    </row>
    <row r="66" spans="1:21" x14ac:dyDescent="0.25">
      <c r="A66">
        <v>1269</v>
      </c>
      <c r="B66" t="s">
        <v>1319</v>
      </c>
      <c r="C66" t="s">
        <v>23</v>
      </c>
      <c r="D66" s="1">
        <v>264748</v>
      </c>
      <c r="E66" t="s">
        <v>24</v>
      </c>
      <c r="F66" s="4">
        <v>744</v>
      </c>
      <c r="G66" s="4">
        <v>1238458</v>
      </c>
      <c r="H66" t="s">
        <v>42</v>
      </c>
      <c r="I66" t="s">
        <v>38</v>
      </c>
      <c r="J66" t="s">
        <v>30</v>
      </c>
      <c r="K66" s="3">
        <v>11971.71</v>
      </c>
      <c r="L66" s="6">
        <v>11.8</v>
      </c>
      <c r="M66" s="4">
        <v>44</v>
      </c>
      <c r="N66" s="4">
        <v>10</v>
      </c>
      <c r="O66" s="4">
        <v>275443</v>
      </c>
      <c r="P66" s="4">
        <v>540584</v>
      </c>
      <c r="Q66" s="4">
        <v>0</v>
      </c>
      <c r="R66" s="9" t="str">
        <f t="shared" si="3"/>
        <v>06eadc94-9408-4b48-9520-38864489871fпогашен264748краткосрочный744консолидация кредитов&lt; 1 годав арендеконсолидация кредитов11971,7111,844102754435405840</v>
      </c>
      <c r="S66" s="10">
        <f t="shared" si="4"/>
        <v>0.1159995090669203</v>
      </c>
      <c r="T66" s="3">
        <f t="shared" si="5"/>
        <v>23.007824279071244</v>
      </c>
      <c r="U66" s="13">
        <f t="shared" si="6"/>
        <v>8.0459713267196781E-2</v>
      </c>
    </row>
    <row r="67" spans="1:21" x14ac:dyDescent="0.25">
      <c r="A67">
        <v>1199</v>
      </c>
      <c r="B67" t="s">
        <v>1249</v>
      </c>
      <c r="C67" t="s">
        <v>23</v>
      </c>
      <c r="E67" t="s">
        <v>24</v>
      </c>
      <c r="F67" s="4">
        <v>744</v>
      </c>
      <c r="G67" s="4">
        <v>2009573</v>
      </c>
      <c r="H67" t="s">
        <v>29</v>
      </c>
      <c r="I67" t="s">
        <v>38</v>
      </c>
      <c r="J67" t="s">
        <v>30</v>
      </c>
      <c r="K67" s="3">
        <v>4471.46</v>
      </c>
      <c r="L67" s="6">
        <v>19</v>
      </c>
      <c r="M67" s="4">
        <v>57</v>
      </c>
      <c r="N67" s="4">
        <v>3</v>
      </c>
      <c r="O67" s="4">
        <v>136800</v>
      </c>
      <c r="P67" s="4">
        <v>477114</v>
      </c>
      <c r="Q67" s="4">
        <v>0</v>
      </c>
      <c r="R67" s="9" t="str">
        <f t="shared" si="3"/>
        <v>07326dcb-8d39-4822-a0f5-fe36ceba5d31погашенкраткосрочный744консолидация кредитов10+ летв арендеконсолидация кредитов4471,46195731368004771140</v>
      </c>
      <c r="S67" s="10">
        <f t="shared" si="4"/>
        <v>2.6700955874705723E-2</v>
      </c>
      <c r="T67" s="3">
        <f t="shared" si="5"/>
        <v>30.594034163338147</v>
      </c>
      <c r="U67" s="13">
        <f t="shared" si="6"/>
        <v>0.10698913493998471</v>
      </c>
    </row>
    <row r="68" spans="1:21" x14ac:dyDescent="0.25">
      <c r="A68">
        <v>1202</v>
      </c>
      <c r="B68" t="s">
        <v>1252</v>
      </c>
      <c r="C68" t="s">
        <v>40</v>
      </c>
      <c r="D68" s="1">
        <v>424468</v>
      </c>
      <c r="E68" t="s">
        <v>24</v>
      </c>
      <c r="F68" s="4"/>
      <c r="G68" s="4"/>
      <c r="H68" t="s">
        <v>37</v>
      </c>
      <c r="I68" t="s">
        <v>26</v>
      </c>
      <c r="J68" t="s">
        <v>30</v>
      </c>
      <c r="K68" s="3">
        <v>23842.53</v>
      </c>
      <c r="L68" s="6">
        <v>13</v>
      </c>
      <c r="N68" s="4">
        <v>11</v>
      </c>
      <c r="O68" s="4">
        <v>192014</v>
      </c>
      <c r="P68" s="4">
        <v>274164</v>
      </c>
      <c r="Q68" s="4">
        <v>0</v>
      </c>
      <c r="R68" s="9" t="str">
        <f t="shared" si="3"/>
        <v>073a3d8f-82c0-451c-8d7d-8a5ca3304deaне погашен424468краткосрочныйконсолидация кредитов5 летв ипотекеконсолидация кредитов23842,5313111920142741640</v>
      </c>
      <c r="S68" s="10" t="str">
        <f t="shared" si="4"/>
        <v/>
      </c>
      <c r="T68" s="3">
        <f t="shared" si="5"/>
        <v>8.0534238606389508</v>
      </c>
      <c r="U68" s="13">
        <f t="shared" si="6"/>
        <v>2.8163296398070706E-2</v>
      </c>
    </row>
    <row r="69" spans="1:21" x14ac:dyDescent="0.25">
      <c r="A69">
        <v>302</v>
      </c>
      <c r="B69" t="s">
        <v>352</v>
      </c>
      <c r="C69" t="s">
        <v>23</v>
      </c>
      <c r="D69" s="1">
        <v>391468</v>
      </c>
      <c r="E69" t="s">
        <v>24</v>
      </c>
      <c r="F69" s="4">
        <v>742</v>
      </c>
      <c r="G69" s="4">
        <v>629850</v>
      </c>
      <c r="H69" t="s">
        <v>42</v>
      </c>
      <c r="I69" t="s">
        <v>38</v>
      </c>
      <c r="J69" t="s">
        <v>30</v>
      </c>
      <c r="K69" s="3">
        <v>10025.16</v>
      </c>
      <c r="L69" s="6">
        <v>17.8</v>
      </c>
      <c r="M69" s="4">
        <v>14</v>
      </c>
      <c r="N69" s="4">
        <v>8</v>
      </c>
      <c r="O69" s="4">
        <v>57570</v>
      </c>
      <c r="P69" s="4">
        <v>169620</v>
      </c>
      <c r="Q69" s="4">
        <v>0</v>
      </c>
      <c r="R69" s="9" t="str">
        <f t="shared" si="3"/>
        <v>073e047d-fe1a-4d74-87e8-27fc569a9052погашен391468краткосрочный742консолидация кредитов&lt; 1 годав арендеконсолидация кредитов10025,1617,8148575701696200</v>
      </c>
      <c r="S69" s="10">
        <f t="shared" si="4"/>
        <v>0.19100090497737557</v>
      </c>
      <c r="T69" s="3">
        <f t="shared" si="5"/>
        <v>5.7425517398226065</v>
      </c>
      <c r="U69" s="13">
        <f t="shared" si="6"/>
        <v>2.0082040822454517E-2</v>
      </c>
    </row>
    <row r="70" spans="1:21" x14ac:dyDescent="0.25">
      <c r="A70">
        <v>983</v>
      </c>
      <c r="B70" t="s">
        <v>1034</v>
      </c>
      <c r="C70" t="s">
        <v>23</v>
      </c>
      <c r="D70" s="1">
        <v>225214</v>
      </c>
      <c r="E70" t="s">
        <v>24</v>
      </c>
      <c r="F70" s="4"/>
      <c r="G70" s="4"/>
      <c r="H70" t="s">
        <v>74</v>
      </c>
      <c r="I70" t="s">
        <v>38</v>
      </c>
      <c r="J70" t="s">
        <v>30</v>
      </c>
      <c r="K70" s="3">
        <v>18186.04</v>
      </c>
      <c r="L70" s="6">
        <v>12.9</v>
      </c>
      <c r="N70" s="4">
        <v>10</v>
      </c>
      <c r="O70" s="4">
        <v>131917</v>
      </c>
      <c r="P70" s="4">
        <v>669922</v>
      </c>
      <c r="Q70" s="4">
        <v>0</v>
      </c>
      <c r="R70" s="9" t="str">
        <f t="shared" si="3"/>
        <v>074de4c9-5e54-4934-a6a6-d7360b12f651погашен225214краткосрочныйконсолидация кредитов6 летв арендеконсолидация кредитов18186,0412,9101319176699220</v>
      </c>
      <c r="S70" s="10" t="str">
        <f t="shared" si="4"/>
        <v/>
      </c>
      <c r="T70" s="3">
        <f t="shared" si="5"/>
        <v>7.2537506790923141</v>
      </c>
      <c r="U70" s="13">
        <f t="shared" si="6"/>
        <v>2.5366792299539462E-2</v>
      </c>
    </row>
    <row r="71" spans="1:21" x14ac:dyDescent="0.25">
      <c r="A71">
        <v>1988</v>
      </c>
      <c r="B71" t="s">
        <v>2035</v>
      </c>
      <c r="C71" t="s">
        <v>23</v>
      </c>
      <c r="D71" s="1">
        <v>108702</v>
      </c>
      <c r="E71" t="s">
        <v>24</v>
      </c>
      <c r="F71" s="4">
        <v>747</v>
      </c>
      <c r="G71" s="4">
        <v>600761</v>
      </c>
      <c r="H71" t="s">
        <v>37</v>
      </c>
      <c r="I71" t="s">
        <v>38</v>
      </c>
      <c r="J71" t="s">
        <v>30</v>
      </c>
      <c r="K71" s="3">
        <v>8711.1200000000008</v>
      </c>
      <c r="L71" s="6">
        <v>10.4</v>
      </c>
      <c r="N71" s="4">
        <v>5</v>
      </c>
      <c r="O71" s="4">
        <v>94620</v>
      </c>
      <c r="P71" s="4">
        <v>258412</v>
      </c>
      <c r="Q71" s="4">
        <v>0</v>
      </c>
      <c r="R71" s="9" t="str">
        <f t="shared" si="3"/>
        <v>075960b3-4f1a-40f2-a2aa-af722916315bпогашен108702краткосрочный747консолидация кредитов5 летв арендеконсолидация кредитов8711,1210,45946202584120</v>
      </c>
      <c r="S71" s="10">
        <f t="shared" si="4"/>
        <v>0.17400170783389735</v>
      </c>
      <c r="T71" s="3">
        <f t="shared" si="5"/>
        <v>10.86197871226662</v>
      </c>
      <c r="U71" s="13">
        <f t="shared" si="6"/>
        <v>3.798497772335413E-2</v>
      </c>
    </row>
    <row r="72" spans="1:21" x14ac:dyDescent="0.25">
      <c r="A72">
        <v>1268</v>
      </c>
      <c r="B72" t="s">
        <v>1318</v>
      </c>
      <c r="C72" t="s">
        <v>23</v>
      </c>
      <c r="D72" s="1">
        <v>152746</v>
      </c>
      <c r="E72" t="s">
        <v>24</v>
      </c>
      <c r="F72" s="4">
        <v>699</v>
      </c>
      <c r="G72" s="4">
        <v>1225006</v>
      </c>
      <c r="H72" t="s">
        <v>35</v>
      </c>
      <c r="I72" t="s">
        <v>26</v>
      </c>
      <c r="J72" t="s">
        <v>30</v>
      </c>
      <c r="K72" s="3">
        <v>10718.66</v>
      </c>
      <c r="L72" s="6">
        <v>13.8</v>
      </c>
      <c r="N72" s="4">
        <v>12</v>
      </c>
      <c r="O72" s="4">
        <v>103968</v>
      </c>
      <c r="P72" s="4">
        <v>159258</v>
      </c>
      <c r="Q72" s="4">
        <v>1</v>
      </c>
      <c r="R72" s="9" t="str">
        <f t="shared" ref="R72:R135" si="7">CONCATENATE(B72,C72,D72,E72,F72,J72,H72,I72,J72,K72,L72,M72,N72,O72,P72,Q72)</f>
        <v>07693021-ce94-437a-a82f-2b8483a769ceпогашен152746краткосрочный699консолидация кредитов3 годав ипотекеконсолидация кредитов10718,6613,8121039681592581</v>
      </c>
      <c r="S72" s="10">
        <f t="shared" ref="S72:S135" si="8">IFERROR(K72*12/G72,"")</f>
        <v>0.10499860408846977</v>
      </c>
      <c r="T72" s="3">
        <f t="shared" ref="T72:T135" si="9">IFERROR(O72/K72,"")</f>
        <v>9.6997199276775277</v>
      </c>
      <c r="U72" s="13">
        <f t="shared" ref="U72:U135" si="10">IFERROR((T72-MIN($T$7:$T$2006))/(MAX($T$7:$T$2006)-MIN($T$7:$T$2006)),"")</f>
        <v>3.3920490468234414E-2</v>
      </c>
    </row>
    <row r="73" spans="1:21" x14ac:dyDescent="0.25">
      <c r="A73">
        <v>254</v>
      </c>
      <c r="B73" t="s">
        <v>303</v>
      </c>
      <c r="C73" t="s">
        <v>23</v>
      </c>
      <c r="D73" s="1">
        <v>431288</v>
      </c>
      <c r="E73" t="s">
        <v>24</v>
      </c>
      <c r="F73" s="4">
        <v>738</v>
      </c>
      <c r="G73" s="4">
        <v>1378165</v>
      </c>
      <c r="H73" t="s">
        <v>29</v>
      </c>
      <c r="I73" t="s">
        <v>26</v>
      </c>
      <c r="J73" t="s">
        <v>30</v>
      </c>
      <c r="K73" s="3">
        <v>33879.85</v>
      </c>
      <c r="L73" s="6">
        <v>28.8</v>
      </c>
      <c r="N73" s="4">
        <v>15</v>
      </c>
      <c r="O73" s="4">
        <v>280687</v>
      </c>
      <c r="P73" s="4">
        <v>409838</v>
      </c>
      <c r="Q73" s="4">
        <v>1</v>
      </c>
      <c r="R73" s="9" t="str">
        <f t="shared" si="7"/>
        <v>07838ed8-d984-456f-bd10-308126ab9774погашен431288краткосрочный738консолидация кредитов10+ летв ипотекеконсолидация кредитов33879,8528,8152806874098381</v>
      </c>
      <c r="S73" s="10">
        <f t="shared" si="8"/>
        <v>0.2949996553388019</v>
      </c>
      <c r="T73" s="3">
        <f t="shared" si="9"/>
        <v>8.2847769396853881</v>
      </c>
      <c r="U73" s="13">
        <f t="shared" si="10"/>
        <v>2.8972351708028542E-2</v>
      </c>
    </row>
    <row r="74" spans="1:21" x14ac:dyDescent="0.25">
      <c r="A74">
        <v>1061</v>
      </c>
      <c r="B74" t="s">
        <v>1111</v>
      </c>
      <c r="C74" t="s">
        <v>23</v>
      </c>
      <c r="D74" s="1">
        <v>133496</v>
      </c>
      <c r="E74" t="s">
        <v>24</v>
      </c>
      <c r="F74" s="4">
        <v>709</v>
      </c>
      <c r="G74" s="4">
        <v>480415</v>
      </c>
      <c r="H74" t="s">
        <v>74</v>
      </c>
      <c r="I74" t="s">
        <v>38</v>
      </c>
      <c r="J74" t="s">
        <v>30</v>
      </c>
      <c r="K74" s="3">
        <v>11209.62</v>
      </c>
      <c r="L74" s="6">
        <v>17.5</v>
      </c>
      <c r="M74" s="4">
        <v>40</v>
      </c>
      <c r="N74" s="4">
        <v>12</v>
      </c>
      <c r="O74" s="4">
        <v>65018</v>
      </c>
      <c r="P74" s="4">
        <v>173448</v>
      </c>
      <c r="Q74" s="4">
        <v>0</v>
      </c>
      <c r="R74" s="9" t="str">
        <f t="shared" si="7"/>
        <v>078f7f4d-bdb9-4c11-944e-657bf9b5a333погашен133496краткосрочный709консолидация кредитов6 летв арендеконсолидация кредитов11209,6217,54012650181734480</v>
      </c>
      <c r="S74" s="10">
        <f t="shared" si="8"/>
        <v>0.27999841803440778</v>
      </c>
      <c r="T74" s="3">
        <f t="shared" si="9"/>
        <v>5.8001966168344685</v>
      </c>
      <c r="U74" s="13">
        <f t="shared" si="10"/>
        <v>2.0283628344135836E-2</v>
      </c>
    </row>
    <row r="75" spans="1:21" x14ac:dyDescent="0.25">
      <c r="A75">
        <v>1804</v>
      </c>
      <c r="B75" t="s">
        <v>1853</v>
      </c>
      <c r="C75" t="s">
        <v>40</v>
      </c>
      <c r="D75" s="1">
        <v>232540</v>
      </c>
      <c r="E75" t="s">
        <v>24</v>
      </c>
      <c r="F75" s="4"/>
      <c r="G75" s="4"/>
      <c r="H75" t="s">
        <v>29</v>
      </c>
      <c r="I75" t="s">
        <v>38</v>
      </c>
      <c r="J75" t="s">
        <v>30</v>
      </c>
      <c r="K75" s="3">
        <v>18534.12</v>
      </c>
      <c r="L75" s="6">
        <v>13.4</v>
      </c>
      <c r="N75" s="4">
        <v>13</v>
      </c>
      <c r="O75" s="4">
        <v>159847</v>
      </c>
      <c r="P75" s="4">
        <v>253902</v>
      </c>
      <c r="Q75" s="4">
        <v>0</v>
      </c>
      <c r="R75" s="9" t="str">
        <f t="shared" si="7"/>
        <v>07c42abf-3348-4081-8c53-e45d06833eccне погашен232540краткосрочныйконсолидация кредитов10+ летв арендеконсолидация кредитов18534,1213,4131598472539020</v>
      </c>
      <c r="S75" s="10" t="str">
        <f t="shared" si="8"/>
        <v/>
      </c>
      <c r="T75" s="3">
        <f t="shared" si="9"/>
        <v>8.6244720547832863</v>
      </c>
      <c r="U75" s="13">
        <f t="shared" si="10"/>
        <v>3.0160285483405394E-2</v>
      </c>
    </row>
    <row r="76" spans="1:21" x14ac:dyDescent="0.25">
      <c r="A76">
        <v>1923</v>
      </c>
      <c r="B76" t="s">
        <v>1970</v>
      </c>
      <c r="C76" t="s">
        <v>23</v>
      </c>
      <c r="D76" s="1">
        <v>528836</v>
      </c>
      <c r="E76" t="s">
        <v>24</v>
      </c>
      <c r="F76" s="4">
        <v>718</v>
      </c>
      <c r="G76" s="4">
        <v>1140912</v>
      </c>
      <c r="H76" t="s">
        <v>37</v>
      </c>
      <c r="I76" t="s">
        <v>38</v>
      </c>
      <c r="J76" t="s">
        <v>30</v>
      </c>
      <c r="K76" s="3">
        <v>19899.650000000001</v>
      </c>
      <c r="L76" s="6">
        <v>13.9</v>
      </c>
      <c r="N76" s="4">
        <v>11</v>
      </c>
      <c r="O76" s="4">
        <v>272403</v>
      </c>
      <c r="P76" s="4">
        <v>517066</v>
      </c>
      <c r="Q76" s="4">
        <v>0</v>
      </c>
      <c r="R76" s="9" t="str">
        <f t="shared" si="7"/>
        <v>0820ef0b-c1d9-40a1-ad87-225e7cfc72f5погашен528836краткосрочный718консолидация кредитов5 летв арендеконсолидация кредитов19899,6513,9112724035170660</v>
      </c>
      <c r="S76" s="10">
        <f t="shared" si="8"/>
        <v>0.20930255795363711</v>
      </c>
      <c r="T76" s="3">
        <f t="shared" si="9"/>
        <v>13.688833723206185</v>
      </c>
      <c r="U76" s="13">
        <f t="shared" si="10"/>
        <v>4.7870655780928258E-2</v>
      </c>
    </row>
    <row r="77" spans="1:21" x14ac:dyDescent="0.25">
      <c r="A77">
        <v>857</v>
      </c>
      <c r="B77" t="s">
        <v>909</v>
      </c>
      <c r="C77" t="s">
        <v>23</v>
      </c>
      <c r="E77" t="s">
        <v>34</v>
      </c>
      <c r="F77" s="4">
        <v>668</v>
      </c>
      <c r="G77" s="4">
        <v>624929</v>
      </c>
      <c r="H77" t="s">
        <v>52</v>
      </c>
      <c r="I77" t="s">
        <v>38</v>
      </c>
      <c r="J77" t="s">
        <v>30</v>
      </c>
      <c r="K77" s="3">
        <v>8009.45</v>
      </c>
      <c r="L77" s="6">
        <v>14.8</v>
      </c>
      <c r="M77" s="4">
        <v>11</v>
      </c>
      <c r="N77" s="4">
        <v>7</v>
      </c>
      <c r="O77" s="4">
        <v>5928</v>
      </c>
      <c r="P77" s="4">
        <v>52800</v>
      </c>
      <c r="Q77" s="4">
        <v>0</v>
      </c>
      <c r="R77" s="9" t="str">
        <f t="shared" si="7"/>
        <v>082a4886-264f-4a5e-a563-34bf467a5487погашендолгосрочный668консолидация кредитов4 годав арендеконсолидация кредитов8009,4514,81175928528000</v>
      </c>
      <c r="S77" s="10">
        <f t="shared" si="8"/>
        <v>0.15379891155635278</v>
      </c>
      <c r="T77" s="3">
        <f t="shared" si="9"/>
        <v>0.74012572648558894</v>
      </c>
      <c r="U77" s="13">
        <f t="shared" si="10"/>
        <v>2.5882631496310289E-3</v>
      </c>
    </row>
    <row r="78" spans="1:21" x14ac:dyDescent="0.25">
      <c r="A78">
        <v>1699</v>
      </c>
      <c r="B78" t="s">
        <v>1748</v>
      </c>
      <c r="C78" t="s">
        <v>23</v>
      </c>
      <c r="D78" s="1">
        <v>225280</v>
      </c>
      <c r="E78" t="s">
        <v>24</v>
      </c>
      <c r="F78" s="4">
        <v>743</v>
      </c>
      <c r="G78" s="4">
        <v>778240</v>
      </c>
      <c r="H78" t="s">
        <v>35</v>
      </c>
      <c r="I78" t="s">
        <v>26</v>
      </c>
      <c r="J78" t="s">
        <v>30</v>
      </c>
      <c r="K78" s="3">
        <v>7717.61</v>
      </c>
      <c r="L78" s="6">
        <v>24</v>
      </c>
      <c r="M78" s="4">
        <v>15</v>
      </c>
      <c r="N78" s="4">
        <v>9</v>
      </c>
      <c r="O78" s="4">
        <v>253232</v>
      </c>
      <c r="P78" s="4">
        <v>430584</v>
      </c>
      <c r="Q78" s="4">
        <v>0</v>
      </c>
      <c r="R78" s="9" t="str">
        <f t="shared" si="7"/>
        <v>0890811f-0a70-4caa-b8ca-adadcaa4a826погашен225280краткосрочный743консолидация кредитов3 годав ипотекеконсолидация кредитов7717,61241592532324305840</v>
      </c>
      <c r="S78" s="10">
        <f t="shared" si="8"/>
        <v>0.11900097656249999</v>
      </c>
      <c r="T78" s="3">
        <f t="shared" si="9"/>
        <v>32.812230729461582</v>
      </c>
      <c r="U78" s="13">
        <f t="shared" si="10"/>
        <v>0.11474629865593503</v>
      </c>
    </row>
    <row r="79" spans="1:21" x14ac:dyDescent="0.25">
      <c r="A79">
        <v>1089</v>
      </c>
      <c r="B79" t="s">
        <v>1139</v>
      </c>
      <c r="C79" t="s">
        <v>23</v>
      </c>
      <c r="D79" s="1">
        <v>216304</v>
      </c>
      <c r="E79" t="s">
        <v>24</v>
      </c>
      <c r="F79" s="4"/>
      <c r="G79" s="4"/>
      <c r="H79" t="s">
        <v>42</v>
      </c>
      <c r="I79" t="s">
        <v>32</v>
      </c>
      <c r="J79" t="s">
        <v>30</v>
      </c>
      <c r="K79" s="3">
        <v>34123.620000000003</v>
      </c>
      <c r="L79" s="6">
        <v>27</v>
      </c>
      <c r="M79" s="4">
        <v>34</v>
      </c>
      <c r="N79" s="4">
        <v>18</v>
      </c>
      <c r="O79" s="4">
        <v>372058</v>
      </c>
      <c r="P79" s="4">
        <v>596706</v>
      </c>
      <c r="Q79" s="4">
        <v>0</v>
      </c>
      <c r="R79" s="9" t="str">
        <f t="shared" si="7"/>
        <v>08d428d5-00d2-4bbe-9b66-430831f65972погашен216304краткосрочныйконсолидация кредитов&lt; 1 годав собственностиконсолидация кредитов34123,622734183720585967060</v>
      </c>
      <c r="S79" s="10" t="str">
        <f t="shared" si="8"/>
        <v/>
      </c>
      <c r="T79" s="3">
        <f t="shared" si="9"/>
        <v>10.903239457009542</v>
      </c>
      <c r="U79" s="13">
        <f t="shared" si="10"/>
        <v>3.8129268971885025E-2</v>
      </c>
    </row>
    <row r="80" spans="1:21" x14ac:dyDescent="0.25">
      <c r="A80">
        <v>1746</v>
      </c>
      <c r="B80" t="s">
        <v>1795</v>
      </c>
      <c r="C80" t="s">
        <v>23</v>
      </c>
      <c r="E80" t="s">
        <v>24</v>
      </c>
      <c r="F80" s="4">
        <v>725</v>
      </c>
      <c r="G80" s="4">
        <v>2531712</v>
      </c>
      <c r="H80" t="s">
        <v>55</v>
      </c>
      <c r="I80" t="s">
        <v>38</v>
      </c>
      <c r="J80" t="s">
        <v>30</v>
      </c>
      <c r="K80" s="3">
        <v>23418.26</v>
      </c>
      <c r="L80" s="6">
        <v>15.4</v>
      </c>
      <c r="M80" s="4">
        <v>7</v>
      </c>
      <c r="N80" s="4">
        <v>11</v>
      </c>
      <c r="O80" s="4">
        <v>445341</v>
      </c>
      <c r="P80" s="4">
        <v>656898</v>
      </c>
      <c r="Q80" s="4">
        <v>1</v>
      </c>
      <c r="R80" s="9" t="str">
        <f t="shared" si="7"/>
        <v>08fe30ec-1bc5-4108-a10b-af01acfe22c9погашенкраткосрочный725консолидация кредитов9 летв арендеконсолидация кредитов23418,2615,47114453416568981</v>
      </c>
      <c r="S80" s="10">
        <f t="shared" si="8"/>
        <v>0.11099963976945244</v>
      </c>
      <c r="T80" s="3">
        <f t="shared" si="9"/>
        <v>19.016827040096064</v>
      </c>
      <c r="U80" s="13">
        <f t="shared" si="10"/>
        <v>6.6502961442113762E-2</v>
      </c>
    </row>
    <row r="81" spans="1:21" x14ac:dyDescent="0.25">
      <c r="A81">
        <v>1249</v>
      </c>
      <c r="B81" t="s">
        <v>1299</v>
      </c>
      <c r="C81" t="s">
        <v>23</v>
      </c>
      <c r="D81" s="1">
        <v>263714</v>
      </c>
      <c r="E81" t="s">
        <v>34</v>
      </c>
      <c r="F81" s="4">
        <v>717</v>
      </c>
      <c r="G81" s="4">
        <v>4744775</v>
      </c>
      <c r="H81" t="s">
        <v>25</v>
      </c>
      <c r="I81" t="s">
        <v>26</v>
      </c>
      <c r="J81" t="s">
        <v>30</v>
      </c>
      <c r="K81" s="3">
        <v>72357.89</v>
      </c>
      <c r="L81" s="6">
        <v>34.5</v>
      </c>
      <c r="M81" s="4">
        <v>55</v>
      </c>
      <c r="N81" s="4">
        <v>10</v>
      </c>
      <c r="O81" s="4">
        <v>594738</v>
      </c>
      <c r="P81" s="4">
        <v>760078</v>
      </c>
      <c r="Q81" s="4">
        <v>0</v>
      </c>
      <c r="R81" s="9" t="str">
        <f t="shared" si="7"/>
        <v>09551bce-da2c-4512-b811-6c32a07c11c8погашен263714долгосрочный717консолидация кредитов8 летв ипотекеконсолидация кредитов72357,8934,555105947387600780</v>
      </c>
      <c r="S81" s="10">
        <f t="shared" si="8"/>
        <v>0.18300018019821804</v>
      </c>
      <c r="T81" s="3">
        <f t="shared" si="9"/>
        <v>8.2193939043827839</v>
      </c>
      <c r="U81" s="13">
        <f t="shared" si="10"/>
        <v>2.8743703392169671E-2</v>
      </c>
    </row>
    <row r="82" spans="1:21" x14ac:dyDescent="0.25">
      <c r="A82">
        <v>1947</v>
      </c>
      <c r="B82" t="s">
        <v>1994</v>
      </c>
      <c r="C82" t="s">
        <v>23</v>
      </c>
      <c r="D82" s="1">
        <v>782716</v>
      </c>
      <c r="E82" t="s">
        <v>24</v>
      </c>
      <c r="F82" s="4">
        <v>703</v>
      </c>
      <c r="G82" s="4">
        <v>2510755</v>
      </c>
      <c r="H82" t="s">
        <v>52</v>
      </c>
      <c r="I82" t="s">
        <v>26</v>
      </c>
      <c r="J82" t="s">
        <v>30</v>
      </c>
      <c r="K82" s="3">
        <v>36405.9</v>
      </c>
      <c r="L82" s="6">
        <v>20.8</v>
      </c>
      <c r="N82" s="4">
        <v>8</v>
      </c>
      <c r="O82" s="4">
        <v>448305</v>
      </c>
      <c r="P82" s="4">
        <v>650496</v>
      </c>
      <c r="Q82" s="4">
        <v>0</v>
      </c>
      <c r="R82" s="9" t="str">
        <f t="shared" si="7"/>
        <v>0969ef37-1387-4cf2-bf5a-569fb3510066погашен782716краткосрочный703консолидация кредитов4 годав ипотекеконсолидация кредитов36405,920,884483056504960</v>
      </c>
      <c r="S82" s="10">
        <f t="shared" si="8"/>
        <v>0.17399977297665445</v>
      </c>
      <c r="T82" s="3">
        <f t="shared" si="9"/>
        <v>12.314075465789886</v>
      </c>
      <c r="U82" s="13">
        <f t="shared" si="10"/>
        <v>4.3063045384492647E-2</v>
      </c>
    </row>
    <row r="83" spans="1:21" x14ac:dyDescent="0.25">
      <c r="A83">
        <v>371</v>
      </c>
      <c r="B83" t="s">
        <v>423</v>
      </c>
      <c r="C83" t="s">
        <v>23</v>
      </c>
      <c r="D83" s="1">
        <v>450384</v>
      </c>
      <c r="E83" t="s">
        <v>24</v>
      </c>
      <c r="F83" s="4">
        <v>746</v>
      </c>
      <c r="G83" s="4">
        <v>1166904</v>
      </c>
      <c r="H83" t="s">
        <v>29</v>
      </c>
      <c r="I83" t="s">
        <v>26</v>
      </c>
      <c r="J83" t="s">
        <v>27</v>
      </c>
      <c r="K83" s="3">
        <v>31506.37</v>
      </c>
      <c r="L83" s="6">
        <v>20.2</v>
      </c>
      <c r="N83" s="4">
        <v>12</v>
      </c>
      <c r="O83" s="4">
        <v>332918</v>
      </c>
      <c r="P83" s="4">
        <v>687126</v>
      </c>
      <c r="Q83" s="4">
        <v>0</v>
      </c>
      <c r="R83" s="9" t="str">
        <f t="shared" si="7"/>
        <v>09c612b9-a6f2-4a03-9901-160dbc03b4a9погашен450384краткосрочный746ремонт жилья10+ летв ипотекеремонт жилья31506,3720,2123329186871260</v>
      </c>
      <c r="S83" s="10">
        <f t="shared" si="8"/>
        <v>0.32399960922235249</v>
      </c>
      <c r="T83" s="3">
        <f t="shared" si="9"/>
        <v>10.566688577579709</v>
      </c>
      <c r="U83" s="13">
        <f t="shared" si="10"/>
        <v>3.6952330773370567E-2</v>
      </c>
    </row>
    <row r="84" spans="1:21" x14ac:dyDescent="0.25">
      <c r="A84">
        <v>300</v>
      </c>
      <c r="B84" t="s">
        <v>350</v>
      </c>
      <c r="C84" t="s">
        <v>23</v>
      </c>
      <c r="E84" t="s">
        <v>24</v>
      </c>
      <c r="F84" s="4">
        <v>725</v>
      </c>
      <c r="G84" s="4">
        <v>2229137</v>
      </c>
      <c r="H84" t="s">
        <v>42</v>
      </c>
      <c r="I84" t="s">
        <v>38</v>
      </c>
      <c r="J84" t="s">
        <v>30</v>
      </c>
      <c r="K84" s="3">
        <v>14656.6</v>
      </c>
      <c r="L84" s="6">
        <v>19.899999999999999</v>
      </c>
      <c r="M84" s="4">
        <v>8</v>
      </c>
      <c r="N84" s="4">
        <v>6</v>
      </c>
      <c r="O84" s="4">
        <v>125742</v>
      </c>
      <c r="P84" s="4">
        <v>224334</v>
      </c>
      <c r="Q84" s="4">
        <v>0</v>
      </c>
      <c r="R84" s="9" t="str">
        <f t="shared" si="7"/>
        <v>09c6f224-cf1f-4c50-b3ac-30c93dc5ff28погашенкраткосрочный725консолидация кредитов&lt; 1 годав арендеконсолидация кредитов14656,619,9861257422243340</v>
      </c>
      <c r="S84" s="10">
        <f t="shared" si="8"/>
        <v>7.8900130409212177E-2</v>
      </c>
      <c r="T84" s="3">
        <f t="shared" si="9"/>
        <v>8.5792066372828621</v>
      </c>
      <c r="U84" s="13">
        <f t="shared" si="10"/>
        <v>3.0001989658957666E-2</v>
      </c>
    </row>
    <row r="85" spans="1:21" x14ac:dyDescent="0.25">
      <c r="A85">
        <v>561</v>
      </c>
      <c r="B85" t="s">
        <v>612</v>
      </c>
      <c r="C85" t="s">
        <v>23</v>
      </c>
      <c r="D85" s="1">
        <v>110462</v>
      </c>
      <c r="E85" t="s">
        <v>24</v>
      </c>
      <c r="F85" s="4">
        <v>738</v>
      </c>
      <c r="G85" s="4">
        <v>1526384</v>
      </c>
      <c r="H85" t="s">
        <v>37</v>
      </c>
      <c r="I85" t="s">
        <v>38</v>
      </c>
      <c r="J85" t="s">
        <v>30</v>
      </c>
      <c r="K85" s="3">
        <v>5075.28</v>
      </c>
      <c r="L85" s="6">
        <v>23.4</v>
      </c>
      <c r="M85" s="4">
        <v>69</v>
      </c>
      <c r="N85" s="4">
        <v>6</v>
      </c>
      <c r="O85" s="4">
        <v>175864</v>
      </c>
      <c r="P85" s="4">
        <v>245344</v>
      </c>
      <c r="Q85" s="4">
        <v>0</v>
      </c>
      <c r="R85" s="9" t="str">
        <f t="shared" si="7"/>
        <v>09ee63a5-6cb1-4932-af98-24c383ed9ce5погашен110462краткосрочный738консолидация кредитов5 летв арендеконсолидация кредитов5075,2823,46961758642453440</v>
      </c>
      <c r="S85" s="10">
        <f t="shared" si="8"/>
        <v>3.9900418243377811E-2</v>
      </c>
      <c r="T85" s="3">
        <f t="shared" si="9"/>
        <v>34.651093141659182</v>
      </c>
      <c r="U85" s="13">
        <f t="shared" si="10"/>
        <v>0.12117690854884129</v>
      </c>
    </row>
    <row r="86" spans="1:21" x14ac:dyDescent="0.25">
      <c r="A86">
        <v>1866</v>
      </c>
      <c r="B86" t="s">
        <v>1914</v>
      </c>
      <c r="C86" t="s">
        <v>23</v>
      </c>
      <c r="D86" s="1">
        <v>288508</v>
      </c>
      <c r="E86" t="s">
        <v>24</v>
      </c>
      <c r="F86" s="4">
        <v>661</v>
      </c>
      <c r="G86" s="4">
        <v>808583</v>
      </c>
      <c r="H86" t="s">
        <v>57</v>
      </c>
      <c r="I86" t="s">
        <v>26</v>
      </c>
      <c r="J86" t="s">
        <v>30</v>
      </c>
      <c r="K86" s="3">
        <v>3591.38</v>
      </c>
      <c r="L86" s="6">
        <v>11.4</v>
      </c>
      <c r="M86" s="4">
        <v>1</v>
      </c>
      <c r="N86" s="4">
        <v>4</v>
      </c>
      <c r="O86" s="4">
        <v>102714</v>
      </c>
      <c r="P86" s="4">
        <v>172106</v>
      </c>
      <c r="Q86" s="4">
        <v>0</v>
      </c>
      <c r="R86" s="9" t="str">
        <f t="shared" si="7"/>
        <v>09fc9d20-236f-40e6-b388-c714337c319eпогашен288508краткосрочный661консолидация кредитов7 летв ипотекеконсолидация кредитов3591,3811,4141027141721060</v>
      </c>
      <c r="S86" s="10">
        <f t="shared" si="8"/>
        <v>5.3298869751157267E-2</v>
      </c>
      <c r="T86" s="3">
        <f t="shared" si="9"/>
        <v>28.600148132472754</v>
      </c>
      <c r="U86" s="13">
        <f t="shared" si="10"/>
        <v>0.10001639834459836</v>
      </c>
    </row>
    <row r="87" spans="1:21" x14ac:dyDescent="0.25">
      <c r="A87">
        <v>381</v>
      </c>
      <c r="B87" t="s">
        <v>433</v>
      </c>
      <c r="C87" t="s">
        <v>23</v>
      </c>
      <c r="D87" s="1">
        <v>319726</v>
      </c>
      <c r="E87" t="s">
        <v>24</v>
      </c>
      <c r="F87" s="4">
        <v>749</v>
      </c>
      <c r="G87" s="4">
        <v>952185</v>
      </c>
      <c r="H87" t="s">
        <v>46</v>
      </c>
      <c r="I87" t="s">
        <v>26</v>
      </c>
      <c r="J87" t="s">
        <v>30</v>
      </c>
      <c r="K87" s="3">
        <v>17059.91</v>
      </c>
      <c r="L87" s="6">
        <v>21.2</v>
      </c>
      <c r="N87" s="4">
        <v>8</v>
      </c>
      <c r="O87" s="4">
        <v>299725</v>
      </c>
      <c r="P87" s="4">
        <v>778140</v>
      </c>
      <c r="Q87" s="4">
        <v>0</v>
      </c>
      <c r="R87" s="9" t="str">
        <f t="shared" si="7"/>
        <v>0a0ed036-ce6b-41a9-b0ee-8db814a85425погашен319726краткосрочный749консолидация кредитов2 годав ипотекеконсолидация кредитов17059,9121,282997257781400</v>
      </c>
      <c r="S87" s="10">
        <f t="shared" si="8"/>
        <v>0.21499910206524991</v>
      </c>
      <c r="T87" s="3">
        <f t="shared" si="9"/>
        <v>17.568967245430954</v>
      </c>
      <c r="U87" s="13">
        <f t="shared" si="10"/>
        <v>6.143971067503342E-2</v>
      </c>
    </row>
    <row r="88" spans="1:21" x14ac:dyDescent="0.25">
      <c r="A88">
        <v>1352</v>
      </c>
      <c r="B88" t="s">
        <v>1402</v>
      </c>
      <c r="C88" t="s">
        <v>23</v>
      </c>
      <c r="D88" s="1">
        <v>670758</v>
      </c>
      <c r="E88" t="s">
        <v>34</v>
      </c>
      <c r="F88" s="4">
        <v>665</v>
      </c>
      <c r="G88" s="4">
        <v>2124067</v>
      </c>
      <c r="I88" t="s">
        <v>26</v>
      </c>
      <c r="J88" t="s">
        <v>72</v>
      </c>
      <c r="K88" s="3">
        <v>34693.24</v>
      </c>
      <c r="L88" s="6">
        <v>15</v>
      </c>
      <c r="M88" s="4">
        <v>49</v>
      </c>
      <c r="N88" s="4">
        <v>8</v>
      </c>
      <c r="O88" s="4">
        <v>68989</v>
      </c>
      <c r="P88" s="4">
        <v>272668</v>
      </c>
      <c r="Q88" s="4">
        <v>0</v>
      </c>
      <c r="R88" s="9" t="str">
        <f t="shared" si="7"/>
        <v>0a1cbeab-44e8-4366-bd31-9459dcce1ff0погашен670758долгосрочный665иноев ипотекеиное34693,2415498689892726680</v>
      </c>
      <c r="S88" s="10">
        <f t="shared" si="8"/>
        <v>0.19600082294955856</v>
      </c>
      <c r="T88" s="3">
        <f t="shared" si="9"/>
        <v>1.9885430129904271</v>
      </c>
      <c r="U88" s="13">
        <f t="shared" si="10"/>
        <v>6.9540517479628429E-3</v>
      </c>
    </row>
    <row r="89" spans="1:21" x14ac:dyDescent="0.25">
      <c r="A89">
        <v>1979</v>
      </c>
      <c r="B89" t="s">
        <v>2026</v>
      </c>
      <c r="C89" t="s">
        <v>40</v>
      </c>
      <c r="D89" s="1">
        <v>179806</v>
      </c>
      <c r="E89" t="s">
        <v>24</v>
      </c>
      <c r="F89" s="4"/>
      <c r="G89" s="4"/>
      <c r="H89" t="s">
        <v>25</v>
      </c>
      <c r="I89" t="s">
        <v>26</v>
      </c>
      <c r="J89" t="s">
        <v>30</v>
      </c>
      <c r="K89" s="3">
        <v>15034.89</v>
      </c>
      <c r="L89" s="6">
        <v>34</v>
      </c>
      <c r="M89" s="4">
        <v>10</v>
      </c>
      <c r="N89" s="4">
        <v>13</v>
      </c>
      <c r="O89" s="4">
        <v>288667</v>
      </c>
      <c r="P89" s="4">
        <v>415756</v>
      </c>
      <c r="Q89" s="4">
        <v>0</v>
      </c>
      <c r="R89" s="9" t="str">
        <f t="shared" si="7"/>
        <v>0aadfb40-c02e-4a7c-a5f2-a2890ce0d796не погашен179806краткосрочныйконсолидация кредитов8 летв ипотекеконсолидация кредитов15034,893410132886674157560</v>
      </c>
      <c r="S89" s="10" t="str">
        <f t="shared" si="8"/>
        <v/>
      </c>
      <c r="T89" s="3">
        <f t="shared" si="9"/>
        <v>19.19980791345996</v>
      </c>
      <c r="U89" s="13">
        <f t="shared" si="10"/>
        <v>6.7142856306819959E-2</v>
      </c>
    </row>
    <row r="90" spans="1:21" x14ac:dyDescent="0.25">
      <c r="A90">
        <v>289</v>
      </c>
      <c r="B90" t="s">
        <v>339</v>
      </c>
      <c r="C90" t="s">
        <v>23</v>
      </c>
      <c r="D90" s="1">
        <v>132022</v>
      </c>
      <c r="E90" t="s">
        <v>24</v>
      </c>
      <c r="F90" s="4">
        <v>727</v>
      </c>
      <c r="G90" s="4">
        <v>855095</v>
      </c>
      <c r="H90" t="s">
        <v>57</v>
      </c>
      <c r="I90" t="s">
        <v>38</v>
      </c>
      <c r="J90" t="s">
        <v>30</v>
      </c>
      <c r="K90" s="3">
        <v>14180.08</v>
      </c>
      <c r="L90" s="6">
        <v>17.600000000000001</v>
      </c>
      <c r="M90" s="4">
        <v>55</v>
      </c>
      <c r="N90" s="4">
        <v>10</v>
      </c>
      <c r="O90" s="4">
        <v>130131</v>
      </c>
      <c r="P90" s="4">
        <v>251108</v>
      </c>
      <c r="Q90" s="4">
        <v>0</v>
      </c>
      <c r="R90" s="9" t="str">
        <f t="shared" si="7"/>
        <v>0abf8e06-2433-4009-8ad5-adf64ddc80c8погашен132022краткосрочный727консолидация кредитов7 летв арендеконсолидация кредитов14180,0817,655101301312511080</v>
      </c>
      <c r="S90" s="10">
        <f t="shared" si="8"/>
        <v>0.19899655593822907</v>
      </c>
      <c r="T90" s="3">
        <f t="shared" si="9"/>
        <v>9.1770286204309137</v>
      </c>
      <c r="U90" s="13">
        <f t="shared" si="10"/>
        <v>3.2092608257460839E-2</v>
      </c>
    </row>
    <row r="91" spans="1:21" x14ac:dyDescent="0.25">
      <c r="A91">
        <v>1688</v>
      </c>
      <c r="B91" t="s">
        <v>1737</v>
      </c>
      <c r="C91" t="s">
        <v>23</v>
      </c>
      <c r="E91" t="s">
        <v>24</v>
      </c>
      <c r="F91" s="4">
        <v>745</v>
      </c>
      <c r="G91" s="4">
        <v>1042188</v>
      </c>
      <c r="H91" t="s">
        <v>57</v>
      </c>
      <c r="I91" t="s">
        <v>38</v>
      </c>
      <c r="J91" t="s">
        <v>30</v>
      </c>
      <c r="K91" s="3">
        <v>20496.25</v>
      </c>
      <c r="L91" s="6">
        <v>14</v>
      </c>
      <c r="N91" s="4">
        <v>17</v>
      </c>
      <c r="O91" s="4">
        <v>148333</v>
      </c>
      <c r="P91" s="4">
        <v>596376</v>
      </c>
      <c r="Q91" s="4">
        <v>0</v>
      </c>
      <c r="R91" s="9" t="str">
        <f t="shared" si="7"/>
        <v>0ac9c1a1-94b9-4894-af59-6a34ebcf14a1погашенкраткосрочный745консолидация кредитов7 летв арендеконсолидация кредитов20496,2514171483335963760</v>
      </c>
      <c r="S91" s="10">
        <f t="shared" si="8"/>
        <v>0.2359986873769416</v>
      </c>
      <c r="T91" s="3">
        <f t="shared" si="9"/>
        <v>7.2370799536500581</v>
      </c>
      <c r="U91" s="13">
        <f t="shared" si="10"/>
        <v>2.5308493793223929E-2</v>
      </c>
    </row>
    <row r="92" spans="1:21" x14ac:dyDescent="0.25">
      <c r="A92">
        <v>678</v>
      </c>
      <c r="B92" t="s">
        <v>730</v>
      </c>
      <c r="C92" t="s">
        <v>40</v>
      </c>
      <c r="D92" s="1">
        <v>64592</v>
      </c>
      <c r="E92" t="s">
        <v>24</v>
      </c>
      <c r="F92" s="4">
        <v>686</v>
      </c>
      <c r="G92" s="4">
        <v>1299581</v>
      </c>
      <c r="H92" t="s">
        <v>35</v>
      </c>
      <c r="I92" t="s">
        <v>26</v>
      </c>
      <c r="J92" t="s">
        <v>30</v>
      </c>
      <c r="K92" s="3">
        <v>35197.120000000003</v>
      </c>
      <c r="L92" s="6">
        <v>24.2</v>
      </c>
      <c r="N92" s="4">
        <v>20</v>
      </c>
      <c r="O92" s="4">
        <v>271111</v>
      </c>
      <c r="P92" s="4">
        <v>527582</v>
      </c>
      <c r="Q92" s="4">
        <v>0</v>
      </c>
      <c r="R92" s="9" t="str">
        <f t="shared" si="7"/>
        <v>0ae12723-f0b0-42a7-aa49-a8253d1d3697не погашен64592краткосрочный686консолидация кредитов3 годав ипотекеконсолидация кредитов35197,1224,2202711115275820</v>
      </c>
      <c r="S92" s="10">
        <f t="shared" si="8"/>
        <v>0.32500124270822678</v>
      </c>
      <c r="T92" s="3">
        <f t="shared" si="9"/>
        <v>7.7026472620487123</v>
      </c>
      <c r="U92" s="13">
        <f t="shared" si="10"/>
        <v>2.6936610023858165E-2</v>
      </c>
    </row>
    <row r="93" spans="1:21" x14ac:dyDescent="0.25">
      <c r="A93">
        <v>163</v>
      </c>
      <c r="B93" t="s">
        <v>210</v>
      </c>
      <c r="C93" t="s">
        <v>23</v>
      </c>
      <c r="D93" s="1">
        <v>645018</v>
      </c>
      <c r="E93" t="s">
        <v>34</v>
      </c>
      <c r="F93" s="4">
        <v>737</v>
      </c>
      <c r="G93" s="4">
        <v>2692471</v>
      </c>
      <c r="H93" t="s">
        <v>29</v>
      </c>
      <c r="I93" t="s">
        <v>26</v>
      </c>
      <c r="J93" t="s">
        <v>30</v>
      </c>
      <c r="K93" s="3">
        <v>40386.97</v>
      </c>
      <c r="L93" s="6">
        <v>24</v>
      </c>
      <c r="N93" s="4">
        <v>21</v>
      </c>
      <c r="O93" s="4">
        <v>640376</v>
      </c>
      <c r="P93" s="4">
        <v>1468302</v>
      </c>
      <c r="Q93" s="4">
        <v>0</v>
      </c>
      <c r="R93" s="9" t="str">
        <f t="shared" si="7"/>
        <v>0af8fb87-4963-408f-824d-63c51cfb7f92погашен645018долгосрочный737консолидация кредитов10+ летв ипотекеконсолидация кредитов40386,97242164037614683020</v>
      </c>
      <c r="S93" s="10">
        <f t="shared" si="8"/>
        <v>0.17999957659711099</v>
      </c>
      <c r="T93" s="3">
        <f t="shared" si="9"/>
        <v>15.856005043210718</v>
      </c>
      <c r="U93" s="13">
        <f t="shared" si="10"/>
        <v>5.5449381213348671E-2</v>
      </c>
    </row>
    <row r="94" spans="1:21" x14ac:dyDescent="0.25">
      <c r="A94">
        <v>1372</v>
      </c>
      <c r="B94" t="s">
        <v>1422</v>
      </c>
      <c r="C94" t="s">
        <v>23</v>
      </c>
      <c r="D94" s="1">
        <v>216194</v>
      </c>
      <c r="E94" t="s">
        <v>24</v>
      </c>
      <c r="F94" s="4">
        <v>731</v>
      </c>
      <c r="G94" s="4">
        <v>552539</v>
      </c>
      <c r="H94" t="s">
        <v>29</v>
      </c>
      <c r="I94" t="s">
        <v>38</v>
      </c>
      <c r="J94" t="s">
        <v>30</v>
      </c>
      <c r="K94" s="3">
        <v>10820.69</v>
      </c>
      <c r="L94" s="6">
        <v>15.4</v>
      </c>
      <c r="M94" s="4">
        <v>9</v>
      </c>
      <c r="N94" s="4">
        <v>11</v>
      </c>
      <c r="O94" s="4">
        <v>251674</v>
      </c>
      <c r="P94" s="4">
        <v>419298</v>
      </c>
      <c r="Q94" s="4">
        <v>0</v>
      </c>
      <c r="R94" s="9" t="str">
        <f t="shared" si="7"/>
        <v>0b0d12e0-e593-49fc-9dd2-e01b8a3ae121погашен216194краткосрочный731консолидация кредитов10+ летв арендеконсолидация кредитов10820,6915,49112516744192980</v>
      </c>
      <c r="S94" s="10">
        <f t="shared" si="8"/>
        <v>0.23500292287060279</v>
      </c>
      <c r="T94" s="3">
        <f t="shared" si="9"/>
        <v>23.258590718336816</v>
      </c>
      <c r="U94" s="13">
        <f t="shared" si="10"/>
        <v>8.1336658238421067E-2</v>
      </c>
    </row>
    <row r="95" spans="1:21" x14ac:dyDescent="0.25">
      <c r="A95">
        <v>59</v>
      </c>
      <c r="B95" t="s">
        <v>105</v>
      </c>
      <c r="C95" t="s">
        <v>23</v>
      </c>
      <c r="D95" s="1">
        <v>130922</v>
      </c>
      <c r="E95" t="s">
        <v>24</v>
      </c>
      <c r="F95" s="4">
        <v>747</v>
      </c>
      <c r="G95" s="4">
        <v>2261304</v>
      </c>
      <c r="H95" t="s">
        <v>46</v>
      </c>
      <c r="I95" t="s">
        <v>38</v>
      </c>
      <c r="J95" t="s">
        <v>30</v>
      </c>
      <c r="K95" s="3">
        <v>9761.25</v>
      </c>
      <c r="L95" s="6">
        <v>16.100000000000001</v>
      </c>
      <c r="M95" s="4">
        <v>30</v>
      </c>
      <c r="N95" s="4">
        <v>6</v>
      </c>
      <c r="O95" s="4">
        <v>110428</v>
      </c>
      <c r="P95" s="4">
        <v>235488</v>
      </c>
      <c r="Q95" s="4">
        <v>0</v>
      </c>
      <c r="R95" s="9" t="str">
        <f t="shared" si="7"/>
        <v>0b25e0aa-3fe1-4540-8e6d-f6e579dfc84aпогашен130922краткосрочный747консолидация кредитов2 годав арендеконсолидация кредитов9761,2516,13061104282354880</v>
      </c>
      <c r="S95" s="10">
        <f t="shared" si="8"/>
        <v>5.1799758015728975E-2</v>
      </c>
      <c r="T95" s="3">
        <f t="shared" si="9"/>
        <v>11.312895377128953</v>
      </c>
      <c r="U95" s="13">
        <f t="shared" si="10"/>
        <v>3.9561859792782407E-2</v>
      </c>
    </row>
    <row r="96" spans="1:21" x14ac:dyDescent="0.25">
      <c r="A96">
        <v>1179</v>
      </c>
      <c r="B96" t="s">
        <v>1229</v>
      </c>
      <c r="C96" t="s">
        <v>23</v>
      </c>
      <c r="D96" s="1">
        <v>393976</v>
      </c>
      <c r="E96" t="s">
        <v>34</v>
      </c>
      <c r="F96" s="4">
        <v>630</v>
      </c>
      <c r="G96" s="4">
        <v>1455533</v>
      </c>
      <c r="H96" t="s">
        <v>29</v>
      </c>
      <c r="I96" t="s">
        <v>26</v>
      </c>
      <c r="J96" t="s">
        <v>30</v>
      </c>
      <c r="K96" s="3">
        <v>21347.83</v>
      </c>
      <c r="L96" s="6">
        <v>21.5</v>
      </c>
      <c r="M96" s="4">
        <v>32</v>
      </c>
      <c r="N96" s="4">
        <v>14</v>
      </c>
      <c r="O96" s="4">
        <v>282264</v>
      </c>
      <c r="P96" s="4">
        <v>415800</v>
      </c>
      <c r="Q96" s="4">
        <v>0</v>
      </c>
      <c r="R96" s="9" t="str">
        <f t="shared" si="7"/>
        <v>0b63b0da-eb15-489c-9a9e-2d6ca233207cпогашен393976долгосрочный630консолидация кредитов10+ летв ипотекеконсолидация кредитов21347,8321,532142822644158000</v>
      </c>
      <c r="S96" s="10">
        <f t="shared" si="8"/>
        <v>0.17600010442909919</v>
      </c>
      <c r="T96" s="3">
        <f t="shared" si="9"/>
        <v>13.222140142581235</v>
      </c>
      <c r="U96" s="13">
        <f t="shared" si="10"/>
        <v>4.6238600910147545E-2</v>
      </c>
    </row>
    <row r="97" spans="1:21" x14ac:dyDescent="0.25">
      <c r="A97">
        <v>859</v>
      </c>
      <c r="B97" t="s">
        <v>911</v>
      </c>
      <c r="C97" t="s">
        <v>23</v>
      </c>
      <c r="D97" s="1">
        <v>134882</v>
      </c>
      <c r="E97" t="s">
        <v>24</v>
      </c>
      <c r="F97" s="4">
        <v>738</v>
      </c>
      <c r="G97" s="4">
        <v>990223</v>
      </c>
      <c r="H97" t="s">
        <v>37</v>
      </c>
      <c r="I97" t="s">
        <v>38</v>
      </c>
      <c r="J97" t="s">
        <v>30</v>
      </c>
      <c r="K97" s="3">
        <v>13780.51</v>
      </c>
      <c r="L97" s="6">
        <v>22.6</v>
      </c>
      <c r="M97" s="4">
        <v>30</v>
      </c>
      <c r="N97" s="4">
        <v>12</v>
      </c>
      <c r="O97" s="4">
        <v>33326</v>
      </c>
      <c r="P97" s="4">
        <v>85338</v>
      </c>
      <c r="Q97" s="4">
        <v>0</v>
      </c>
      <c r="R97" s="9" t="str">
        <f t="shared" si="7"/>
        <v>0b7ab558-9e37-4bd2-81e1-55a099fdb4e8погашен134882краткосрочный738консолидация кредитов5 летв арендеконсолидация кредитов13780,5122,6301233326853380</v>
      </c>
      <c r="S97" s="10">
        <f t="shared" si="8"/>
        <v>0.16699886793176891</v>
      </c>
      <c r="T97" s="3">
        <f t="shared" si="9"/>
        <v>2.4183430076245362</v>
      </c>
      <c r="U97" s="13">
        <f t="shared" si="10"/>
        <v>8.4570875809494416E-3</v>
      </c>
    </row>
    <row r="98" spans="1:21" x14ac:dyDescent="0.25">
      <c r="A98">
        <v>1541</v>
      </c>
      <c r="B98" t="s">
        <v>1591</v>
      </c>
      <c r="C98" t="s">
        <v>23</v>
      </c>
      <c r="D98" s="1">
        <v>171622</v>
      </c>
      <c r="E98" t="s">
        <v>24</v>
      </c>
      <c r="F98" s="4"/>
      <c r="G98" s="4"/>
      <c r="H98" t="s">
        <v>29</v>
      </c>
      <c r="I98" t="s">
        <v>26</v>
      </c>
      <c r="J98" t="s">
        <v>30</v>
      </c>
      <c r="K98" s="3">
        <v>6221.93</v>
      </c>
      <c r="L98" s="6">
        <v>13.2</v>
      </c>
      <c r="M98" s="4">
        <v>26</v>
      </c>
      <c r="N98" s="4">
        <v>7</v>
      </c>
      <c r="O98" s="4">
        <v>111131</v>
      </c>
      <c r="P98" s="4">
        <v>199474</v>
      </c>
      <c r="Q98" s="4">
        <v>0</v>
      </c>
      <c r="R98" s="9" t="str">
        <f t="shared" si="7"/>
        <v>0b920c5c-a312-4356-b9d0-c3eb4e3ca486погашен171622краткосрочныйконсолидация кредитов10+ летв ипотекеконсолидация кредитов6221,9313,22671111311994740</v>
      </c>
      <c r="S98" s="10" t="str">
        <f t="shared" si="8"/>
        <v/>
      </c>
      <c r="T98" s="3">
        <f t="shared" si="9"/>
        <v>17.861178123186857</v>
      </c>
      <c r="U98" s="13">
        <f t="shared" si="10"/>
        <v>6.2461589282615727E-2</v>
      </c>
    </row>
    <row r="99" spans="1:21" x14ac:dyDescent="0.25">
      <c r="A99">
        <v>1933</v>
      </c>
      <c r="B99" t="s">
        <v>1980</v>
      </c>
      <c r="C99" t="s">
        <v>23</v>
      </c>
      <c r="D99" s="1">
        <v>202488</v>
      </c>
      <c r="E99" t="s">
        <v>24</v>
      </c>
      <c r="F99" s="4">
        <v>687</v>
      </c>
      <c r="G99" s="4">
        <v>668002</v>
      </c>
      <c r="H99" t="s">
        <v>29</v>
      </c>
      <c r="I99" t="s">
        <v>38</v>
      </c>
      <c r="J99" t="s">
        <v>30</v>
      </c>
      <c r="K99" s="3">
        <v>10799.22</v>
      </c>
      <c r="L99" s="6">
        <v>16.3</v>
      </c>
      <c r="M99" s="4">
        <v>6</v>
      </c>
      <c r="N99" s="4">
        <v>11</v>
      </c>
      <c r="O99" s="4">
        <v>88521</v>
      </c>
      <c r="P99" s="4">
        <v>206250</v>
      </c>
      <c r="Q99" s="4">
        <v>0</v>
      </c>
      <c r="R99" s="9" t="str">
        <f t="shared" si="7"/>
        <v>0b945b76-a670-4e55-8528-dee971bac49eпогашен202488краткосрочный687консолидация кредитов10+ летв арендеконсолидация кредитов10799,2216,3611885212062500</v>
      </c>
      <c r="S99" s="10">
        <f t="shared" si="8"/>
        <v>0.1939973832413675</v>
      </c>
      <c r="T99" s="3">
        <f t="shared" si="9"/>
        <v>8.1969808930644987</v>
      </c>
      <c r="U99" s="13">
        <f t="shared" si="10"/>
        <v>2.8665323774772988E-2</v>
      </c>
    </row>
    <row r="100" spans="1:21" x14ac:dyDescent="0.25">
      <c r="A100">
        <v>915</v>
      </c>
      <c r="B100" t="s">
        <v>967</v>
      </c>
      <c r="C100" t="s">
        <v>23</v>
      </c>
      <c r="E100" t="s">
        <v>34</v>
      </c>
      <c r="F100" s="4">
        <v>701</v>
      </c>
      <c r="G100" s="4">
        <v>2508095</v>
      </c>
      <c r="H100" t="s">
        <v>25</v>
      </c>
      <c r="I100" t="s">
        <v>26</v>
      </c>
      <c r="J100" t="s">
        <v>27</v>
      </c>
      <c r="K100" s="3">
        <v>32396.33</v>
      </c>
      <c r="L100" s="6">
        <v>14.4</v>
      </c>
      <c r="M100" s="4">
        <v>47</v>
      </c>
      <c r="N100" s="4">
        <v>16</v>
      </c>
      <c r="O100" s="4">
        <v>432060</v>
      </c>
      <c r="P100" s="4">
        <v>756866</v>
      </c>
      <c r="Q100" s="4">
        <v>0</v>
      </c>
      <c r="R100" s="9" t="str">
        <f t="shared" si="7"/>
        <v>0bdbef7d-e8ed-4e96-977d-e038a137e597погашендолгосрочный701ремонт жилья8 летв ипотекеремонт жилья32396,3314,447164320607568660</v>
      </c>
      <c r="S100" s="10">
        <f t="shared" si="8"/>
        <v>0.15500049240559072</v>
      </c>
      <c r="T100" s="3">
        <f t="shared" si="9"/>
        <v>13.336695854129156</v>
      </c>
      <c r="U100" s="13">
        <f t="shared" si="10"/>
        <v>4.6639208963845595E-2</v>
      </c>
    </row>
    <row r="101" spans="1:21" x14ac:dyDescent="0.25">
      <c r="A101">
        <v>1785</v>
      </c>
      <c r="B101" t="s">
        <v>1834</v>
      </c>
      <c r="C101" t="s">
        <v>23</v>
      </c>
      <c r="D101" s="1">
        <v>176836</v>
      </c>
      <c r="E101" t="s">
        <v>24</v>
      </c>
      <c r="F101" s="4"/>
      <c r="G101" s="4"/>
      <c r="H101" t="s">
        <v>42</v>
      </c>
      <c r="I101" t="s">
        <v>38</v>
      </c>
      <c r="J101" t="s">
        <v>30</v>
      </c>
      <c r="K101" s="3">
        <v>16852.810000000001</v>
      </c>
      <c r="L101" s="6">
        <v>14.8</v>
      </c>
      <c r="M101" s="4">
        <v>39</v>
      </c>
      <c r="N101" s="4">
        <v>9</v>
      </c>
      <c r="O101" s="4">
        <v>154280</v>
      </c>
      <c r="P101" s="4">
        <v>207724</v>
      </c>
      <c r="Q101" s="4">
        <v>0</v>
      </c>
      <c r="R101" s="9" t="str">
        <f t="shared" si="7"/>
        <v>0bf8e7e8-371a-4575-9f5c-32617c8d16ffпогашен176836краткосрочныйконсолидация кредитов&lt; 1 годав арендеконсолидация кредитов16852,8114,83991542802077240</v>
      </c>
      <c r="S101" s="10" t="str">
        <f t="shared" si="8"/>
        <v/>
      </c>
      <c r="T101" s="3">
        <f t="shared" si="9"/>
        <v>9.154556421154691</v>
      </c>
      <c r="U101" s="13">
        <f t="shared" si="10"/>
        <v>3.2014021656297818E-2</v>
      </c>
    </row>
    <row r="102" spans="1:21" x14ac:dyDescent="0.25">
      <c r="A102">
        <v>512</v>
      </c>
      <c r="B102" t="s">
        <v>563</v>
      </c>
      <c r="C102" t="s">
        <v>23</v>
      </c>
      <c r="D102" s="1">
        <v>483098</v>
      </c>
      <c r="E102" t="s">
        <v>34</v>
      </c>
      <c r="F102" s="4">
        <v>698</v>
      </c>
      <c r="G102" s="4">
        <v>1467978</v>
      </c>
      <c r="H102" t="s">
        <v>35</v>
      </c>
      <c r="I102" t="s">
        <v>26</v>
      </c>
      <c r="J102" t="s">
        <v>30</v>
      </c>
      <c r="K102" s="3">
        <v>33396.300000000003</v>
      </c>
      <c r="L102" s="6">
        <v>16.3</v>
      </c>
      <c r="N102" s="4">
        <v>43</v>
      </c>
      <c r="O102" s="4">
        <v>719283</v>
      </c>
      <c r="P102" s="4">
        <v>1091552</v>
      </c>
      <c r="Q102" s="4">
        <v>0</v>
      </c>
      <c r="R102" s="9" t="str">
        <f t="shared" si="7"/>
        <v>0bfa5f34-ee9c-4366-b656-08f4540b198fпогашен483098долгосрочный698консолидация кредитов3 годав ипотекеконсолидация кредитов33396,316,34371928310915520</v>
      </c>
      <c r="S102" s="10">
        <f t="shared" si="8"/>
        <v>0.27299836918536929</v>
      </c>
      <c r="T102" s="3">
        <f t="shared" si="9"/>
        <v>21.537805086192183</v>
      </c>
      <c r="U102" s="13">
        <f t="shared" si="10"/>
        <v>7.5318969782645975E-2</v>
      </c>
    </row>
    <row r="103" spans="1:21" x14ac:dyDescent="0.25">
      <c r="A103">
        <v>1257</v>
      </c>
      <c r="B103" t="s">
        <v>1307</v>
      </c>
      <c r="C103" t="s">
        <v>40</v>
      </c>
      <c r="D103" s="1">
        <v>186362</v>
      </c>
      <c r="E103" t="s">
        <v>24</v>
      </c>
      <c r="F103" s="4">
        <v>708</v>
      </c>
      <c r="G103" s="4">
        <v>492328</v>
      </c>
      <c r="H103" t="s">
        <v>42</v>
      </c>
      <c r="I103" t="s">
        <v>32</v>
      </c>
      <c r="J103" t="s">
        <v>30</v>
      </c>
      <c r="K103" s="3">
        <v>8492.6200000000008</v>
      </c>
      <c r="L103" s="6">
        <v>17.3</v>
      </c>
      <c r="N103" s="4">
        <v>8</v>
      </c>
      <c r="O103" s="4">
        <v>221255</v>
      </c>
      <c r="P103" s="4">
        <v>326766</v>
      </c>
      <c r="Q103" s="4">
        <v>0</v>
      </c>
      <c r="R103" s="9" t="str">
        <f t="shared" si="7"/>
        <v>0c006a8d-9e9d-4e10-abd8-a213d7766b8cне погашен186362краткосрочный708консолидация кредитов&lt; 1 годав собственностиконсолидация кредитов8492,6217,382212553267660</v>
      </c>
      <c r="S103" s="10">
        <f t="shared" si="8"/>
        <v>0.20699907378820623</v>
      </c>
      <c r="T103" s="3">
        <f t="shared" si="9"/>
        <v>26.052619804018075</v>
      </c>
      <c r="U103" s="13">
        <f t="shared" si="10"/>
        <v>9.1107542106767317E-2</v>
      </c>
    </row>
    <row r="104" spans="1:21" x14ac:dyDescent="0.25">
      <c r="A104">
        <v>1252</v>
      </c>
      <c r="B104" t="s">
        <v>1302</v>
      </c>
      <c r="C104" t="s">
        <v>23</v>
      </c>
      <c r="D104" s="1">
        <v>212256</v>
      </c>
      <c r="E104" t="s">
        <v>24</v>
      </c>
      <c r="F104" s="4">
        <v>727</v>
      </c>
      <c r="G104" s="4">
        <v>907212</v>
      </c>
      <c r="H104" t="s">
        <v>52</v>
      </c>
      <c r="I104" t="s">
        <v>38</v>
      </c>
      <c r="J104" t="s">
        <v>30</v>
      </c>
      <c r="K104" s="3">
        <v>20261.22</v>
      </c>
      <c r="L104" s="6">
        <v>14.1</v>
      </c>
      <c r="N104" s="4">
        <v>6</v>
      </c>
      <c r="O104" s="4">
        <v>265164</v>
      </c>
      <c r="P104" s="4">
        <v>348898</v>
      </c>
      <c r="Q104" s="4">
        <v>0</v>
      </c>
      <c r="R104" s="9" t="str">
        <f t="shared" si="7"/>
        <v>0c03bf72-7ce6-4ba9-a929-e4103da5dba5погашен212256краткосрочный727консолидация кредитов4 годав арендеконсолидация кредитов20261,2214,162651643488980</v>
      </c>
      <c r="S104" s="10">
        <f t="shared" si="8"/>
        <v>0.26800201055541595</v>
      </c>
      <c r="T104" s="3">
        <f t="shared" si="9"/>
        <v>13.087267203060822</v>
      </c>
      <c r="U104" s="13">
        <f t="shared" si="10"/>
        <v>4.5766942316545212E-2</v>
      </c>
    </row>
    <row r="105" spans="1:21" x14ac:dyDescent="0.25">
      <c r="A105">
        <v>67</v>
      </c>
      <c r="B105" t="s">
        <v>114</v>
      </c>
      <c r="C105" t="s">
        <v>23</v>
      </c>
      <c r="D105" s="1">
        <v>323466</v>
      </c>
      <c r="E105" t="s">
        <v>34</v>
      </c>
      <c r="F105" s="4">
        <v>699</v>
      </c>
      <c r="G105" s="4">
        <v>2048618</v>
      </c>
      <c r="H105" t="s">
        <v>74</v>
      </c>
      <c r="I105" t="s">
        <v>26</v>
      </c>
      <c r="J105" t="s">
        <v>30</v>
      </c>
      <c r="K105" s="3">
        <v>27997.64</v>
      </c>
      <c r="L105" s="6">
        <v>14</v>
      </c>
      <c r="M105" s="4">
        <v>72</v>
      </c>
      <c r="N105" s="4">
        <v>19</v>
      </c>
      <c r="O105" s="4">
        <v>389994</v>
      </c>
      <c r="P105" s="4">
        <v>743952</v>
      </c>
      <c r="Q105" s="4">
        <v>1</v>
      </c>
      <c r="R105" s="9" t="str">
        <f t="shared" si="7"/>
        <v>0c0f26c2-c4c9-4f63-ae6c-1895438c6966погашен323466долгосрочный699консолидация кредитов6 летв ипотекеконсолидация кредитов27997,641472193899947439521</v>
      </c>
      <c r="S105" s="10">
        <f t="shared" si="8"/>
        <v>0.16399918384003265</v>
      </c>
      <c r="T105" s="3">
        <f t="shared" si="9"/>
        <v>13.929531203344283</v>
      </c>
      <c r="U105" s="13">
        <f t="shared" si="10"/>
        <v>4.8712389010508964E-2</v>
      </c>
    </row>
    <row r="106" spans="1:21" x14ac:dyDescent="0.25">
      <c r="A106">
        <v>1550</v>
      </c>
      <c r="B106" t="s">
        <v>1600</v>
      </c>
      <c r="C106" t="s">
        <v>23</v>
      </c>
      <c r="D106" s="1">
        <v>132330</v>
      </c>
      <c r="E106" t="s">
        <v>24</v>
      </c>
      <c r="F106" s="4">
        <v>692</v>
      </c>
      <c r="G106" s="4">
        <v>761900</v>
      </c>
      <c r="H106" t="s">
        <v>42</v>
      </c>
      <c r="I106" t="s">
        <v>38</v>
      </c>
      <c r="J106" t="s">
        <v>30</v>
      </c>
      <c r="K106" s="3">
        <v>10730.06</v>
      </c>
      <c r="L106" s="6">
        <v>7.4</v>
      </c>
      <c r="N106" s="4">
        <v>7</v>
      </c>
      <c r="O106" s="4">
        <v>91295</v>
      </c>
      <c r="P106" s="4">
        <v>132308</v>
      </c>
      <c r="Q106" s="4">
        <v>0</v>
      </c>
      <c r="R106" s="9" t="str">
        <f t="shared" si="7"/>
        <v>0c1ed830-7fe1-402b-af4a-ab7e722c2a49погашен132330краткосрочный692консолидация кредитов&lt; 1 годав арендеконсолидация кредитов10730,067,47912951323080</v>
      </c>
      <c r="S106" s="10">
        <f t="shared" si="8"/>
        <v>0.16899950124688279</v>
      </c>
      <c r="T106" s="3">
        <f t="shared" si="9"/>
        <v>8.5083401211176835</v>
      </c>
      <c r="U106" s="13">
        <f t="shared" si="10"/>
        <v>2.9754165288355092E-2</v>
      </c>
    </row>
    <row r="107" spans="1:21" x14ac:dyDescent="0.25">
      <c r="A107">
        <v>340</v>
      </c>
      <c r="B107" t="s">
        <v>390</v>
      </c>
      <c r="C107" t="s">
        <v>23</v>
      </c>
      <c r="D107" s="1">
        <v>112574</v>
      </c>
      <c r="E107" t="s">
        <v>24</v>
      </c>
      <c r="F107" s="4">
        <v>729</v>
      </c>
      <c r="G107" s="4">
        <v>1555416</v>
      </c>
      <c r="H107" t="s">
        <v>29</v>
      </c>
      <c r="I107" t="s">
        <v>391</v>
      </c>
      <c r="J107" t="s">
        <v>107</v>
      </c>
      <c r="K107" s="3">
        <v>10706.5</v>
      </c>
      <c r="L107" s="6">
        <v>13.7</v>
      </c>
      <c r="M107" s="4">
        <v>40</v>
      </c>
      <c r="N107" s="4">
        <v>13</v>
      </c>
      <c r="O107" s="4">
        <v>86507</v>
      </c>
      <c r="P107" s="4">
        <v>770440</v>
      </c>
      <c r="Q107" s="4">
        <v>0</v>
      </c>
      <c r="R107" s="9" t="str">
        <f t="shared" si="7"/>
        <v>0c4d94c3-2e19-4e78-a4f2-bc6e3b40d5cbпогашен112574краткосрочный729путешествие10+ летHaveMortgageпутешествие10706,513,74013865077704400</v>
      </c>
      <c r="S107" s="10">
        <f t="shared" si="8"/>
        <v>8.260041043682205E-2</v>
      </c>
      <c r="T107" s="3">
        <f t="shared" si="9"/>
        <v>8.0798580301685892</v>
      </c>
      <c r="U107" s="13">
        <f t="shared" si="10"/>
        <v>2.82557382419849E-2</v>
      </c>
    </row>
    <row r="108" spans="1:21" x14ac:dyDescent="0.25">
      <c r="A108">
        <v>1415</v>
      </c>
      <c r="B108" t="s">
        <v>1465</v>
      </c>
      <c r="C108" t="s">
        <v>23</v>
      </c>
      <c r="D108" s="1">
        <v>583352</v>
      </c>
      <c r="E108" t="s">
        <v>34</v>
      </c>
      <c r="F108" s="4"/>
      <c r="G108" s="4"/>
      <c r="H108" t="s">
        <v>29</v>
      </c>
      <c r="I108" t="s">
        <v>26</v>
      </c>
      <c r="J108" t="s">
        <v>30</v>
      </c>
      <c r="K108" s="3">
        <v>15582.47</v>
      </c>
      <c r="L108" s="6">
        <v>24.5</v>
      </c>
      <c r="M108" s="4">
        <v>66</v>
      </c>
      <c r="N108" s="4">
        <v>16</v>
      </c>
      <c r="O108" s="4">
        <v>641307</v>
      </c>
      <c r="P108" s="4">
        <v>1847208</v>
      </c>
      <c r="Q108" s="4">
        <v>0</v>
      </c>
      <c r="R108" s="9" t="str">
        <f t="shared" si="7"/>
        <v>0c4e47e3-f426-4e0b-8436-3c91d02fda0cпогашен583352долгосрочныйконсолидация кредитов10+ летв ипотекеконсолидация кредитов15582,4724,5661664130718472080</v>
      </c>
      <c r="S108" s="10" t="str">
        <f t="shared" si="8"/>
        <v/>
      </c>
      <c r="T108" s="3">
        <f t="shared" si="9"/>
        <v>41.155670442490823</v>
      </c>
      <c r="U108" s="13">
        <f t="shared" si="10"/>
        <v>0.14392379752892165</v>
      </c>
    </row>
    <row r="109" spans="1:21" x14ac:dyDescent="0.25">
      <c r="A109">
        <v>517</v>
      </c>
      <c r="B109" t="s">
        <v>568</v>
      </c>
      <c r="C109" t="s">
        <v>23</v>
      </c>
      <c r="D109" s="1">
        <v>782408</v>
      </c>
      <c r="E109" t="s">
        <v>24</v>
      </c>
      <c r="F109" s="4"/>
      <c r="G109" s="4"/>
      <c r="H109" t="s">
        <v>46</v>
      </c>
      <c r="I109" t="s">
        <v>26</v>
      </c>
      <c r="J109" t="s">
        <v>30</v>
      </c>
      <c r="K109" s="3">
        <v>69227.64</v>
      </c>
      <c r="L109" s="6">
        <v>33.4</v>
      </c>
      <c r="N109" s="4">
        <v>12</v>
      </c>
      <c r="O109" s="4">
        <v>246658</v>
      </c>
      <c r="P109" s="4">
        <v>531828</v>
      </c>
      <c r="Q109" s="4">
        <v>0</v>
      </c>
      <c r="R109" s="9" t="str">
        <f t="shared" si="7"/>
        <v>0c525c1d-15ec-499e-858d-4b32a5fa8a97погашен782408краткосрочныйконсолидация кредитов2 годав ипотекеконсолидация кредитов69227,6433,4122466585318280</v>
      </c>
      <c r="S109" s="10" t="str">
        <f t="shared" si="8"/>
        <v/>
      </c>
      <c r="T109" s="3">
        <f t="shared" si="9"/>
        <v>3.5629988253246823</v>
      </c>
      <c r="U109" s="13">
        <f t="shared" si="10"/>
        <v>1.2460016226643191E-2</v>
      </c>
    </row>
    <row r="110" spans="1:21" x14ac:dyDescent="0.25">
      <c r="A110">
        <v>128</v>
      </c>
      <c r="B110" t="s">
        <v>175</v>
      </c>
      <c r="C110" t="s">
        <v>23</v>
      </c>
      <c r="D110" s="1">
        <v>278058</v>
      </c>
      <c r="E110" t="s">
        <v>24</v>
      </c>
      <c r="F110" s="4"/>
      <c r="G110" s="4"/>
      <c r="H110" t="s">
        <v>57</v>
      </c>
      <c r="I110" t="s">
        <v>26</v>
      </c>
      <c r="J110" t="s">
        <v>30</v>
      </c>
      <c r="K110" s="3">
        <v>18706.64</v>
      </c>
      <c r="L110" s="6">
        <v>15.9</v>
      </c>
      <c r="N110" s="4">
        <v>10</v>
      </c>
      <c r="O110" s="4">
        <v>207423</v>
      </c>
      <c r="P110" s="4">
        <v>1171566</v>
      </c>
      <c r="Q110" s="4">
        <v>0</v>
      </c>
      <c r="R110" s="9" t="str">
        <f t="shared" si="7"/>
        <v>0c687ecc-cabf-48dd-83cd-b6fa50e11fcbпогашен278058краткосрочныйконсолидация кредитов7 летв ипотекеконсолидация кредитов18706,6415,91020742311715660</v>
      </c>
      <c r="S110" s="10" t="str">
        <f t="shared" si="8"/>
        <v/>
      </c>
      <c r="T110" s="3">
        <f t="shared" si="9"/>
        <v>11.088201836353296</v>
      </c>
      <c r="U110" s="13">
        <f t="shared" si="10"/>
        <v>3.8776093279420873E-2</v>
      </c>
    </row>
    <row r="111" spans="1:21" x14ac:dyDescent="0.25">
      <c r="A111">
        <v>194</v>
      </c>
      <c r="B111" t="s">
        <v>241</v>
      </c>
      <c r="C111" t="s">
        <v>23</v>
      </c>
      <c r="D111" s="1">
        <v>355410</v>
      </c>
      <c r="E111" t="s">
        <v>24</v>
      </c>
      <c r="F111" s="4"/>
      <c r="G111" s="4"/>
      <c r="H111" t="s">
        <v>29</v>
      </c>
      <c r="I111" t="s">
        <v>26</v>
      </c>
      <c r="J111" t="s">
        <v>30</v>
      </c>
      <c r="K111" s="3">
        <v>13237.11</v>
      </c>
      <c r="L111" s="6">
        <v>13.7</v>
      </c>
      <c r="N111" s="4">
        <v>6</v>
      </c>
      <c r="O111" s="4">
        <v>297293</v>
      </c>
      <c r="P111" s="4">
        <v>397518</v>
      </c>
      <c r="Q111" s="4">
        <v>1</v>
      </c>
      <c r="R111" s="9" t="str">
        <f t="shared" si="7"/>
        <v>0c83cac3-592e-4d36-a601-b4e50af8e96eпогашен355410краткосрочныйконсолидация кредитов10+ летв ипотекеконсолидация кредитов13237,1113,762972933975181</v>
      </c>
      <c r="S111" s="10" t="str">
        <f t="shared" si="8"/>
        <v/>
      </c>
      <c r="T111" s="3">
        <f t="shared" si="9"/>
        <v>22.459056395240349</v>
      </c>
      <c r="U111" s="13">
        <f t="shared" si="10"/>
        <v>7.8540639736048329E-2</v>
      </c>
    </row>
    <row r="112" spans="1:21" x14ac:dyDescent="0.25">
      <c r="A112">
        <v>1490</v>
      </c>
      <c r="B112" t="s">
        <v>1540</v>
      </c>
      <c r="C112" t="s">
        <v>23</v>
      </c>
      <c r="E112" t="s">
        <v>24</v>
      </c>
      <c r="F112" s="4">
        <v>720</v>
      </c>
      <c r="G112" s="4">
        <v>1977748</v>
      </c>
      <c r="H112" t="s">
        <v>46</v>
      </c>
      <c r="I112" t="s">
        <v>38</v>
      </c>
      <c r="J112" t="s">
        <v>27</v>
      </c>
      <c r="K112" s="3">
        <v>6295.84</v>
      </c>
      <c r="L112" s="6">
        <v>15.7</v>
      </c>
      <c r="N112" s="4">
        <v>13</v>
      </c>
      <c r="O112" s="4">
        <v>151506</v>
      </c>
      <c r="P112" s="4">
        <v>504064</v>
      </c>
      <c r="Q112" s="4">
        <v>1</v>
      </c>
      <c r="R112" s="9" t="str">
        <f t="shared" si="7"/>
        <v>0c91f352-514c-4e46-ab16-72812c7009d7погашенкраткосрочный720ремонт жилья2 годав арендеремонт жилья6295,8415,7131515065040641</v>
      </c>
      <c r="S112" s="10">
        <f t="shared" si="8"/>
        <v>3.8200053798562811E-2</v>
      </c>
      <c r="T112" s="3">
        <f t="shared" si="9"/>
        <v>24.064461612747465</v>
      </c>
      <c r="U112" s="13">
        <f t="shared" si="10"/>
        <v>8.4154836102967839E-2</v>
      </c>
    </row>
    <row r="113" spans="1:21" x14ac:dyDescent="0.25">
      <c r="A113">
        <v>1747</v>
      </c>
      <c r="B113" t="s">
        <v>1796</v>
      </c>
      <c r="C113" t="s">
        <v>23</v>
      </c>
      <c r="D113" s="1">
        <v>360624</v>
      </c>
      <c r="E113" t="s">
        <v>34</v>
      </c>
      <c r="F113" s="4">
        <v>734</v>
      </c>
      <c r="G113" s="4">
        <v>1206861</v>
      </c>
      <c r="H113" t="s">
        <v>29</v>
      </c>
      <c r="I113" t="s">
        <v>26</v>
      </c>
      <c r="J113" t="s">
        <v>30</v>
      </c>
      <c r="K113" s="3">
        <v>19510.91</v>
      </c>
      <c r="L113" s="6">
        <v>15.2</v>
      </c>
      <c r="N113" s="4">
        <v>14</v>
      </c>
      <c r="O113" s="4">
        <v>342608</v>
      </c>
      <c r="P113" s="4">
        <v>1035804</v>
      </c>
      <c r="Q113" s="4">
        <v>0</v>
      </c>
      <c r="R113" s="9" t="str">
        <f t="shared" si="7"/>
        <v>0cb93236-178f-4c4e-bd3e-483e49924f08погашен360624долгосрочный734консолидация кредитов10+ летв ипотекеконсолидация кредитов19510,9115,21434260810358040</v>
      </c>
      <c r="S113" s="10">
        <f t="shared" si="8"/>
        <v>0.1939999055400746</v>
      </c>
      <c r="T113" s="3">
        <f t="shared" si="9"/>
        <v>17.559816533416431</v>
      </c>
      <c r="U113" s="13">
        <f t="shared" si="10"/>
        <v>6.1407710097492976E-2</v>
      </c>
    </row>
    <row r="114" spans="1:21" x14ac:dyDescent="0.25">
      <c r="A114">
        <v>1402</v>
      </c>
      <c r="B114" t="s">
        <v>1452</v>
      </c>
      <c r="C114" t="s">
        <v>23</v>
      </c>
      <c r="D114" s="1">
        <v>329780</v>
      </c>
      <c r="E114" t="s">
        <v>34</v>
      </c>
      <c r="F114" s="4">
        <v>679</v>
      </c>
      <c r="G114" s="4">
        <v>918194</v>
      </c>
      <c r="H114" t="s">
        <v>25</v>
      </c>
      <c r="I114" t="s">
        <v>26</v>
      </c>
      <c r="J114" t="s">
        <v>72</v>
      </c>
      <c r="K114" s="3">
        <v>7957.77</v>
      </c>
      <c r="L114" s="6">
        <v>19.100000000000001</v>
      </c>
      <c r="N114" s="4">
        <v>3</v>
      </c>
      <c r="O114" s="4">
        <v>123120</v>
      </c>
      <c r="P114" s="4">
        <v>145464</v>
      </c>
      <c r="Q114" s="4">
        <v>0</v>
      </c>
      <c r="R114" s="9" t="str">
        <f t="shared" si="7"/>
        <v>0cbfb2a5-ff94-4dbb-bcf9-6bc0bd5c9e95погашен329780долгосрочный679иное8 летв ипотекеиное7957,7719,131231201454640</v>
      </c>
      <c r="S114" s="10">
        <f t="shared" si="8"/>
        <v>0.10400115879650706</v>
      </c>
      <c r="T114" s="3">
        <f t="shared" si="9"/>
        <v>15.471671083733256</v>
      </c>
      <c r="U114" s="13">
        <f t="shared" si="10"/>
        <v>5.4105342776540367E-2</v>
      </c>
    </row>
    <row r="115" spans="1:21" x14ac:dyDescent="0.25">
      <c r="A115">
        <v>1961</v>
      </c>
      <c r="B115" t="s">
        <v>2008</v>
      </c>
      <c r="C115" t="s">
        <v>23</v>
      </c>
      <c r="E115" t="s">
        <v>24</v>
      </c>
      <c r="F115" s="4">
        <v>717</v>
      </c>
      <c r="G115" s="4">
        <v>2315872</v>
      </c>
      <c r="H115" t="s">
        <v>35</v>
      </c>
      <c r="I115" t="s">
        <v>38</v>
      </c>
      <c r="J115" t="s">
        <v>30</v>
      </c>
      <c r="K115" s="3">
        <v>13605.71</v>
      </c>
      <c r="L115" s="6">
        <v>15.2</v>
      </c>
      <c r="N115" s="4">
        <v>10</v>
      </c>
      <c r="O115" s="4">
        <v>480738</v>
      </c>
      <c r="P115" s="4">
        <v>722920</v>
      </c>
      <c r="Q115" s="4">
        <v>0</v>
      </c>
      <c r="R115" s="9" t="str">
        <f t="shared" si="7"/>
        <v>0cc91c49-d4fb-4917-91a3-0ccfe423d7d5погашенкраткосрочный717консолидация кредитов3 годав арендеконсолидация кредитов13605,7115,2104807387229200</v>
      </c>
      <c r="S115" s="10">
        <f t="shared" si="8"/>
        <v>7.0499803097925959E-2</v>
      </c>
      <c r="T115" s="3">
        <f t="shared" si="9"/>
        <v>35.333547459118272</v>
      </c>
      <c r="U115" s="13">
        <f t="shared" si="10"/>
        <v>0.123563491392777</v>
      </c>
    </row>
    <row r="116" spans="1:21" x14ac:dyDescent="0.25">
      <c r="A116">
        <v>373</v>
      </c>
      <c r="B116" t="s">
        <v>425</v>
      </c>
      <c r="C116" t="s">
        <v>23</v>
      </c>
      <c r="D116" s="1">
        <v>353232</v>
      </c>
      <c r="E116" t="s">
        <v>24</v>
      </c>
      <c r="F116" s="4">
        <v>712</v>
      </c>
      <c r="G116" s="4">
        <v>823707</v>
      </c>
      <c r="H116" t="s">
        <v>29</v>
      </c>
      <c r="I116" t="s">
        <v>26</v>
      </c>
      <c r="J116" t="s">
        <v>30</v>
      </c>
      <c r="K116" s="3">
        <v>13659.67</v>
      </c>
      <c r="L116" s="6">
        <v>9.8000000000000007</v>
      </c>
      <c r="M116" s="4">
        <v>41</v>
      </c>
      <c r="N116" s="4">
        <v>9</v>
      </c>
      <c r="O116" s="4">
        <v>117496</v>
      </c>
      <c r="P116" s="4">
        <v>242968</v>
      </c>
      <c r="Q116" s="4">
        <v>0</v>
      </c>
      <c r="R116" s="9" t="str">
        <f t="shared" si="7"/>
        <v>0cdf50b9-efc7-4577-8bf6-6ff6ffdf86c1погашен353232краткосрочный712консолидация кредитов10+ летв ипотекеконсолидация кредитов13659,679,84191174962429680</v>
      </c>
      <c r="S116" s="10">
        <f t="shared" si="8"/>
        <v>0.1989979932184624</v>
      </c>
      <c r="T116" s="3">
        <f t="shared" si="9"/>
        <v>8.6016719291168826</v>
      </c>
      <c r="U116" s="13">
        <f t="shared" si="10"/>
        <v>3.0080552104389473E-2</v>
      </c>
    </row>
    <row r="117" spans="1:21" x14ac:dyDescent="0.25">
      <c r="A117">
        <v>221</v>
      </c>
      <c r="B117" t="s">
        <v>268</v>
      </c>
      <c r="C117" t="s">
        <v>23</v>
      </c>
      <c r="D117" s="1">
        <v>152790</v>
      </c>
      <c r="E117" t="s">
        <v>24</v>
      </c>
      <c r="F117" s="4">
        <v>743</v>
      </c>
      <c r="G117" s="4">
        <v>678661</v>
      </c>
      <c r="H117" t="s">
        <v>29</v>
      </c>
      <c r="I117" t="s">
        <v>38</v>
      </c>
      <c r="J117" t="s">
        <v>30</v>
      </c>
      <c r="K117" s="3">
        <v>4450.9399999999996</v>
      </c>
      <c r="L117" s="6">
        <v>14</v>
      </c>
      <c r="M117" s="4">
        <v>8</v>
      </c>
      <c r="N117" s="4">
        <v>5</v>
      </c>
      <c r="O117" s="4">
        <v>119510</v>
      </c>
      <c r="P117" s="4">
        <v>229086</v>
      </c>
      <c r="Q117" s="4">
        <v>1</v>
      </c>
      <c r="R117" s="9" t="str">
        <f t="shared" si="7"/>
        <v>0ce26174-19c8-48b5-8a4d-226aca78367eпогашен152790краткосрочный743консолидация кредитов10+ летв арендеконсолидация кредитов4450,9414851195102290861</v>
      </c>
      <c r="S117" s="10">
        <f t="shared" si="8"/>
        <v>7.8700971471765718E-2</v>
      </c>
      <c r="T117" s="3">
        <f t="shared" si="9"/>
        <v>26.850507982583455</v>
      </c>
      <c r="U117" s="13">
        <f t="shared" si="10"/>
        <v>9.3897803945000011E-2</v>
      </c>
    </row>
    <row r="118" spans="1:21" x14ac:dyDescent="0.25">
      <c r="A118">
        <v>146</v>
      </c>
      <c r="B118" t="s">
        <v>193</v>
      </c>
      <c r="C118" t="s">
        <v>23</v>
      </c>
      <c r="D118" s="1">
        <v>196460</v>
      </c>
      <c r="E118" t="s">
        <v>24</v>
      </c>
      <c r="F118" s="4">
        <v>746</v>
      </c>
      <c r="G118" s="4">
        <v>942590</v>
      </c>
      <c r="H118" t="s">
        <v>46</v>
      </c>
      <c r="I118" t="s">
        <v>26</v>
      </c>
      <c r="J118" t="s">
        <v>30</v>
      </c>
      <c r="K118" s="3">
        <v>15160.1</v>
      </c>
      <c r="L118" s="6">
        <v>23.5</v>
      </c>
      <c r="N118" s="4">
        <v>8</v>
      </c>
      <c r="O118" s="4">
        <v>138700</v>
      </c>
      <c r="P118" s="4">
        <v>410718</v>
      </c>
      <c r="Q118" s="4">
        <v>0</v>
      </c>
      <c r="R118" s="9" t="str">
        <f t="shared" si="7"/>
        <v>0d165460-bb88-4a53-b8aa-cdbf8c3f342cпогашен196460краткосрочный746консолидация кредитов2 годав ипотекеконсолидация кредитов15160,123,581387004107180</v>
      </c>
      <c r="S118" s="10">
        <f t="shared" si="8"/>
        <v>0.19300141100584561</v>
      </c>
      <c r="T118" s="3">
        <f t="shared" si="9"/>
        <v>9.1490161674395285</v>
      </c>
      <c r="U118" s="13">
        <f t="shared" si="10"/>
        <v>3.1994647063553081E-2</v>
      </c>
    </row>
    <row r="119" spans="1:21" x14ac:dyDescent="0.25">
      <c r="A119">
        <v>1197</v>
      </c>
      <c r="B119" t="s">
        <v>1247</v>
      </c>
      <c r="C119" t="s">
        <v>40</v>
      </c>
      <c r="D119" s="1">
        <v>359392</v>
      </c>
      <c r="E119" t="s">
        <v>34</v>
      </c>
      <c r="F119" s="4"/>
      <c r="G119" s="4"/>
      <c r="H119" t="s">
        <v>29</v>
      </c>
      <c r="I119" t="s">
        <v>26</v>
      </c>
      <c r="J119" t="s">
        <v>72</v>
      </c>
      <c r="K119" s="3">
        <v>19534.849999999999</v>
      </c>
      <c r="L119" s="6">
        <v>12</v>
      </c>
      <c r="M119" s="4">
        <v>7</v>
      </c>
      <c r="N119" s="4">
        <v>7</v>
      </c>
      <c r="O119" s="4">
        <v>58539</v>
      </c>
      <c r="P119" s="4">
        <v>396440</v>
      </c>
      <c r="Q119" s="4">
        <v>0</v>
      </c>
      <c r="R119" s="9" t="str">
        <f t="shared" si="7"/>
        <v>0d31509a-b754-46dd-8d97-649e98a2b234не погашен359392долгосрочныйиное10+ летв ипотекеиное19534,851277585393964400</v>
      </c>
      <c r="S119" s="10" t="str">
        <f t="shared" si="8"/>
        <v/>
      </c>
      <c r="T119" s="3">
        <f t="shared" si="9"/>
        <v>2.9966444584934107</v>
      </c>
      <c r="U119" s="13">
        <f t="shared" si="10"/>
        <v>1.0479441731195577E-2</v>
      </c>
    </row>
    <row r="120" spans="1:21" x14ac:dyDescent="0.25">
      <c r="A120">
        <v>1626</v>
      </c>
      <c r="B120" t="s">
        <v>1676</v>
      </c>
      <c r="C120" t="s">
        <v>23</v>
      </c>
      <c r="D120" s="1">
        <v>387244</v>
      </c>
      <c r="E120" t="s">
        <v>24</v>
      </c>
      <c r="F120" s="4">
        <v>725</v>
      </c>
      <c r="G120" s="4">
        <v>2316480</v>
      </c>
      <c r="H120" t="s">
        <v>46</v>
      </c>
      <c r="I120" t="s">
        <v>38</v>
      </c>
      <c r="J120" t="s">
        <v>72</v>
      </c>
      <c r="K120" s="3">
        <v>4285.45</v>
      </c>
      <c r="L120" s="6">
        <v>7.1</v>
      </c>
      <c r="N120" s="4">
        <v>6</v>
      </c>
      <c r="O120" s="4">
        <v>75544</v>
      </c>
      <c r="P120" s="4">
        <v>403062</v>
      </c>
      <c r="Q120" s="4">
        <v>0</v>
      </c>
      <c r="R120" s="9" t="str">
        <f t="shared" si="7"/>
        <v>0d327452-6657-45d3-9260-cd9ae68ffaa2погашен387244краткосрочный725иное2 годав арендеиное4285,457,16755444030620</v>
      </c>
      <c r="S120" s="10">
        <f t="shared" si="8"/>
        <v>2.2199803149606297E-2</v>
      </c>
      <c r="T120" s="3">
        <f t="shared" si="9"/>
        <v>17.628020394591001</v>
      </c>
      <c r="U120" s="13">
        <f t="shared" si="10"/>
        <v>6.1646223007156206E-2</v>
      </c>
    </row>
    <row r="121" spans="1:21" x14ac:dyDescent="0.25">
      <c r="A121">
        <v>1385</v>
      </c>
      <c r="B121" t="s">
        <v>1435</v>
      </c>
      <c r="C121" t="s">
        <v>23</v>
      </c>
      <c r="E121" t="s">
        <v>24</v>
      </c>
      <c r="F121" s="4">
        <v>651</v>
      </c>
      <c r="G121" s="4">
        <v>3244535</v>
      </c>
      <c r="H121" t="s">
        <v>25</v>
      </c>
      <c r="I121" t="s">
        <v>26</v>
      </c>
      <c r="J121" t="s">
        <v>75</v>
      </c>
      <c r="K121" s="3">
        <v>15925.23</v>
      </c>
      <c r="L121" s="6">
        <v>7.4</v>
      </c>
      <c r="N121" s="4">
        <v>6</v>
      </c>
      <c r="O121" s="4">
        <v>40622</v>
      </c>
      <c r="P121" s="4">
        <v>199276</v>
      </c>
      <c r="Q121" s="4">
        <v>2</v>
      </c>
      <c r="R121" s="9" t="str">
        <f t="shared" si="7"/>
        <v>0d8daa84-5a54-4736-9761-b882d3b559f3погашенкраткосрочный651бизнес8 летв ипотекебизнес15925,237,46406221992762</v>
      </c>
      <c r="S121" s="10">
        <f t="shared" si="8"/>
        <v>5.889989166398267E-2</v>
      </c>
      <c r="T121" s="3">
        <f t="shared" si="9"/>
        <v>2.5507951847477242</v>
      </c>
      <c r="U121" s="13">
        <f t="shared" si="10"/>
        <v>8.9202806262232495E-3</v>
      </c>
    </row>
    <row r="122" spans="1:21" x14ac:dyDescent="0.25">
      <c r="A122">
        <v>11</v>
      </c>
      <c r="B122" t="s">
        <v>48</v>
      </c>
      <c r="C122" t="s">
        <v>23</v>
      </c>
      <c r="E122" t="s">
        <v>24</v>
      </c>
      <c r="F122" s="4">
        <v>728</v>
      </c>
      <c r="G122" s="4">
        <v>714628</v>
      </c>
      <c r="H122" t="s">
        <v>35</v>
      </c>
      <c r="I122" t="s">
        <v>38</v>
      </c>
      <c r="J122" t="s">
        <v>30</v>
      </c>
      <c r="K122" s="3">
        <v>11851.06</v>
      </c>
      <c r="L122" s="6">
        <v>16</v>
      </c>
      <c r="M122" s="4">
        <v>76</v>
      </c>
      <c r="N122" s="4">
        <v>16</v>
      </c>
      <c r="O122" s="4">
        <v>203965</v>
      </c>
      <c r="P122" s="4">
        <v>289784</v>
      </c>
      <c r="Q122" s="4">
        <v>0</v>
      </c>
      <c r="R122" s="9" t="str">
        <f t="shared" si="7"/>
        <v>0de7bcdb-ebf4-4608-ba39-05f083f855b6погашенкраткосрочный728консолидация кредитов3 годав арендеконсолидация кредитов11851,061676162039652897840</v>
      </c>
      <c r="S122" s="10">
        <f t="shared" si="8"/>
        <v>0.19900244602786346</v>
      </c>
      <c r="T122" s="3">
        <f t="shared" si="9"/>
        <v>17.210696764677589</v>
      </c>
      <c r="U122" s="13">
        <f t="shared" si="10"/>
        <v>6.0186817754613382E-2</v>
      </c>
    </row>
    <row r="123" spans="1:21" x14ac:dyDescent="0.25">
      <c r="A123">
        <v>693</v>
      </c>
      <c r="B123" t="s">
        <v>745</v>
      </c>
      <c r="C123" t="s">
        <v>23</v>
      </c>
      <c r="D123" s="1">
        <v>707872</v>
      </c>
      <c r="E123" t="s">
        <v>34</v>
      </c>
      <c r="F123" s="4">
        <v>713</v>
      </c>
      <c r="G123" s="4">
        <v>2330749</v>
      </c>
      <c r="H123" t="s">
        <v>29</v>
      </c>
      <c r="I123" t="s">
        <v>26</v>
      </c>
      <c r="J123" t="s">
        <v>30</v>
      </c>
      <c r="K123" s="3">
        <v>40593.879999999997</v>
      </c>
      <c r="L123" s="6">
        <v>25.5</v>
      </c>
      <c r="N123" s="4">
        <v>10</v>
      </c>
      <c r="O123" s="4">
        <v>876090</v>
      </c>
      <c r="P123" s="4">
        <v>1172754</v>
      </c>
      <c r="Q123" s="4">
        <v>0</v>
      </c>
      <c r="R123" s="9" t="str">
        <f t="shared" si="7"/>
        <v>0de9ae4f-0669-45d4-97ad-5a71425ac218погашен707872долгосрочный713консолидация кредитов10+ летв ипотекеконсолидация кредитов40593,8825,51087609011727540</v>
      </c>
      <c r="S123" s="10">
        <f t="shared" si="8"/>
        <v>0.20900000815188591</v>
      </c>
      <c r="T123" s="3">
        <f t="shared" si="9"/>
        <v>21.581824649429915</v>
      </c>
      <c r="U123" s="13">
        <f t="shared" si="10"/>
        <v>7.5472908781540227E-2</v>
      </c>
    </row>
    <row r="124" spans="1:21" x14ac:dyDescent="0.25">
      <c r="A124">
        <v>1205</v>
      </c>
      <c r="B124" t="s">
        <v>1255</v>
      </c>
      <c r="C124" t="s">
        <v>23</v>
      </c>
      <c r="D124" s="1">
        <v>251614</v>
      </c>
      <c r="E124" t="s">
        <v>24</v>
      </c>
      <c r="F124" s="4"/>
      <c r="G124" s="4"/>
      <c r="H124" t="s">
        <v>29</v>
      </c>
      <c r="I124" t="s">
        <v>38</v>
      </c>
      <c r="J124" t="s">
        <v>30</v>
      </c>
      <c r="K124" s="3">
        <v>5009.7299999999996</v>
      </c>
      <c r="L124" s="6">
        <v>14</v>
      </c>
      <c r="M124" s="4">
        <v>63</v>
      </c>
      <c r="N124" s="4">
        <v>6</v>
      </c>
      <c r="O124" s="4">
        <v>237424</v>
      </c>
      <c r="P124" s="4">
        <v>356554</v>
      </c>
      <c r="Q124" s="4">
        <v>0</v>
      </c>
      <c r="R124" s="9" t="str">
        <f t="shared" si="7"/>
        <v>0df4174c-5242-470f-8f08-819da60b7eccпогашен251614краткосрочныйконсолидация кредитов10+ летв арендеконсолидация кредитов5009,73146362374243565540</v>
      </c>
      <c r="S124" s="10" t="str">
        <f t="shared" si="8"/>
        <v/>
      </c>
      <c r="T124" s="3">
        <f t="shared" si="9"/>
        <v>47.392574050896961</v>
      </c>
      <c r="U124" s="13">
        <f t="shared" si="10"/>
        <v>0.16573461588013688</v>
      </c>
    </row>
    <row r="125" spans="1:21" x14ac:dyDescent="0.25">
      <c r="A125">
        <v>653</v>
      </c>
      <c r="B125" t="s">
        <v>705</v>
      </c>
      <c r="C125" t="s">
        <v>23</v>
      </c>
      <c r="D125" s="1">
        <v>389620</v>
      </c>
      <c r="E125" t="s">
        <v>24</v>
      </c>
      <c r="F125" s="4">
        <v>743</v>
      </c>
      <c r="G125" s="4">
        <v>985530</v>
      </c>
      <c r="H125" t="s">
        <v>42</v>
      </c>
      <c r="I125" t="s">
        <v>38</v>
      </c>
      <c r="J125" t="s">
        <v>30</v>
      </c>
      <c r="K125" s="3">
        <v>20942.560000000001</v>
      </c>
      <c r="L125" s="6">
        <v>13</v>
      </c>
      <c r="N125" s="4">
        <v>18</v>
      </c>
      <c r="O125" s="4">
        <v>294481</v>
      </c>
      <c r="P125" s="4">
        <v>538670</v>
      </c>
      <c r="Q125" s="4">
        <v>0</v>
      </c>
      <c r="R125" s="9" t="str">
        <f t="shared" si="7"/>
        <v>0e08ccde-bc5d-4523-8186-93ebf58083acпогашен389620краткосрочный743консолидация кредитов&lt; 1 годав арендеконсолидация кредитов20942,5613182944815386700</v>
      </c>
      <c r="S125" s="10">
        <f t="shared" si="8"/>
        <v>0.25500057836899948</v>
      </c>
      <c r="T125" s="3">
        <f t="shared" si="9"/>
        <v>14.061365945710552</v>
      </c>
      <c r="U125" s="13">
        <f t="shared" si="10"/>
        <v>4.9173422850162102E-2</v>
      </c>
    </row>
    <row r="126" spans="1:21" x14ac:dyDescent="0.25">
      <c r="A126">
        <v>205</v>
      </c>
      <c r="B126" t="s">
        <v>252</v>
      </c>
      <c r="C126" t="s">
        <v>23</v>
      </c>
      <c r="D126" s="1">
        <v>341352</v>
      </c>
      <c r="E126" t="s">
        <v>34</v>
      </c>
      <c r="F126" s="4">
        <v>712</v>
      </c>
      <c r="G126" s="4">
        <v>751108</v>
      </c>
      <c r="H126" t="s">
        <v>42</v>
      </c>
      <c r="I126" t="s">
        <v>26</v>
      </c>
      <c r="J126" t="s">
        <v>30</v>
      </c>
      <c r="K126" s="3">
        <v>10327.83</v>
      </c>
      <c r="L126" s="6">
        <v>13.3</v>
      </c>
      <c r="N126" s="4">
        <v>11</v>
      </c>
      <c r="O126" s="4">
        <v>81377</v>
      </c>
      <c r="P126" s="4">
        <v>110858</v>
      </c>
      <c r="Q126" s="4">
        <v>0</v>
      </c>
      <c r="R126" s="9" t="str">
        <f t="shared" si="7"/>
        <v>0e0fa488-b6cb-444e-b3cf-c2021a74cad8погашен341352долгосрочный712консолидация кредитов&lt; 1 годав ипотекеконсолидация кредитов10327,8313,311813771108580</v>
      </c>
      <c r="S126" s="10">
        <f t="shared" si="8"/>
        <v>0.16500151775776584</v>
      </c>
      <c r="T126" s="3">
        <f t="shared" si="9"/>
        <v>7.879389958974925</v>
      </c>
      <c r="U126" s="13">
        <f t="shared" si="10"/>
        <v>2.7554689619054384E-2</v>
      </c>
    </row>
    <row r="127" spans="1:21" x14ac:dyDescent="0.25">
      <c r="A127">
        <v>1829</v>
      </c>
      <c r="B127" t="s">
        <v>252</v>
      </c>
      <c r="C127" t="s">
        <v>23</v>
      </c>
      <c r="D127" s="1">
        <v>341352</v>
      </c>
      <c r="E127" t="s">
        <v>34</v>
      </c>
      <c r="F127" s="4">
        <v>712</v>
      </c>
      <c r="G127" s="4">
        <v>751108</v>
      </c>
      <c r="H127" t="s">
        <v>42</v>
      </c>
      <c r="I127" t="s">
        <v>26</v>
      </c>
      <c r="J127" t="s">
        <v>30</v>
      </c>
      <c r="K127" s="3">
        <v>10327.83</v>
      </c>
      <c r="L127" s="6">
        <v>13.3</v>
      </c>
      <c r="N127" s="4">
        <v>11</v>
      </c>
      <c r="O127" s="4">
        <v>81377</v>
      </c>
      <c r="P127" s="4">
        <v>110858</v>
      </c>
      <c r="Q127" s="4">
        <v>0</v>
      </c>
      <c r="R127" s="9" t="str">
        <f t="shared" si="7"/>
        <v>0e0fa488-b6cb-444e-b3cf-c2021a74cad8погашен341352долгосрочный712консолидация кредитов&lt; 1 годав ипотекеконсолидация кредитов10327,8313,311813771108580</v>
      </c>
      <c r="S127" s="10">
        <f t="shared" si="8"/>
        <v>0.16500151775776584</v>
      </c>
      <c r="T127" s="3">
        <f t="shared" si="9"/>
        <v>7.879389958974925</v>
      </c>
      <c r="U127" s="13">
        <f t="shared" si="10"/>
        <v>2.7554689619054384E-2</v>
      </c>
    </row>
    <row r="128" spans="1:21" x14ac:dyDescent="0.25">
      <c r="A128">
        <v>1868</v>
      </c>
      <c r="B128" t="s">
        <v>1916</v>
      </c>
      <c r="C128" t="s">
        <v>40</v>
      </c>
      <c r="D128" s="1">
        <v>131384</v>
      </c>
      <c r="E128" t="s">
        <v>24</v>
      </c>
      <c r="F128" s="4">
        <v>739</v>
      </c>
      <c r="G128" s="4">
        <v>945630</v>
      </c>
      <c r="H128" t="s">
        <v>68</v>
      </c>
      <c r="I128" t="s">
        <v>38</v>
      </c>
      <c r="J128" t="s">
        <v>30</v>
      </c>
      <c r="K128" s="3">
        <v>23483.24</v>
      </c>
      <c r="L128" s="6">
        <v>18.3</v>
      </c>
      <c r="N128" s="4">
        <v>9</v>
      </c>
      <c r="O128" s="4">
        <v>157662</v>
      </c>
      <c r="P128" s="4">
        <v>310992</v>
      </c>
      <c r="Q128" s="4">
        <v>0</v>
      </c>
      <c r="R128" s="9" t="str">
        <f t="shared" si="7"/>
        <v>0e2a24d3-2cb5-4a11-8a49-81fc770a2d63не погашен131384краткосрочный739консолидация кредитов1 годв арендеконсолидация кредитов23483,2418,391576623109920</v>
      </c>
      <c r="S128" s="10">
        <f t="shared" si="8"/>
        <v>0.29800120554550935</v>
      </c>
      <c r="T128" s="3">
        <f t="shared" si="9"/>
        <v>6.71380950839833</v>
      </c>
      <c r="U128" s="13">
        <f t="shared" si="10"/>
        <v>2.3478586302820757E-2</v>
      </c>
    </row>
    <row r="129" spans="1:21" x14ac:dyDescent="0.25">
      <c r="A129">
        <v>1531</v>
      </c>
      <c r="B129" s="2" t="s">
        <v>1581</v>
      </c>
      <c r="C129" t="s">
        <v>23</v>
      </c>
      <c r="D129" s="1">
        <v>352418</v>
      </c>
      <c r="E129" t="s">
        <v>24</v>
      </c>
      <c r="F129" s="4">
        <v>745</v>
      </c>
      <c r="G129" s="4">
        <v>1512305</v>
      </c>
      <c r="H129" t="s">
        <v>29</v>
      </c>
      <c r="I129" t="s">
        <v>38</v>
      </c>
      <c r="J129" t="s">
        <v>30</v>
      </c>
      <c r="K129" s="3">
        <v>8204.39</v>
      </c>
      <c r="L129" s="6">
        <v>25.9</v>
      </c>
      <c r="N129" s="4">
        <v>9</v>
      </c>
      <c r="O129" s="4">
        <v>283708</v>
      </c>
      <c r="P129" s="4">
        <v>585574</v>
      </c>
      <c r="Q129" s="4">
        <v>0</v>
      </c>
      <c r="R129" s="9" t="str">
        <f t="shared" si="7"/>
        <v>0e467f42-e276-4bee-a032-de91fc0571c2погашен352418краткосрочный745консолидация кредитов10+ летв арендеконсолидация кредитов8204,3925,992837085855740</v>
      </c>
      <c r="S129" s="10">
        <f t="shared" si="8"/>
        <v>6.5101074188077132E-2</v>
      </c>
      <c r="T129" s="3">
        <f t="shared" si="9"/>
        <v>34.580023621500196</v>
      </c>
      <c r="U129" s="13">
        <f t="shared" si="10"/>
        <v>0.12092837426134542</v>
      </c>
    </row>
    <row r="130" spans="1:21" x14ac:dyDescent="0.25">
      <c r="A130">
        <v>497</v>
      </c>
      <c r="B130" t="s">
        <v>548</v>
      </c>
      <c r="C130" t="s">
        <v>40</v>
      </c>
      <c r="D130" s="1">
        <v>129756</v>
      </c>
      <c r="E130" t="s">
        <v>24</v>
      </c>
      <c r="F130" s="4">
        <v>745</v>
      </c>
      <c r="G130" s="4">
        <v>1270036</v>
      </c>
      <c r="H130" t="s">
        <v>68</v>
      </c>
      <c r="I130" t="s">
        <v>26</v>
      </c>
      <c r="J130" t="s">
        <v>27</v>
      </c>
      <c r="K130" s="3">
        <v>25675.84</v>
      </c>
      <c r="L130" s="6">
        <v>26.5</v>
      </c>
      <c r="N130" s="4">
        <v>9</v>
      </c>
      <c r="O130" s="4">
        <v>684893</v>
      </c>
      <c r="P130" s="4">
        <v>858242</v>
      </c>
      <c r="Q130" s="4">
        <v>0</v>
      </c>
      <c r="R130" s="9" t="str">
        <f t="shared" si="7"/>
        <v>0ea38510-e4fa-4271-ab0d-cf0a005da8ffне погашен129756краткосрочный745ремонт жилья1 годв ипотекеремонт жилья25675,8426,596848938582420</v>
      </c>
      <c r="S130" s="10">
        <f t="shared" si="8"/>
        <v>0.24259948536891868</v>
      </c>
      <c r="T130" s="3">
        <f t="shared" si="9"/>
        <v>26.67460928250059</v>
      </c>
      <c r="U130" s="13">
        <f t="shared" si="10"/>
        <v>9.3282675856351763E-2</v>
      </c>
    </row>
    <row r="131" spans="1:21" x14ac:dyDescent="0.25">
      <c r="A131">
        <v>1222</v>
      </c>
      <c r="B131" t="s">
        <v>1272</v>
      </c>
      <c r="C131" t="s">
        <v>23</v>
      </c>
      <c r="D131" s="1">
        <v>563750</v>
      </c>
      <c r="E131" t="s">
        <v>24</v>
      </c>
      <c r="F131" s="4"/>
      <c r="G131" s="4"/>
      <c r="H131" t="s">
        <v>42</v>
      </c>
      <c r="I131" t="s">
        <v>38</v>
      </c>
      <c r="J131" t="s">
        <v>30</v>
      </c>
      <c r="K131" s="3">
        <v>20351.47</v>
      </c>
      <c r="L131" s="6">
        <v>14.1</v>
      </c>
      <c r="N131" s="4">
        <v>8</v>
      </c>
      <c r="O131" s="4">
        <v>284867</v>
      </c>
      <c r="P131" s="4">
        <v>1110560</v>
      </c>
      <c r="Q131" s="4">
        <v>0</v>
      </c>
      <c r="R131" s="9" t="str">
        <f t="shared" si="7"/>
        <v>0ec0d182-cf8f-40db-9462-d4b374ea36dfпогашен563750краткосрочныйконсолидация кредитов&lt; 1 годав арендеконсолидация кредитов20351,4714,1828486711105600</v>
      </c>
      <c r="S131" s="10" t="str">
        <f t="shared" si="8"/>
        <v/>
      </c>
      <c r="T131" s="3">
        <f t="shared" si="9"/>
        <v>13.997367266344888</v>
      </c>
      <c r="U131" s="13">
        <f t="shared" si="10"/>
        <v>4.894961570834884E-2</v>
      </c>
    </row>
    <row r="132" spans="1:21" x14ac:dyDescent="0.25">
      <c r="A132">
        <v>413</v>
      </c>
      <c r="B132" t="s">
        <v>465</v>
      </c>
      <c r="C132" t="s">
        <v>40</v>
      </c>
      <c r="D132" s="1">
        <v>224312</v>
      </c>
      <c r="E132" t="s">
        <v>24</v>
      </c>
      <c r="F132" s="4">
        <v>700</v>
      </c>
      <c r="G132" s="4">
        <v>678034</v>
      </c>
      <c r="H132" t="s">
        <v>35</v>
      </c>
      <c r="I132" t="s">
        <v>38</v>
      </c>
      <c r="J132" t="s">
        <v>30</v>
      </c>
      <c r="K132" s="3">
        <v>13052.24</v>
      </c>
      <c r="L132" s="6">
        <v>12.8</v>
      </c>
      <c r="M132" s="4">
        <v>64</v>
      </c>
      <c r="N132" s="4">
        <v>13</v>
      </c>
      <c r="O132" s="4">
        <v>240863</v>
      </c>
      <c r="P132" s="4">
        <v>639650</v>
      </c>
      <c r="Q132" s="4">
        <v>0</v>
      </c>
      <c r="R132" s="9" t="str">
        <f t="shared" si="7"/>
        <v>0ec4572c-0882-4245-b2a1-7015771148b7не погашен224312краткосрочный700консолидация кредитов3 годав арендеконсолидация кредитов13052,2412,864132408636396500</v>
      </c>
      <c r="S132" s="10">
        <f t="shared" si="8"/>
        <v>0.23100151319845319</v>
      </c>
      <c r="T132" s="3">
        <f t="shared" si="9"/>
        <v>18.4537673226971</v>
      </c>
      <c r="U132" s="13">
        <f t="shared" si="10"/>
        <v>6.4533908529299258E-2</v>
      </c>
    </row>
    <row r="133" spans="1:21" x14ac:dyDescent="0.25">
      <c r="A133">
        <v>736</v>
      </c>
      <c r="B133" t="s">
        <v>788</v>
      </c>
      <c r="C133" t="s">
        <v>23</v>
      </c>
      <c r="D133" s="1">
        <v>287408</v>
      </c>
      <c r="E133" t="s">
        <v>24</v>
      </c>
      <c r="F133" s="4">
        <v>699</v>
      </c>
      <c r="G133" s="4">
        <v>992845</v>
      </c>
      <c r="H133" t="s">
        <v>74</v>
      </c>
      <c r="I133" t="s">
        <v>38</v>
      </c>
      <c r="J133" t="s">
        <v>30</v>
      </c>
      <c r="K133" s="3">
        <v>6014.83</v>
      </c>
      <c r="L133" s="6">
        <v>8</v>
      </c>
      <c r="N133" s="4">
        <v>7</v>
      </c>
      <c r="O133" s="4">
        <v>93005</v>
      </c>
      <c r="P133" s="4">
        <v>192302</v>
      </c>
      <c r="Q133" s="4">
        <v>0</v>
      </c>
      <c r="R133" s="9" t="str">
        <f t="shared" si="7"/>
        <v>0f002804-4b3c-4ab3-a5ad-331f1548ca2cпогашен287408краткосрочный699консолидация кредитов6 летв арендеконсолидация кредитов6014,8387930051923020</v>
      </c>
      <c r="S133" s="10">
        <f t="shared" si="8"/>
        <v>7.2698115012917411E-2</v>
      </c>
      <c r="T133" s="3">
        <f t="shared" si="9"/>
        <v>15.462614903496856</v>
      </c>
      <c r="U133" s="13">
        <f t="shared" si="10"/>
        <v>5.4073672782181989E-2</v>
      </c>
    </row>
    <row r="134" spans="1:21" x14ac:dyDescent="0.25">
      <c r="A134">
        <v>1060</v>
      </c>
      <c r="B134" t="s">
        <v>1110</v>
      </c>
      <c r="C134" t="s">
        <v>23</v>
      </c>
      <c r="D134" s="1">
        <v>403810</v>
      </c>
      <c r="E134" t="s">
        <v>34</v>
      </c>
      <c r="F134" s="4">
        <v>674</v>
      </c>
      <c r="G134" s="4">
        <v>1375581</v>
      </c>
      <c r="H134" t="s">
        <v>46</v>
      </c>
      <c r="I134" t="s">
        <v>38</v>
      </c>
      <c r="J134" t="s">
        <v>30</v>
      </c>
      <c r="K134" s="3">
        <v>13182.58</v>
      </c>
      <c r="L134" s="6">
        <v>28.4</v>
      </c>
      <c r="M134" s="4">
        <v>6</v>
      </c>
      <c r="N134" s="4">
        <v>9</v>
      </c>
      <c r="O134" s="4">
        <v>215422</v>
      </c>
      <c r="P134" s="4">
        <v>376794</v>
      </c>
      <c r="Q134" s="4">
        <v>0</v>
      </c>
      <c r="R134" s="9" t="str">
        <f t="shared" si="7"/>
        <v>0f58de51-9c4a-4a09-9ebf-25b35fccb543погашен403810долгосрочный674консолидация кредитов2 годав арендеконсолидация кредитов13182,5828,4692154223767940</v>
      </c>
      <c r="S134" s="10">
        <f t="shared" si="8"/>
        <v>0.11499937844445364</v>
      </c>
      <c r="T134" s="3">
        <f t="shared" si="9"/>
        <v>16.341414199648323</v>
      </c>
      <c r="U134" s="13">
        <f t="shared" si="10"/>
        <v>5.7146885552329919E-2</v>
      </c>
    </row>
    <row r="135" spans="1:21" x14ac:dyDescent="0.25">
      <c r="A135">
        <v>1680</v>
      </c>
      <c r="B135" t="s">
        <v>1729</v>
      </c>
      <c r="C135" t="s">
        <v>23</v>
      </c>
      <c r="D135" s="1">
        <v>32406</v>
      </c>
      <c r="E135" t="s">
        <v>24</v>
      </c>
      <c r="F135" s="4">
        <v>732</v>
      </c>
      <c r="G135" s="4">
        <v>1586253</v>
      </c>
      <c r="H135" t="s">
        <v>46</v>
      </c>
      <c r="I135" t="s">
        <v>26</v>
      </c>
      <c r="J135" t="s">
        <v>72</v>
      </c>
      <c r="K135" s="3">
        <v>10204.9</v>
      </c>
      <c r="L135" s="6">
        <v>21.9</v>
      </c>
      <c r="M135" s="4">
        <v>10</v>
      </c>
      <c r="N135" s="4">
        <v>4</v>
      </c>
      <c r="O135" s="11">
        <v>0</v>
      </c>
      <c r="P135" s="11">
        <v>0</v>
      </c>
      <c r="Q135" s="4">
        <v>0</v>
      </c>
      <c r="R135" s="9" t="str">
        <f t="shared" si="7"/>
        <v>0f606a5d-9a63-4f00-8415-9d6cad41e08fпогашен32406краткосрочный732иное2 годав ипотекеиное10204,921,9104000</v>
      </c>
      <c r="S135" s="10">
        <f t="shared" si="8"/>
        <v>7.7200043120485812E-2</v>
      </c>
      <c r="T135" s="3">
        <f t="shared" si="9"/>
        <v>0</v>
      </c>
      <c r="U135" s="13">
        <f t="shared" si="10"/>
        <v>0</v>
      </c>
    </row>
    <row r="136" spans="1:21" x14ac:dyDescent="0.25">
      <c r="A136">
        <v>1646</v>
      </c>
      <c r="B136" t="s">
        <v>1695</v>
      </c>
      <c r="C136" t="s">
        <v>23</v>
      </c>
      <c r="E136" t="s">
        <v>24</v>
      </c>
      <c r="F136" s="4">
        <v>740</v>
      </c>
      <c r="G136" s="4">
        <v>1305262</v>
      </c>
      <c r="H136" t="s">
        <v>29</v>
      </c>
      <c r="I136" t="s">
        <v>38</v>
      </c>
      <c r="J136" t="s">
        <v>30</v>
      </c>
      <c r="K136" s="3">
        <v>27693.45</v>
      </c>
      <c r="L136" s="6">
        <v>20.3</v>
      </c>
      <c r="N136" s="4">
        <v>5</v>
      </c>
      <c r="O136" s="4">
        <v>439584</v>
      </c>
      <c r="P136" s="4">
        <v>643478</v>
      </c>
      <c r="Q136" s="4">
        <v>0</v>
      </c>
      <c r="R136" s="9" t="str">
        <f t="shared" ref="R136:R199" si="11">CONCATENATE(B136,C136,D136,E136,F136,J136,H136,I136,J136,K136,L136,M136,N136,O136,P136,Q136)</f>
        <v>0f6d5e13-d94d-4174-a035-caa2518c017dпогашенкраткосрочный740консолидация кредитов10+ летв арендеконсолидация кредитов27693,4520,354395846434780</v>
      </c>
      <c r="S136" s="10">
        <f t="shared" ref="S136:S199" si="12">IFERROR(K136*12/G136,"")</f>
        <v>0.2546012984366357</v>
      </c>
      <c r="T136" s="3">
        <f t="shared" ref="T136:T199" si="13">IFERROR(O136/K136,"")</f>
        <v>15.873211896675928</v>
      </c>
      <c r="U136" s="13">
        <f t="shared" ref="U136:U199" si="14">IFERROR((T136-MIN($T$7:$T$2006))/(MAX($T$7:$T$2006)-MIN($T$7:$T$2006)),"")</f>
        <v>5.5509554590859239E-2</v>
      </c>
    </row>
    <row r="137" spans="1:21" x14ac:dyDescent="0.25">
      <c r="A137">
        <v>1536</v>
      </c>
      <c r="B137" t="s">
        <v>1586</v>
      </c>
      <c r="C137" t="s">
        <v>23</v>
      </c>
      <c r="D137" s="1">
        <v>188672</v>
      </c>
      <c r="E137" t="s">
        <v>24</v>
      </c>
      <c r="F137" s="4">
        <v>652</v>
      </c>
      <c r="G137" s="4">
        <v>1008748</v>
      </c>
      <c r="H137" t="s">
        <v>29</v>
      </c>
      <c r="I137" t="s">
        <v>38</v>
      </c>
      <c r="J137" t="s">
        <v>30</v>
      </c>
      <c r="K137" s="3">
        <v>3127.21</v>
      </c>
      <c r="L137" s="6">
        <v>11</v>
      </c>
      <c r="M137" s="4">
        <v>47</v>
      </c>
      <c r="N137" s="4">
        <v>5</v>
      </c>
      <c r="O137" s="4">
        <v>68153</v>
      </c>
      <c r="P137" s="4">
        <v>96580</v>
      </c>
      <c r="Q137" s="4">
        <v>0</v>
      </c>
      <c r="R137" s="9" t="str">
        <f t="shared" si="11"/>
        <v>0f772e7e-f71a-4fd0-ac87-50db06d4f263погашен188672краткосрочный652консолидация кредитов10+ летв арендеконсолидация кредитов3127,211147568153965800</v>
      </c>
      <c r="S137" s="10">
        <f t="shared" si="12"/>
        <v>3.7201084909214199E-2</v>
      </c>
      <c r="T137" s="3">
        <f t="shared" si="13"/>
        <v>21.793547603135064</v>
      </c>
      <c r="U137" s="13">
        <f t="shared" si="14"/>
        <v>7.6213316389863978E-2</v>
      </c>
    </row>
    <row r="138" spans="1:21" x14ac:dyDescent="0.25">
      <c r="A138">
        <v>86</v>
      </c>
      <c r="B138" t="s">
        <v>133</v>
      </c>
      <c r="C138" t="s">
        <v>23</v>
      </c>
      <c r="D138" s="1">
        <v>498586</v>
      </c>
      <c r="E138" t="s">
        <v>34</v>
      </c>
      <c r="F138" s="4">
        <v>666</v>
      </c>
      <c r="G138" s="4">
        <v>1351679</v>
      </c>
      <c r="H138" t="s">
        <v>35</v>
      </c>
      <c r="I138" t="s">
        <v>38</v>
      </c>
      <c r="J138" t="s">
        <v>72</v>
      </c>
      <c r="K138" s="3">
        <v>32214.880000000001</v>
      </c>
      <c r="L138" s="6">
        <v>12.2</v>
      </c>
      <c r="N138" s="4">
        <v>15</v>
      </c>
      <c r="O138" s="4">
        <v>205637</v>
      </c>
      <c r="P138" s="4">
        <v>433686</v>
      </c>
      <c r="Q138" s="4">
        <v>0</v>
      </c>
      <c r="R138" s="9" t="str">
        <f t="shared" si="11"/>
        <v>0f9f9ea4-6122-4fc6-99fd-6c6c38a32138погашен498586долгосрочный666иное3 годав арендеиное32214,8812,2152056374336860</v>
      </c>
      <c r="S138" s="10">
        <f t="shared" si="12"/>
        <v>0.28599879113310189</v>
      </c>
      <c r="T138" s="3">
        <f t="shared" si="13"/>
        <v>6.3832924412569589</v>
      </c>
      <c r="U138" s="13">
        <f t="shared" si="14"/>
        <v>2.2322748700379584E-2</v>
      </c>
    </row>
    <row r="139" spans="1:21" x14ac:dyDescent="0.25">
      <c r="A139">
        <v>703</v>
      </c>
      <c r="B139" t="s">
        <v>755</v>
      </c>
      <c r="C139" t="s">
        <v>23</v>
      </c>
      <c r="E139" t="s">
        <v>24</v>
      </c>
      <c r="F139" s="4">
        <v>700</v>
      </c>
      <c r="G139" s="4">
        <v>1663906</v>
      </c>
      <c r="H139" t="s">
        <v>52</v>
      </c>
      <c r="I139" t="s">
        <v>26</v>
      </c>
      <c r="J139" t="s">
        <v>30</v>
      </c>
      <c r="K139" s="3">
        <v>33694.03</v>
      </c>
      <c r="L139" s="6">
        <v>18.899999999999999</v>
      </c>
      <c r="M139" s="4">
        <v>61</v>
      </c>
      <c r="N139" s="4">
        <v>9</v>
      </c>
      <c r="O139" s="4">
        <v>107141</v>
      </c>
      <c r="P139" s="4">
        <v>275704</v>
      </c>
      <c r="Q139" s="4">
        <v>3</v>
      </c>
      <c r="R139" s="9" t="str">
        <f t="shared" si="11"/>
        <v>0fd78fa8-8d1b-4c3d-a3f1-4ce161b1a2daпогашенкраткосрочный700консолидация кредитов4 годав ипотекеконсолидация кредитов33694,0318,96191071412757043</v>
      </c>
      <c r="S139" s="10">
        <f t="shared" si="12"/>
        <v>0.24299952040559983</v>
      </c>
      <c r="T139" s="3">
        <f t="shared" si="13"/>
        <v>3.1798214698568263</v>
      </c>
      <c r="U139" s="13">
        <f t="shared" si="14"/>
        <v>1.1120022502009662E-2</v>
      </c>
    </row>
    <row r="140" spans="1:21" x14ac:dyDescent="0.25">
      <c r="A140">
        <v>1471</v>
      </c>
      <c r="B140" t="s">
        <v>1521</v>
      </c>
      <c r="C140" t="s">
        <v>23</v>
      </c>
      <c r="D140" s="1">
        <v>194722</v>
      </c>
      <c r="E140" t="s">
        <v>24</v>
      </c>
      <c r="F140" s="4">
        <v>718</v>
      </c>
      <c r="G140" s="4">
        <v>1643481</v>
      </c>
      <c r="I140" t="s">
        <v>38</v>
      </c>
      <c r="J140" t="s">
        <v>30</v>
      </c>
      <c r="K140" s="3">
        <v>18215.3</v>
      </c>
      <c r="L140" s="6">
        <v>19.899999999999999</v>
      </c>
      <c r="N140" s="4">
        <v>6</v>
      </c>
      <c r="O140" s="4">
        <v>775637</v>
      </c>
      <c r="P140" s="4">
        <v>1228612</v>
      </c>
      <c r="Q140" s="4">
        <v>0</v>
      </c>
      <c r="R140" s="9" t="str">
        <f t="shared" si="11"/>
        <v>0fdd6b51-cf89-4a42-9064-c88c90581accпогашен194722краткосрочный718консолидация кредитовв арендеконсолидация кредитов18215,319,9677563712286120</v>
      </c>
      <c r="S140" s="10">
        <f t="shared" si="12"/>
        <v>0.13300038150730065</v>
      </c>
      <c r="T140" s="3">
        <f t="shared" si="13"/>
        <v>42.581620945029726</v>
      </c>
      <c r="U140" s="13">
        <f t="shared" si="14"/>
        <v>0.14891043021421466</v>
      </c>
    </row>
    <row r="141" spans="1:21" x14ac:dyDescent="0.25">
      <c r="A141">
        <v>1457</v>
      </c>
      <c r="B141" t="s">
        <v>1507</v>
      </c>
      <c r="C141" t="s">
        <v>23</v>
      </c>
      <c r="D141" s="1">
        <v>432168</v>
      </c>
      <c r="E141" t="s">
        <v>34</v>
      </c>
      <c r="F141" s="4">
        <v>714</v>
      </c>
      <c r="G141" s="4">
        <v>2090114</v>
      </c>
      <c r="H141" t="s">
        <v>46</v>
      </c>
      <c r="I141" t="s">
        <v>26</v>
      </c>
      <c r="J141" t="s">
        <v>30</v>
      </c>
      <c r="K141" s="3">
        <v>18114.41</v>
      </c>
      <c r="L141" s="6">
        <v>18.7</v>
      </c>
      <c r="M141" s="4">
        <v>18</v>
      </c>
      <c r="N141" s="4">
        <v>10</v>
      </c>
      <c r="O141" s="4">
        <v>154508</v>
      </c>
      <c r="P141" s="4">
        <v>378202</v>
      </c>
      <c r="Q141" s="4">
        <v>0</v>
      </c>
      <c r="R141" s="9" t="str">
        <f t="shared" si="11"/>
        <v>0fde2e42-e7af-4ec6-b51a-b74b5c410f03погашен432168долгосрочный714консолидация кредитов2 годав ипотекеконсолидация кредитов18114,4118,718101545083782020</v>
      </c>
      <c r="S141" s="10">
        <f t="shared" si="12"/>
        <v>0.104000509063142</v>
      </c>
      <c r="T141" s="3">
        <f t="shared" si="13"/>
        <v>8.5295629280777021</v>
      </c>
      <c r="U141" s="13">
        <f t="shared" si="14"/>
        <v>2.9828382691183635E-2</v>
      </c>
    </row>
    <row r="142" spans="1:21" x14ac:dyDescent="0.25">
      <c r="A142">
        <v>671</v>
      </c>
      <c r="B142" t="s">
        <v>723</v>
      </c>
      <c r="C142" t="s">
        <v>23</v>
      </c>
      <c r="E142" t="s">
        <v>24</v>
      </c>
      <c r="F142" s="4">
        <v>729</v>
      </c>
      <c r="G142" s="4">
        <v>523925</v>
      </c>
      <c r="H142" t="s">
        <v>68</v>
      </c>
      <c r="I142" t="s">
        <v>26</v>
      </c>
      <c r="J142" t="s">
        <v>30</v>
      </c>
      <c r="K142" s="3">
        <v>2942.72</v>
      </c>
      <c r="L142" s="6">
        <v>37.1</v>
      </c>
      <c r="N142" s="4">
        <v>4</v>
      </c>
      <c r="O142" s="4">
        <v>294880</v>
      </c>
      <c r="P142" s="4">
        <v>351648</v>
      </c>
      <c r="Q142" s="4">
        <v>0</v>
      </c>
      <c r="R142" s="9" t="str">
        <f t="shared" si="11"/>
        <v>1030d083-c174-4051-b20c-af7d8dacbaf9погашенкраткосрочный729консолидация кредитов1 годв ипотекеконсолидация кредитов2942,7237,142948803516480</v>
      </c>
      <c r="S142" s="10">
        <f t="shared" si="12"/>
        <v>6.7400181323662739E-2</v>
      </c>
      <c r="T142" s="3">
        <f t="shared" si="13"/>
        <v>100.20661157024794</v>
      </c>
      <c r="U142" s="13">
        <f t="shared" si="14"/>
        <v>0.35042840803306824</v>
      </c>
    </row>
    <row r="143" spans="1:21" x14ac:dyDescent="0.25">
      <c r="A143">
        <v>1231</v>
      </c>
      <c r="B143" t="s">
        <v>1281</v>
      </c>
      <c r="C143" t="s">
        <v>23</v>
      </c>
      <c r="D143" s="1">
        <v>761222</v>
      </c>
      <c r="E143" t="s">
        <v>34</v>
      </c>
      <c r="F143" s="4">
        <v>678</v>
      </c>
      <c r="G143" s="4">
        <v>3287095</v>
      </c>
      <c r="H143" t="s">
        <v>68</v>
      </c>
      <c r="I143" t="s">
        <v>26</v>
      </c>
      <c r="J143" t="s">
        <v>30</v>
      </c>
      <c r="K143" s="3">
        <v>48758.559999999998</v>
      </c>
      <c r="L143" s="6">
        <v>28.4</v>
      </c>
      <c r="N143" s="4">
        <v>24</v>
      </c>
      <c r="O143" s="4">
        <v>1740609</v>
      </c>
      <c r="P143" s="4">
        <v>2883320</v>
      </c>
      <c r="Q143" s="4">
        <v>0</v>
      </c>
      <c r="R143" s="9" t="str">
        <f t="shared" si="11"/>
        <v>1042c873-8a49-420f-b62a-08dfcc71cb5eпогашен761222долгосрочный678консолидация кредитов1 годв ипотекеконсолидация кредитов48758,5628,424174060928833200</v>
      </c>
      <c r="S143" s="10">
        <f t="shared" si="12"/>
        <v>0.17799994219820237</v>
      </c>
      <c r="T143" s="3">
        <f t="shared" si="13"/>
        <v>35.698531703971568</v>
      </c>
      <c r="U143" s="13">
        <f t="shared" si="14"/>
        <v>0.12483986274070377</v>
      </c>
    </row>
    <row r="144" spans="1:21" x14ac:dyDescent="0.25">
      <c r="A144">
        <v>729</v>
      </c>
      <c r="B144" t="s">
        <v>781</v>
      </c>
      <c r="C144" t="s">
        <v>40</v>
      </c>
      <c r="D144" s="1">
        <v>111122</v>
      </c>
      <c r="E144" t="s">
        <v>24</v>
      </c>
      <c r="F144" s="4">
        <v>693</v>
      </c>
      <c r="G144" s="4">
        <v>767752</v>
      </c>
      <c r="H144" t="s">
        <v>57</v>
      </c>
      <c r="I144" t="s">
        <v>38</v>
      </c>
      <c r="J144" t="s">
        <v>75</v>
      </c>
      <c r="K144" s="3">
        <v>4184.18</v>
      </c>
      <c r="L144" s="6">
        <v>10.1</v>
      </c>
      <c r="N144" s="4">
        <v>3</v>
      </c>
      <c r="O144" s="4">
        <v>35701</v>
      </c>
      <c r="P144" s="4">
        <v>86658</v>
      </c>
      <c r="Q144" s="4">
        <v>0</v>
      </c>
      <c r="R144" s="9" t="str">
        <f t="shared" si="11"/>
        <v>106c85d5-cdf6-4323-99d3-22d993aaecd0не погашен111122краткосрочный693бизнес7 летв арендебизнес4184,1810,1335701866580</v>
      </c>
      <c r="S144" s="10">
        <f t="shared" si="12"/>
        <v>6.5398930904771335E-2</v>
      </c>
      <c r="T144" s="3">
        <f t="shared" si="13"/>
        <v>8.5323767141948963</v>
      </c>
      <c r="U144" s="13">
        <f t="shared" si="14"/>
        <v>2.9838222666551954E-2</v>
      </c>
    </row>
    <row r="145" spans="1:21" x14ac:dyDescent="0.25">
      <c r="A145">
        <v>952</v>
      </c>
      <c r="B145" t="s">
        <v>1004</v>
      </c>
      <c r="C145" t="s">
        <v>23</v>
      </c>
      <c r="D145" s="1">
        <v>108834</v>
      </c>
      <c r="E145" t="s">
        <v>34</v>
      </c>
      <c r="F145" s="4">
        <v>704</v>
      </c>
      <c r="G145" s="4">
        <v>1447344</v>
      </c>
      <c r="H145" t="s">
        <v>25</v>
      </c>
      <c r="I145" t="s">
        <v>38</v>
      </c>
      <c r="J145" t="s">
        <v>72</v>
      </c>
      <c r="K145" s="3">
        <v>11168.58</v>
      </c>
      <c r="L145" s="6">
        <v>11</v>
      </c>
      <c r="M145" s="4">
        <v>31</v>
      </c>
      <c r="N145" s="4">
        <v>4</v>
      </c>
      <c r="O145" s="4">
        <v>48868</v>
      </c>
      <c r="P145" s="4">
        <v>239778</v>
      </c>
      <c r="Q145" s="4">
        <v>0</v>
      </c>
      <c r="R145" s="9" t="str">
        <f t="shared" si="11"/>
        <v>10abd023-2f6d-4bc3-9ff1-fa84b3fc061dпогашен108834долгосрочный704иное8 летв арендеиное11168,5811314488682397780</v>
      </c>
      <c r="S145" s="10">
        <f t="shared" si="12"/>
        <v>9.2599243856332697E-2</v>
      </c>
      <c r="T145" s="3">
        <f t="shared" si="13"/>
        <v>4.3754890953012824</v>
      </c>
      <c r="U145" s="13">
        <f t="shared" si="14"/>
        <v>1.5301342436447825E-2</v>
      </c>
    </row>
    <row r="146" spans="1:21" x14ac:dyDescent="0.25">
      <c r="A146">
        <v>1375</v>
      </c>
      <c r="B146" t="s">
        <v>1425</v>
      </c>
      <c r="C146" t="s">
        <v>23</v>
      </c>
      <c r="D146" s="1">
        <v>455532</v>
      </c>
      <c r="E146" t="s">
        <v>24</v>
      </c>
      <c r="F146" s="4">
        <v>716</v>
      </c>
      <c r="G146" s="4">
        <v>1121285</v>
      </c>
      <c r="H146" t="s">
        <v>46</v>
      </c>
      <c r="I146" t="s">
        <v>38</v>
      </c>
      <c r="J146" t="s">
        <v>30</v>
      </c>
      <c r="K146" s="3">
        <v>6419.34</v>
      </c>
      <c r="L146" s="6">
        <v>14.5</v>
      </c>
      <c r="N146" s="4">
        <v>16</v>
      </c>
      <c r="O146" s="4">
        <v>361779</v>
      </c>
      <c r="P146" s="4">
        <v>856680</v>
      </c>
      <c r="Q146" s="4">
        <v>0</v>
      </c>
      <c r="R146" s="9" t="str">
        <f t="shared" si="11"/>
        <v>10b6058c-c637-4a3b-a909-ac130555ed0eпогашен455532краткосрочный716консолидация кредитов2 годав арендеконсолидация кредитов6419,3414,5163617798566800</v>
      </c>
      <c r="S146" s="10">
        <f t="shared" si="12"/>
        <v>6.869982207913243E-2</v>
      </c>
      <c r="T146" s="3">
        <f t="shared" si="13"/>
        <v>56.357662937311311</v>
      </c>
      <c r="U146" s="13">
        <f t="shared" si="14"/>
        <v>0.19708605843578861</v>
      </c>
    </row>
    <row r="147" spans="1:21" x14ac:dyDescent="0.25">
      <c r="A147">
        <v>1652</v>
      </c>
      <c r="B147" t="s">
        <v>1701</v>
      </c>
      <c r="C147" t="s">
        <v>23</v>
      </c>
      <c r="D147" s="1">
        <v>433928</v>
      </c>
      <c r="E147" t="s">
        <v>24</v>
      </c>
      <c r="F147" s="4">
        <v>747</v>
      </c>
      <c r="G147" s="4">
        <v>1030579</v>
      </c>
      <c r="H147" t="s">
        <v>68</v>
      </c>
      <c r="I147" t="s">
        <v>32</v>
      </c>
      <c r="J147" t="s">
        <v>30</v>
      </c>
      <c r="K147" s="3">
        <v>13740.99</v>
      </c>
      <c r="L147" s="6">
        <v>20</v>
      </c>
      <c r="N147" s="4">
        <v>7</v>
      </c>
      <c r="O147" s="4">
        <v>264708</v>
      </c>
      <c r="P147" s="4">
        <v>1001660</v>
      </c>
      <c r="Q147" s="4">
        <v>0</v>
      </c>
      <c r="R147" s="9" t="str">
        <f t="shared" si="11"/>
        <v>10cb1231-2c52-4636-9837-3d00cd32ff99погашен433928краткосрочный747консолидация кредитов1 годв собственностиконсолидация кредитов13740,9920726470810016600</v>
      </c>
      <c r="S147" s="10">
        <f t="shared" si="12"/>
        <v>0.1599992625504692</v>
      </c>
      <c r="T147" s="3">
        <f t="shared" si="13"/>
        <v>19.264114157713529</v>
      </c>
      <c r="U147" s="13">
        <f t="shared" si="14"/>
        <v>6.7367739021116368E-2</v>
      </c>
    </row>
    <row r="148" spans="1:21" x14ac:dyDescent="0.25">
      <c r="A148">
        <v>939</v>
      </c>
      <c r="B148" t="s">
        <v>991</v>
      </c>
      <c r="C148" t="s">
        <v>23</v>
      </c>
      <c r="D148" s="1">
        <v>522610</v>
      </c>
      <c r="E148" t="s">
        <v>24</v>
      </c>
      <c r="F148" s="4">
        <v>728</v>
      </c>
      <c r="G148" s="4">
        <v>1067515</v>
      </c>
      <c r="H148" t="s">
        <v>42</v>
      </c>
      <c r="I148" t="s">
        <v>26</v>
      </c>
      <c r="J148" t="s">
        <v>30</v>
      </c>
      <c r="K148" s="3">
        <v>24997.54</v>
      </c>
      <c r="L148" s="6">
        <v>30</v>
      </c>
      <c r="N148" s="4">
        <v>15</v>
      </c>
      <c r="O148" s="4">
        <v>759373</v>
      </c>
      <c r="P148" s="4">
        <v>953656</v>
      </c>
      <c r="Q148" s="4">
        <v>0</v>
      </c>
      <c r="R148" s="9" t="str">
        <f t="shared" si="11"/>
        <v>10fad0e9-073d-460c-a41b-b3adf38ca369погашен522610краткосрочный728консолидация кредитов&lt; 1 годав ипотекеконсолидация кредитов24997,5430157593739536560</v>
      </c>
      <c r="S148" s="10">
        <f t="shared" si="12"/>
        <v>0.28099884310759099</v>
      </c>
      <c r="T148" s="3">
        <f t="shared" si="13"/>
        <v>30.377909186263928</v>
      </c>
      <c r="U148" s="13">
        <f t="shared" si="14"/>
        <v>0.1062333331973102</v>
      </c>
    </row>
    <row r="149" spans="1:21" x14ac:dyDescent="0.25">
      <c r="A149">
        <v>747</v>
      </c>
      <c r="B149" t="s">
        <v>799</v>
      </c>
      <c r="C149" t="s">
        <v>23</v>
      </c>
      <c r="D149" s="1">
        <v>320078</v>
      </c>
      <c r="E149" t="s">
        <v>24</v>
      </c>
      <c r="F149" s="4"/>
      <c r="G149" s="4"/>
      <c r="I149" t="s">
        <v>26</v>
      </c>
      <c r="J149" t="s">
        <v>30</v>
      </c>
      <c r="K149" s="3">
        <v>11364.85</v>
      </c>
      <c r="L149" s="6">
        <v>19.100000000000001</v>
      </c>
      <c r="M149" s="4">
        <v>15</v>
      </c>
      <c r="N149" s="4">
        <v>12</v>
      </c>
      <c r="O149" s="4">
        <v>393015</v>
      </c>
      <c r="P149" s="4">
        <v>770000</v>
      </c>
      <c r="Q149" s="4">
        <v>0</v>
      </c>
      <c r="R149" s="9" t="str">
        <f t="shared" si="11"/>
        <v>110c1914-53e0-4639-8773-32d128ca6116погашен320078краткосрочныйконсолидация кредитовв ипотекеконсолидация кредитов11364,8519,115123930157700000</v>
      </c>
      <c r="S149" s="10" t="str">
        <f t="shared" si="12"/>
        <v/>
      </c>
      <c r="T149" s="3">
        <f t="shared" si="13"/>
        <v>34.581626682270333</v>
      </c>
      <c r="U149" s="13">
        <f t="shared" si="14"/>
        <v>0.12093398025904215</v>
      </c>
    </row>
    <row r="150" spans="1:21" x14ac:dyDescent="0.25">
      <c r="A150">
        <v>13</v>
      </c>
      <c r="B150" t="s">
        <v>50</v>
      </c>
      <c r="C150" t="s">
        <v>23</v>
      </c>
      <c r="E150" t="s">
        <v>24</v>
      </c>
      <c r="F150" s="4">
        <v>740</v>
      </c>
      <c r="G150" s="4">
        <v>776188</v>
      </c>
      <c r="H150" t="s">
        <v>42</v>
      </c>
      <c r="I150" t="s">
        <v>32</v>
      </c>
      <c r="J150" t="s">
        <v>30</v>
      </c>
      <c r="K150" s="3">
        <v>11578.22</v>
      </c>
      <c r="L150" s="6">
        <v>8.5</v>
      </c>
      <c r="M150" s="4">
        <v>25</v>
      </c>
      <c r="N150" s="4">
        <v>6</v>
      </c>
      <c r="O150" s="4">
        <v>134083</v>
      </c>
      <c r="P150" s="4">
        <v>220220</v>
      </c>
      <c r="Q150" s="4">
        <v>0</v>
      </c>
      <c r="R150" s="9" t="str">
        <f t="shared" si="11"/>
        <v>11581f68-de3c-49d8-80d9-22268ebb323bпогашенкраткосрочный740консолидация кредитов&lt; 1 годав собственностиконсолидация кредитов11578,228,52561340832202200</v>
      </c>
      <c r="S150" s="10">
        <f t="shared" si="12"/>
        <v>0.17900127288749632</v>
      </c>
      <c r="T150" s="3">
        <f t="shared" si="13"/>
        <v>11.580622928222128</v>
      </c>
      <c r="U150" s="13">
        <f t="shared" si="14"/>
        <v>4.049811876857267E-2</v>
      </c>
    </row>
    <row r="151" spans="1:21" x14ac:dyDescent="0.25">
      <c r="A151">
        <v>207</v>
      </c>
      <c r="B151" t="s">
        <v>254</v>
      </c>
      <c r="C151" t="s">
        <v>23</v>
      </c>
      <c r="D151" s="1">
        <v>301114</v>
      </c>
      <c r="E151" t="s">
        <v>34</v>
      </c>
      <c r="F151" s="4">
        <v>645</v>
      </c>
      <c r="G151" s="4">
        <v>825246</v>
      </c>
      <c r="H151" t="s">
        <v>42</v>
      </c>
      <c r="I151" t="s">
        <v>38</v>
      </c>
      <c r="J151" t="s">
        <v>30</v>
      </c>
      <c r="K151" s="3">
        <v>5948.71</v>
      </c>
      <c r="L151" s="6">
        <v>9</v>
      </c>
      <c r="N151" s="4">
        <v>10</v>
      </c>
      <c r="O151" s="4">
        <v>59888</v>
      </c>
      <c r="P151" s="4">
        <v>372746</v>
      </c>
      <c r="Q151" s="4">
        <v>1</v>
      </c>
      <c r="R151" s="9" t="str">
        <f t="shared" si="11"/>
        <v>117496d1-3c6e-4299-a8f6-0e4668b6bef9погашен301114долгосрочный645консолидация кредитов&lt; 1 годав арендеконсолидация кредитов5948,71910598883727461</v>
      </c>
      <c r="S151" s="10">
        <f t="shared" si="12"/>
        <v>8.650089791407653E-2</v>
      </c>
      <c r="T151" s="3">
        <f t="shared" si="13"/>
        <v>10.067392762464467</v>
      </c>
      <c r="U151" s="13">
        <f t="shared" si="14"/>
        <v>3.5206263973120065E-2</v>
      </c>
    </row>
    <row r="152" spans="1:21" x14ac:dyDescent="0.25">
      <c r="A152">
        <v>1176</v>
      </c>
      <c r="B152" t="s">
        <v>1226</v>
      </c>
      <c r="C152" t="s">
        <v>23</v>
      </c>
      <c r="D152" s="1">
        <v>225126</v>
      </c>
      <c r="E152" t="s">
        <v>24</v>
      </c>
      <c r="F152" s="4">
        <v>720</v>
      </c>
      <c r="G152" s="4">
        <v>731044</v>
      </c>
      <c r="H152" t="s">
        <v>55</v>
      </c>
      <c r="I152" t="s">
        <v>38</v>
      </c>
      <c r="J152" t="s">
        <v>30</v>
      </c>
      <c r="K152" s="3">
        <v>7188.46</v>
      </c>
      <c r="L152" s="6">
        <v>19.399999999999999</v>
      </c>
      <c r="M152" s="4">
        <v>15</v>
      </c>
      <c r="N152" s="4">
        <v>10</v>
      </c>
      <c r="O152" s="4">
        <v>200013</v>
      </c>
      <c r="P152" s="4">
        <v>238744</v>
      </c>
      <c r="Q152" s="4">
        <v>1</v>
      </c>
      <c r="R152" s="9" t="str">
        <f t="shared" si="11"/>
        <v>118ec4b7-c76c-4df6-9f7e-9e2951ccc30bпогашен225126краткосрочный720консолидация кредитов9 летв арендеконсолидация кредитов7188,4619,415102000132387441</v>
      </c>
      <c r="S152" s="10">
        <f t="shared" si="12"/>
        <v>0.11799771285996466</v>
      </c>
      <c r="T152" s="3">
        <f t="shared" si="13"/>
        <v>27.82417930961569</v>
      </c>
      <c r="U152" s="13">
        <f t="shared" si="14"/>
        <v>9.7302789781090859E-2</v>
      </c>
    </row>
    <row r="153" spans="1:21" x14ac:dyDescent="0.25">
      <c r="A153">
        <v>797</v>
      </c>
      <c r="B153" t="s">
        <v>849</v>
      </c>
      <c r="C153" t="s">
        <v>40</v>
      </c>
      <c r="D153" s="1">
        <v>399014</v>
      </c>
      <c r="E153" t="s">
        <v>24</v>
      </c>
      <c r="F153" s="4">
        <v>722</v>
      </c>
      <c r="G153" s="4">
        <v>2909945</v>
      </c>
      <c r="H153" t="s">
        <v>46</v>
      </c>
      <c r="I153" t="s">
        <v>26</v>
      </c>
      <c r="J153" t="s">
        <v>27</v>
      </c>
      <c r="K153" s="3">
        <v>51409.06</v>
      </c>
      <c r="L153" s="6">
        <v>12.8</v>
      </c>
      <c r="M153" s="4">
        <v>42</v>
      </c>
      <c r="N153" s="4">
        <v>12</v>
      </c>
      <c r="O153" s="4">
        <v>938923</v>
      </c>
      <c r="P153" s="4">
        <v>1248192</v>
      </c>
      <c r="Q153" s="4">
        <v>0</v>
      </c>
      <c r="R153" s="9" t="str">
        <f t="shared" si="11"/>
        <v>11d42688-d6c7-4f1d-b32d-547d432050b8не погашен399014краткосрочный722ремонт жилья2 годав ипотекеремонт жилья51409,0612,8421293892312481920</v>
      </c>
      <c r="S153" s="10">
        <f t="shared" si="12"/>
        <v>0.21200013058666056</v>
      </c>
      <c r="T153" s="3">
        <f t="shared" si="13"/>
        <v>18.263765180689941</v>
      </c>
      <c r="U153" s="13">
        <f t="shared" si="14"/>
        <v>6.3869459875631668E-2</v>
      </c>
    </row>
    <row r="154" spans="1:21" x14ac:dyDescent="0.25">
      <c r="A154">
        <v>1491</v>
      </c>
      <c r="B154" t="s">
        <v>1541</v>
      </c>
      <c r="C154" t="s">
        <v>23</v>
      </c>
      <c r="E154" t="s">
        <v>34</v>
      </c>
      <c r="F154" s="4">
        <v>738</v>
      </c>
      <c r="G154" s="4">
        <v>1678878</v>
      </c>
      <c r="H154" t="s">
        <v>42</v>
      </c>
      <c r="I154" t="s">
        <v>26</v>
      </c>
      <c r="J154" t="s">
        <v>30</v>
      </c>
      <c r="K154" s="3">
        <v>17908.07</v>
      </c>
      <c r="L154" s="6">
        <v>22</v>
      </c>
      <c r="M154" s="4">
        <v>41</v>
      </c>
      <c r="N154" s="4">
        <v>7</v>
      </c>
      <c r="O154" s="4">
        <v>93879</v>
      </c>
      <c r="P154" s="4">
        <v>216128</v>
      </c>
      <c r="Q154" s="4">
        <v>0</v>
      </c>
      <c r="R154" s="9" t="str">
        <f t="shared" si="11"/>
        <v>11ddc5c8-23f4-4a8d-b75a-20197df401c2погашендолгосрочный738консолидация кредитов&lt; 1 годав ипотекеконсолидация кредитов17908,0722417938792161280</v>
      </c>
      <c r="S154" s="10">
        <f t="shared" si="12"/>
        <v>0.12800027160996807</v>
      </c>
      <c r="T154" s="3">
        <f t="shared" si="13"/>
        <v>5.2422734554868278</v>
      </c>
      <c r="U154" s="13">
        <f t="shared" si="14"/>
        <v>1.8332538269617445E-2</v>
      </c>
    </row>
    <row r="155" spans="1:21" x14ac:dyDescent="0.25">
      <c r="A155">
        <v>658</v>
      </c>
      <c r="B155" t="s">
        <v>710</v>
      </c>
      <c r="C155" t="s">
        <v>23</v>
      </c>
      <c r="D155" s="1">
        <v>268620</v>
      </c>
      <c r="E155" t="s">
        <v>24</v>
      </c>
      <c r="F155" s="4">
        <v>740</v>
      </c>
      <c r="G155" s="4">
        <v>5316447</v>
      </c>
      <c r="H155" t="s">
        <v>29</v>
      </c>
      <c r="I155" t="s">
        <v>32</v>
      </c>
      <c r="J155" t="s">
        <v>75</v>
      </c>
      <c r="K155" s="3">
        <v>36329.14</v>
      </c>
      <c r="L155" s="6">
        <v>27.6</v>
      </c>
      <c r="N155" s="4">
        <v>14</v>
      </c>
      <c r="O155" s="4">
        <v>1385062</v>
      </c>
      <c r="P155" s="4">
        <v>2187922</v>
      </c>
      <c r="Q155" s="4">
        <v>0</v>
      </c>
      <c r="R155" s="9" t="str">
        <f t="shared" si="11"/>
        <v>121da01c-1787-44ec-9e7e-97051b47b465погашен268620краткосрочный740бизнес10+ летв собственностибизнес36329,1427,614138506221879220</v>
      </c>
      <c r="S155" s="10">
        <f t="shared" si="12"/>
        <v>8.2000192986029952E-2</v>
      </c>
      <c r="T155" s="3">
        <f t="shared" si="13"/>
        <v>38.125372634749958</v>
      </c>
      <c r="U155" s="13">
        <f t="shared" si="14"/>
        <v>0.13332666805819504</v>
      </c>
    </row>
    <row r="156" spans="1:21" x14ac:dyDescent="0.25">
      <c r="A156">
        <v>406</v>
      </c>
      <c r="B156" t="s">
        <v>458</v>
      </c>
      <c r="C156" t="s">
        <v>23</v>
      </c>
      <c r="D156" s="1">
        <v>260810</v>
      </c>
      <c r="E156" t="s">
        <v>24</v>
      </c>
      <c r="F156" s="4"/>
      <c r="G156" s="4"/>
      <c r="H156" t="s">
        <v>46</v>
      </c>
      <c r="I156" t="s">
        <v>26</v>
      </c>
      <c r="J156" t="s">
        <v>30</v>
      </c>
      <c r="K156" s="3">
        <v>13076.56</v>
      </c>
      <c r="L156" s="6">
        <v>19</v>
      </c>
      <c r="N156" s="4">
        <v>11</v>
      </c>
      <c r="O156" s="4">
        <v>180329</v>
      </c>
      <c r="P156" s="4">
        <v>258742</v>
      </c>
      <c r="Q156" s="4">
        <v>1</v>
      </c>
      <c r="R156" s="9" t="str">
        <f t="shared" si="11"/>
        <v>121f643b-6e0c-47c6-87b6-b9a924207efaпогашен260810краткосрочныйконсолидация кредитов2 годав ипотекеконсолидация кредитов13076,5619111803292587421</v>
      </c>
      <c r="S156" s="10" t="str">
        <f t="shared" si="12"/>
        <v/>
      </c>
      <c r="T156" s="3">
        <f t="shared" si="13"/>
        <v>13.790247588050681</v>
      </c>
      <c r="U156" s="13">
        <f t="shared" si="14"/>
        <v>4.8225306024590311E-2</v>
      </c>
    </row>
    <row r="157" spans="1:21" x14ac:dyDescent="0.25">
      <c r="A157">
        <v>1156</v>
      </c>
      <c r="B157" t="s">
        <v>1206</v>
      </c>
      <c r="C157" t="s">
        <v>23</v>
      </c>
      <c r="D157" s="1">
        <v>758450</v>
      </c>
      <c r="E157" t="s">
        <v>34</v>
      </c>
      <c r="F157" s="4">
        <v>723</v>
      </c>
      <c r="G157" s="4">
        <v>2245800</v>
      </c>
      <c r="H157" t="s">
        <v>29</v>
      </c>
      <c r="I157" t="s">
        <v>32</v>
      </c>
      <c r="J157" t="s">
        <v>30</v>
      </c>
      <c r="K157" s="3">
        <v>20960.8</v>
      </c>
      <c r="L157" s="6">
        <v>18.2</v>
      </c>
      <c r="N157" s="4">
        <v>7</v>
      </c>
      <c r="O157" s="4">
        <v>641725</v>
      </c>
      <c r="P157" s="4">
        <v>762872</v>
      </c>
      <c r="Q157" s="4">
        <v>0</v>
      </c>
      <c r="R157" s="9" t="str">
        <f t="shared" si="11"/>
        <v>12213715-551a-4afd-9a27-7ba91a2dc460погашен758450долгосрочный723консолидация кредитов10+ летв собственностиконсолидация кредитов20960,818,276417257628720</v>
      </c>
      <c r="S157" s="10">
        <f t="shared" si="12"/>
        <v>0.11199999999999999</v>
      </c>
      <c r="T157" s="3">
        <f t="shared" si="13"/>
        <v>30.61548223350254</v>
      </c>
      <c r="U157" s="13">
        <f t="shared" si="14"/>
        <v>0.10706414010147369</v>
      </c>
    </row>
    <row r="158" spans="1:21" x14ac:dyDescent="0.25">
      <c r="A158">
        <v>1730</v>
      </c>
      <c r="B158" t="s">
        <v>1779</v>
      </c>
      <c r="C158" t="s">
        <v>40</v>
      </c>
      <c r="D158" s="1">
        <v>300674</v>
      </c>
      <c r="E158" t="s">
        <v>34</v>
      </c>
      <c r="F158" s="4">
        <v>737</v>
      </c>
      <c r="G158" s="4">
        <v>1813854</v>
      </c>
      <c r="H158" t="s">
        <v>29</v>
      </c>
      <c r="I158" t="s">
        <v>26</v>
      </c>
      <c r="J158" t="s">
        <v>30</v>
      </c>
      <c r="K158" s="3">
        <v>32845.68</v>
      </c>
      <c r="L158" s="6">
        <v>28.2</v>
      </c>
      <c r="N158" s="4">
        <v>16</v>
      </c>
      <c r="O158" s="4">
        <v>608095</v>
      </c>
      <c r="P158" s="4">
        <v>1747174</v>
      </c>
      <c r="Q158" s="4">
        <v>0</v>
      </c>
      <c r="R158" s="9" t="str">
        <f t="shared" si="11"/>
        <v>124273e4-98b8-41b3-a877-da1a539fd702не погашен300674долгосрочный737консолидация кредитов10+ летв ипотекеконсолидация кредитов32845,6828,21660809517471740</v>
      </c>
      <c r="S158" s="10">
        <f t="shared" si="12"/>
        <v>0.21729872415310164</v>
      </c>
      <c r="T158" s="3">
        <f t="shared" si="13"/>
        <v>18.513697996205284</v>
      </c>
      <c r="U158" s="13">
        <f t="shared" si="14"/>
        <v>6.4743489615624081E-2</v>
      </c>
    </row>
    <row r="159" spans="1:21" x14ac:dyDescent="0.25">
      <c r="A159">
        <v>985</v>
      </c>
      <c r="B159" t="s">
        <v>1036</v>
      </c>
      <c r="C159" t="s">
        <v>23</v>
      </c>
      <c r="D159" s="1">
        <v>479490</v>
      </c>
      <c r="E159" t="s">
        <v>34</v>
      </c>
      <c r="F159" s="4">
        <v>680</v>
      </c>
      <c r="G159" s="4">
        <v>2032924</v>
      </c>
      <c r="H159" t="s">
        <v>29</v>
      </c>
      <c r="I159" t="s">
        <v>32</v>
      </c>
      <c r="J159" t="s">
        <v>30</v>
      </c>
      <c r="K159" s="3">
        <v>29477.360000000001</v>
      </c>
      <c r="L159" s="6">
        <v>12.8</v>
      </c>
      <c r="N159" s="4">
        <v>16</v>
      </c>
      <c r="O159" s="4">
        <v>674956</v>
      </c>
      <c r="P159" s="4">
        <v>1289640</v>
      </c>
      <c r="Q159" s="4">
        <v>0</v>
      </c>
      <c r="R159" s="9" t="str">
        <f t="shared" si="11"/>
        <v>1278e0fd-cc5b-4e65-8282-f9ace5e87bf4погашен479490долгосрочный680консолидация кредитов10+ летв собственностиконсолидация кредитов29477,3612,81667495612896400</v>
      </c>
      <c r="S159" s="10">
        <f t="shared" si="12"/>
        <v>0.17399977569254926</v>
      </c>
      <c r="T159" s="3">
        <f t="shared" si="13"/>
        <v>22.897437219615323</v>
      </c>
      <c r="U159" s="13">
        <f t="shared" si="14"/>
        <v>8.0073683234782478E-2</v>
      </c>
    </row>
    <row r="160" spans="1:21" x14ac:dyDescent="0.25">
      <c r="A160">
        <v>942</v>
      </c>
      <c r="B160" t="s">
        <v>994</v>
      </c>
      <c r="C160" t="s">
        <v>23</v>
      </c>
      <c r="D160" s="1">
        <v>375298</v>
      </c>
      <c r="E160" t="s">
        <v>24</v>
      </c>
      <c r="F160" s="4">
        <v>728</v>
      </c>
      <c r="G160" s="4">
        <v>926041</v>
      </c>
      <c r="H160" t="s">
        <v>29</v>
      </c>
      <c r="I160" t="s">
        <v>26</v>
      </c>
      <c r="J160" t="s">
        <v>30</v>
      </c>
      <c r="K160" s="3">
        <v>17054.59</v>
      </c>
      <c r="L160" s="6">
        <v>27.9</v>
      </c>
      <c r="M160" s="4">
        <v>17</v>
      </c>
      <c r="N160" s="4">
        <v>12</v>
      </c>
      <c r="O160" s="4">
        <v>319751</v>
      </c>
      <c r="P160" s="4">
        <v>433532</v>
      </c>
      <c r="Q160" s="4">
        <v>0</v>
      </c>
      <c r="R160" s="9" t="str">
        <f t="shared" si="11"/>
        <v>1299929d-cf69-401d-9e39-ab96c1ff8a66погашен375298краткосрочный728консолидация кредитов10+ летв ипотекеконсолидация кредитов17054,5927,917123197514335320</v>
      </c>
      <c r="S160" s="10">
        <f t="shared" si="12"/>
        <v>0.2210000205174501</v>
      </c>
      <c r="T160" s="3">
        <f t="shared" si="13"/>
        <v>18.748677042368065</v>
      </c>
      <c r="U160" s="13">
        <f t="shared" si="14"/>
        <v>6.5565225145621783E-2</v>
      </c>
    </row>
    <row r="161" spans="1:21" x14ac:dyDescent="0.25">
      <c r="A161">
        <v>876</v>
      </c>
      <c r="B161" t="s">
        <v>928</v>
      </c>
      <c r="C161" t="s">
        <v>23</v>
      </c>
      <c r="D161" s="1">
        <v>302588</v>
      </c>
      <c r="E161" t="s">
        <v>24</v>
      </c>
      <c r="F161" s="4">
        <v>730</v>
      </c>
      <c r="G161" s="4">
        <v>1133673</v>
      </c>
      <c r="H161" t="s">
        <v>29</v>
      </c>
      <c r="I161" t="s">
        <v>38</v>
      </c>
      <c r="J161" t="s">
        <v>30</v>
      </c>
      <c r="K161" s="3">
        <v>7642.75</v>
      </c>
      <c r="L161" s="6">
        <v>25.5</v>
      </c>
      <c r="M161" s="4">
        <v>52</v>
      </c>
      <c r="N161" s="4">
        <v>10</v>
      </c>
      <c r="O161" s="4">
        <v>197524</v>
      </c>
      <c r="P161" s="4">
        <v>309078</v>
      </c>
      <c r="Q161" s="4">
        <v>0</v>
      </c>
      <c r="R161" s="9" t="str">
        <f t="shared" si="11"/>
        <v>1299f13c-514e-40b1-bb0e-57add6fe3e37погашен302588краткосрочный730консолидация кредитов10+ летв арендеконсолидация кредитов7642,7525,552101975243090780</v>
      </c>
      <c r="S161" s="10">
        <f t="shared" si="12"/>
        <v>8.0898989391120724E-2</v>
      </c>
      <c r="T161" s="3">
        <f t="shared" si="13"/>
        <v>25.844623990055936</v>
      </c>
      <c r="U161" s="13">
        <f t="shared" si="14"/>
        <v>9.0380168525103013E-2</v>
      </c>
    </row>
    <row r="162" spans="1:21" x14ac:dyDescent="0.25">
      <c r="A162">
        <v>1724</v>
      </c>
      <c r="B162" t="s">
        <v>1773</v>
      </c>
      <c r="C162" t="s">
        <v>40</v>
      </c>
      <c r="D162" s="1">
        <v>357808</v>
      </c>
      <c r="E162" t="s">
        <v>34</v>
      </c>
      <c r="F162" s="4">
        <v>586</v>
      </c>
      <c r="G162" s="4">
        <v>1030066</v>
      </c>
      <c r="H162" t="s">
        <v>29</v>
      </c>
      <c r="I162" t="s">
        <v>26</v>
      </c>
      <c r="J162" t="s">
        <v>30</v>
      </c>
      <c r="K162" s="3">
        <v>24978.92</v>
      </c>
      <c r="L162" s="6">
        <v>15.2</v>
      </c>
      <c r="M162" s="4">
        <v>39</v>
      </c>
      <c r="N162" s="4">
        <v>12</v>
      </c>
      <c r="O162" s="4">
        <v>344470</v>
      </c>
      <c r="P162" s="4">
        <v>470360</v>
      </c>
      <c r="Q162" s="4">
        <v>0</v>
      </c>
      <c r="R162" s="9" t="str">
        <f t="shared" si="11"/>
        <v>12a1dc68-9813-4265-8355-2821cfe623f4не погашен357808долгосрочный586консолидация кредитов10+ летв ипотекеконсолидация кредитов24978,9215,239123444704703600</v>
      </c>
      <c r="S162" s="10">
        <f t="shared" si="12"/>
        <v>0.29099789722211972</v>
      </c>
      <c r="T162" s="3">
        <f t="shared" si="13"/>
        <v>13.790428088964616</v>
      </c>
      <c r="U162" s="13">
        <f t="shared" si="14"/>
        <v>4.8225937246891191E-2</v>
      </c>
    </row>
    <row r="163" spans="1:21" x14ac:dyDescent="0.25">
      <c r="A163">
        <v>154</v>
      </c>
      <c r="B163" t="s">
        <v>201</v>
      </c>
      <c r="C163" t="s">
        <v>23</v>
      </c>
      <c r="D163" s="1">
        <v>190498</v>
      </c>
      <c r="E163" t="s">
        <v>24</v>
      </c>
      <c r="F163" s="4">
        <v>706</v>
      </c>
      <c r="G163" s="4">
        <v>892164</v>
      </c>
      <c r="H163" t="s">
        <v>68</v>
      </c>
      <c r="I163" t="s">
        <v>38</v>
      </c>
      <c r="J163" t="s">
        <v>30</v>
      </c>
      <c r="K163" s="3">
        <v>8996.1200000000008</v>
      </c>
      <c r="L163" s="6">
        <v>13.2</v>
      </c>
      <c r="M163" s="4">
        <v>64</v>
      </c>
      <c r="N163" s="4">
        <v>6</v>
      </c>
      <c r="O163" s="4">
        <v>88160</v>
      </c>
      <c r="P163" s="4">
        <v>117744</v>
      </c>
      <c r="Q163" s="4">
        <v>0</v>
      </c>
      <c r="R163" s="9" t="str">
        <f t="shared" si="11"/>
        <v>12be2338-32c8-459d-8201-e85308164a9bпогашен190498краткосрочный706консолидация кредитов1 годв арендеконсолидация кредитов8996,1213,2646881601177440</v>
      </c>
      <c r="S163" s="10">
        <f t="shared" si="12"/>
        <v>0.12100178890876566</v>
      </c>
      <c r="T163" s="3">
        <f t="shared" si="13"/>
        <v>9.7997803497507814</v>
      </c>
      <c r="U163" s="13">
        <f t="shared" si="14"/>
        <v>3.4270407643007525E-2</v>
      </c>
    </row>
    <row r="164" spans="1:21" x14ac:dyDescent="0.25">
      <c r="A164">
        <v>904</v>
      </c>
      <c r="B164" t="s">
        <v>956</v>
      </c>
      <c r="C164" t="s">
        <v>23</v>
      </c>
      <c r="D164" s="1">
        <v>391732</v>
      </c>
      <c r="E164" t="s">
        <v>34</v>
      </c>
      <c r="F164" s="4">
        <v>716</v>
      </c>
      <c r="G164" s="4">
        <v>845766</v>
      </c>
      <c r="H164" t="s">
        <v>37</v>
      </c>
      <c r="I164" t="s">
        <v>26</v>
      </c>
      <c r="J164" t="s">
        <v>30</v>
      </c>
      <c r="K164" s="3">
        <v>14096.1</v>
      </c>
      <c r="L164" s="6">
        <v>15.6</v>
      </c>
      <c r="N164" s="4">
        <v>11</v>
      </c>
      <c r="O164" s="4">
        <v>150366</v>
      </c>
      <c r="P164" s="4">
        <v>191532</v>
      </c>
      <c r="Q164" s="4">
        <v>1</v>
      </c>
      <c r="R164" s="9" t="str">
        <f t="shared" si="11"/>
        <v>12edd88d-c4e2-475e-862c-92c7cec78bbeпогашен391732долгосрочный716консолидация кредитов5 летв ипотекеконсолидация кредитов14096,115,6111503661915321</v>
      </c>
      <c r="S164" s="10">
        <f t="shared" si="12"/>
        <v>0.2</v>
      </c>
      <c r="T164" s="3">
        <f t="shared" si="13"/>
        <v>10.667205822887182</v>
      </c>
      <c r="U164" s="13">
        <f t="shared" si="14"/>
        <v>3.7303845485833161E-2</v>
      </c>
    </row>
    <row r="165" spans="1:21" x14ac:dyDescent="0.25">
      <c r="A165">
        <v>590</v>
      </c>
      <c r="B165" t="s">
        <v>641</v>
      </c>
      <c r="C165" t="s">
        <v>23</v>
      </c>
      <c r="D165" s="1">
        <v>178640</v>
      </c>
      <c r="E165" t="s">
        <v>24</v>
      </c>
      <c r="F165" s="4">
        <v>705</v>
      </c>
      <c r="G165" s="4">
        <v>1292095</v>
      </c>
      <c r="I165" t="s">
        <v>38</v>
      </c>
      <c r="J165" t="s">
        <v>30</v>
      </c>
      <c r="K165" s="3">
        <v>12274.95</v>
      </c>
      <c r="L165" s="6">
        <v>20.100000000000001</v>
      </c>
      <c r="N165" s="4">
        <v>4</v>
      </c>
      <c r="O165" s="4">
        <v>140885</v>
      </c>
      <c r="P165" s="4">
        <v>290246</v>
      </c>
      <c r="Q165" s="4">
        <v>2</v>
      </c>
      <c r="R165" s="9" t="str">
        <f t="shared" si="11"/>
        <v>12f7d0e9-66be-4a6a-9d1b-d1e3779da118погашен178640краткосрочный705консолидация кредитовв арендеконсолидация кредитов12274,9520,141408852902462</v>
      </c>
      <c r="S165" s="10">
        <f t="shared" si="12"/>
        <v>0.11400044114403354</v>
      </c>
      <c r="T165" s="3">
        <f t="shared" si="13"/>
        <v>11.477439826638804</v>
      </c>
      <c r="U165" s="13">
        <f t="shared" si="14"/>
        <v>4.0137281400088154E-2</v>
      </c>
    </row>
    <row r="166" spans="1:21" x14ac:dyDescent="0.25">
      <c r="A166">
        <v>177</v>
      </c>
      <c r="B166" t="s">
        <v>224</v>
      </c>
      <c r="C166" t="s">
        <v>40</v>
      </c>
      <c r="D166" s="1">
        <v>547580</v>
      </c>
      <c r="E166" t="s">
        <v>24</v>
      </c>
      <c r="F166" s="4">
        <v>710</v>
      </c>
      <c r="G166" s="4">
        <v>1125978</v>
      </c>
      <c r="H166" t="s">
        <v>42</v>
      </c>
      <c r="I166" t="s">
        <v>38</v>
      </c>
      <c r="J166" t="s">
        <v>30</v>
      </c>
      <c r="K166" s="3">
        <v>9758.4</v>
      </c>
      <c r="L166" s="6">
        <v>13.8</v>
      </c>
      <c r="M166" s="4">
        <v>58</v>
      </c>
      <c r="N166" s="4">
        <v>6</v>
      </c>
      <c r="O166" s="4">
        <v>435328</v>
      </c>
      <c r="P166" s="4">
        <v>790064</v>
      </c>
      <c r="Q166" s="4">
        <v>0</v>
      </c>
      <c r="R166" s="9" t="str">
        <f t="shared" si="11"/>
        <v>133bad47-5555-49f6-9885-70756e18ad74не погашен547580краткосрочный710консолидация кредитов&lt; 1 годав арендеконсолидация кредитов9758,413,85864353287900640</v>
      </c>
      <c r="S166" s="10">
        <f t="shared" si="12"/>
        <v>0.10399919003746076</v>
      </c>
      <c r="T166" s="3">
        <f t="shared" si="13"/>
        <v>44.610591900311526</v>
      </c>
      <c r="U166" s="13">
        <f t="shared" si="14"/>
        <v>0.15600586085160625</v>
      </c>
    </row>
    <row r="167" spans="1:21" x14ac:dyDescent="0.25">
      <c r="A167">
        <v>851</v>
      </c>
      <c r="B167" t="s">
        <v>903</v>
      </c>
      <c r="C167" t="s">
        <v>23</v>
      </c>
      <c r="D167" s="1">
        <v>227722</v>
      </c>
      <c r="E167" t="s">
        <v>24</v>
      </c>
      <c r="F167" s="4">
        <v>673</v>
      </c>
      <c r="G167" s="4">
        <v>578892</v>
      </c>
      <c r="H167" t="s">
        <v>29</v>
      </c>
      <c r="I167" t="s">
        <v>38</v>
      </c>
      <c r="J167" t="s">
        <v>72</v>
      </c>
      <c r="K167" s="3">
        <v>13314.63</v>
      </c>
      <c r="L167" s="6">
        <v>22.3</v>
      </c>
      <c r="N167" s="4">
        <v>11</v>
      </c>
      <c r="O167" s="4">
        <v>167124</v>
      </c>
      <c r="P167" s="4">
        <v>435798</v>
      </c>
      <c r="Q167" s="4">
        <v>0</v>
      </c>
      <c r="R167" s="9" t="str">
        <f t="shared" si="11"/>
        <v>1376430c-3aec-4f17-acb5-c1b4626fbf94погашен227722краткосрочный673иное10+ летв арендеиное13314,6322,3111671244357980</v>
      </c>
      <c r="S167" s="10">
        <f t="shared" si="12"/>
        <v>0.27600236313509258</v>
      </c>
      <c r="T167" s="3">
        <f t="shared" si="13"/>
        <v>12.551907187807698</v>
      </c>
      <c r="U167" s="13">
        <f t="shared" si="14"/>
        <v>4.3894756889556755E-2</v>
      </c>
    </row>
    <row r="168" spans="1:21" x14ac:dyDescent="0.25">
      <c r="A168">
        <v>1110</v>
      </c>
      <c r="B168" t="s">
        <v>1160</v>
      </c>
      <c r="C168" t="s">
        <v>23</v>
      </c>
      <c r="D168" s="1">
        <v>222750</v>
      </c>
      <c r="E168" t="s">
        <v>24</v>
      </c>
      <c r="F168" s="4">
        <v>744</v>
      </c>
      <c r="G168" s="4">
        <v>1442822</v>
      </c>
      <c r="H168" t="s">
        <v>74</v>
      </c>
      <c r="I168" t="s">
        <v>26</v>
      </c>
      <c r="J168" t="s">
        <v>30</v>
      </c>
      <c r="K168" s="3">
        <v>21161.25</v>
      </c>
      <c r="L168" s="6">
        <v>29</v>
      </c>
      <c r="M168" s="4">
        <v>31</v>
      </c>
      <c r="N168" s="4">
        <v>12</v>
      </c>
      <c r="O168" s="4">
        <v>528390</v>
      </c>
      <c r="P168" s="4">
        <v>1477828</v>
      </c>
      <c r="Q168" s="4">
        <v>0</v>
      </c>
      <c r="R168" s="9" t="str">
        <f t="shared" si="11"/>
        <v>13ce2659-2f0c-4ef0-b607-4b591052a666погашен222750краткосрочный744консолидация кредитов6 летв ипотекеконсолидация кредитов21161,2529311252839014778280</v>
      </c>
      <c r="S168" s="10">
        <f t="shared" si="12"/>
        <v>0.17599884115989359</v>
      </c>
      <c r="T168" s="3">
        <f t="shared" si="13"/>
        <v>24.969696969696969</v>
      </c>
      <c r="U168" s="13">
        <f t="shared" si="14"/>
        <v>8.7320497330906674E-2</v>
      </c>
    </row>
    <row r="169" spans="1:21" x14ac:dyDescent="0.25">
      <c r="A169">
        <v>813</v>
      </c>
      <c r="B169" t="s">
        <v>865</v>
      </c>
      <c r="C169" t="s">
        <v>40</v>
      </c>
      <c r="D169" s="1">
        <v>446820</v>
      </c>
      <c r="E169" t="s">
        <v>24</v>
      </c>
      <c r="F169" s="4">
        <v>715</v>
      </c>
      <c r="G169" s="4">
        <v>1254228</v>
      </c>
      <c r="H169" t="s">
        <v>68</v>
      </c>
      <c r="I169" t="s">
        <v>38</v>
      </c>
      <c r="J169" t="s">
        <v>30</v>
      </c>
      <c r="K169" s="3">
        <v>6427.89</v>
      </c>
      <c r="L169" s="6">
        <v>16.5</v>
      </c>
      <c r="N169" s="4">
        <v>3</v>
      </c>
      <c r="O169" s="4">
        <v>110903</v>
      </c>
      <c r="P169" s="4">
        <v>214390</v>
      </c>
      <c r="Q169" s="4">
        <v>0</v>
      </c>
      <c r="R169" s="9" t="str">
        <f t="shared" si="11"/>
        <v>13dca6a4-d993-4e0e-bafe-9efe877b8669не погашен446820краткосрочный715консолидация кредитов1 годв арендеконсолидация кредитов6427,8916,531109032143900</v>
      </c>
      <c r="S169" s="10">
        <f t="shared" si="12"/>
        <v>6.1499727322305041E-2</v>
      </c>
      <c r="T169" s="3">
        <f t="shared" si="13"/>
        <v>17.253406638881497</v>
      </c>
      <c r="U169" s="13">
        <f t="shared" si="14"/>
        <v>6.0336176694009078E-2</v>
      </c>
    </row>
    <row r="170" spans="1:21" x14ac:dyDescent="0.25">
      <c r="A170">
        <v>519</v>
      </c>
      <c r="B170" t="s">
        <v>570</v>
      </c>
      <c r="C170" t="s">
        <v>23</v>
      </c>
      <c r="D170" s="1">
        <v>268752</v>
      </c>
      <c r="E170" t="s">
        <v>24</v>
      </c>
      <c r="F170" s="4">
        <v>747</v>
      </c>
      <c r="G170" s="4">
        <v>812364</v>
      </c>
      <c r="H170" t="s">
        <v>35</v>
      </c>
      <c r="I170" t="s">
        <v>26</v>
      </c>
      <c r="J170" t="s">
        <v>30</v>
      </c>
      <c r="K170" s="3">
        <v>6654.56</v>
      </c>
      <c r="L170" s="6">
        <v>15.3</v>
      </c>
      <c r="N170" s="4">
        <v>9</v>
      </c>
      <c r="O170" s="4">
        <v>278103</v>
      </c>
      <c r="P170" s="4">
        <v>615692</v>
      </c>
      <c r="Q170" s="4">
        <v>0</v>
      </c>
      <c r="R170" s="9" t="str">
        <f t="shared" si="11"/>
        <v>13e096cd-097c-4b51-8c32-c57776e6d263погашен268752краткосрочный747консолидация кредитов3 годав ипотекеконсолидация кредитов6654,5615,392781036156920</v>
      </c>
      <c r="S170" s="10">
        <f t="shared" si="12"/>
        <v>9.8299186079146783E-2</v>
      </c>
      <c r="T170" s="3">
        <f t="shared" si="13"/>
        <v>41.79134307903152</v>
      </c>
      <c r="U170" s="13">
        <f t="shared" si="14"/>
        <v>0.14614678208615298</v>
      </c>
    </row>
    <row r="171" spans="1:21" x14ac:dyDescent="0.25">
      <c r="A171">
        <v>1441</v>
      </c>
      <c r="B171" t="s">
        <v>1491</v>
      </c>
      <c r="C171" t="s">
        <v>23</v>
      </c>
      <c r="D171" s="1">
        <v>173624</v>
      </c>
      <c r="E171" t="s">
        <v>24</v>
      </c>
      <c r="F171" s="4"/>
      <c r="G171" s="4"/>
      <c r="H171" t="s">
        <v>37</v>
      </c>
      <c r="I171" t="s">
        <v>38</v>
      </c>
      <c r="J171" t="s">
        <v>30</v>
      </c>
      <c r="K171" s="3">
        <v>24835.09</v>
      </c>
      <c r="L171" s="6">
        <v>11.3</v>
      </c>
      <c r="M171" s="4">
        <v>71</v>
      </c>
      <c r="N171" s="4">
        <v>11</v>
      </c>
      <c r="O171" s="4">
        <v>234745</v>
      </c>
      <c r="P171" s="4">
        <v>313874</v>
      </c>
      <c r="Q171" s="4">
        <v>0</v>
      </c>
      <c r="R171" s="9" t="str">
        <f t="shared" si="11"/>
        <v>13f860f3-73e4-4d7b-a6e6-82a7d0fe8df5погашен173624краткосрочныйконсолидация кредитов5 летв арендеконсолидация кредитов24835,0911,371112347453138740</v>
      </c>
      <c r="S171" s="10" t="str">
        <f t="shared" si="12"/>
        <v/>
      </c>
      <c r="T171" s="3">
        <f t="shared" si="13"/>
        <v>9.4521501633374392</v>
      </c>
      <c r="U171" s="13">
        <f t="shared" si="14"/>
        <v>3.3054724457036631E-2</v>
      </c>
    </row>
    <row r="172" spans="1:21" x14ac:dyDescent="0.25">
      <c r="A172">
        <v>1074</v>
      </c>
      <c r="B172" t="s">
        <v>1124</v>
      </c>
      <c r="C172" t="s">
        <v>23</v>
      </c>
      <c r="D172" s="1">
        <v>533126</v>
      </c>
      <c r="E172" t="s">
        <v>34</v>
      </c>
      <c r="F172" s="4">
        <v>744</v>
      </c>
      <c r="G172" s="4">
        <v>3069488</v>
      </c>
      <c r="H172" t="s">
        <v>29</v>
      </c>
      <c r="I172" t="s">
        <v>26</v>
      </c>
      <c r="J172" t="s">
        <v>30</v>
      </c>
      <c r="K172" s="3">
        <v>27369.69</v>
      </c>
      <c r="L172" s="6">
        <v>16.7</v>
      </c>
      <c r="N172" s="4">
        <v>11</v>
      </c>
      <c r="O172" s="4">
        <v>631161</v>
      </c>
      <c r="P172" s="4">
        <v>1163734</v>
      </c>
      <c r="Q172" s="4">
        <v>0</v>
      </c>
      <c r="R172" s="9" t="str">
        <f t="shared" si="11"/>
        <v>1406f826-a4af-4f0e-b4b2-f2dda2fa1623погашен533126долгосрочный744консолидация кредитов10+ летв ипотекеконсолидация кредитов27369,6916,71163116111637340</v>
      </c>
      <c r="S172" s="10">
        <f t="shared" si="12"/>
        <v>0.10700034663761512</v>
      </c>
      <c r="T172" s="3">
        <f t="shared" si="13"/>
        <v>23.060582710290106</v>
      </c>
      <c r="U172" s="13">
        <f t="shared" si="14"/>
        <v>8.0644212600849904E-2</v>
      </c>
    </row>
    <row r="173" spans="1:21" x14ac:dyDescent="0.25">
      <c r="A173">
        <v>200</v>
      </c>
      <c r="B173" t="s">
        <v>247</v>
      </c>
      <c r="C173" t="s">
        <v>40</v>
      </c>
      <c r="D173" s="1">
        <v>472362</v>
      </c>
      <c r="E173" t="s">
        <v>24</v>
      </c>
      <c r="F173" s="4">
        <v>732</v>
      </c>
      <c r="G173" s="4">
        <v>1075058</v>
      </c>
      <c r="H173" t="s">
        <v>37</v>
      </c>
      <c r="I173" t="s">
        <v>26</v>
      </c>
      <c r="J173" t="s">
        <v>30</v>
      </c>
      <c r="K173" s="3">
        <v>22218.03</v>
      </c>
      <c r="L173" s="6">
        <v>16.100000000000001</v>
      </c>
      <c r="N173" s="4">
        <v>13</v>
      </c>
      <c r="O173" s="4">
        <v>392369</v>
      </c>
      <c r="P173" s="4">
        <v>542146</v>
      </c>
      <c r="Q173" s="4">
        <v>0</v>
      </c>
      <c r="R173" s="9" t="str">
        <f t="shared" si="11"/>
        <v>142ac1e6-9f6b-4656-b1c5-a3aeca3b3736не погашен472362краткосрочный732консолидация кредитов5 летв ипотекеконсолидация кредитов22218,0316,1133923695421460</v>
      </c>
      <c r="S173" s="10">
        <f t="shared" si="12"/>
        <v>0.24800183804036618</v>
      </c>
      <c r="T173" s="3">
        <f t="shared" si="13"/>
        <v>17.659936547029599</v>
      </c>
      <c r="U173" s="13">
        <f t="shared" si="14"/>
        <v>6.1757835667382306E-2</v>
      </c>
    </row>
    <row r="174" spans="1:21" x14ac:dyDescent="0.25">
      <c r="A174">
        <v>603</v>
      </c>
      <c r="B174" t="s">
        <v>654</v>
      </c>
      <c r="C174" t="s">
        <v>40</v>
      </c>
      <c r="D174" s="1">
        <v>535920</v>
      </c>
      <c r="E174" t="s">
        <v>34</v>
      </c>
      <c r="F174" s="4">
        <v>743</v>
      </c>
      <c r="G174" s="4">
        <v>1253525</v>
      </c>
      <c r="H174" t="s">
        <v>37</v>
      </c>
      <c r="I174" t="s">
        <v>38</v>
      </c>
      <c r="J174" t="s">
        <v>30</v>
      </c>
      <c r="K174" s="3">
        <v>14310.99</v>
      </c>
      <c r="L174" s="6">
        <v>27.5</v>
      </c>
      <c r="N174" s="4">
        <v>16</v>
      </c>
      <c r="O174" s="4">
        <v>478857</v>
      </c>
      <c r="P174" s="4">
        <v>2291212</v>
      </c>
      <c r="Q174" s="4">
        <v>0</v>
      </c>
      <c r="R174" s="9" t="str">
        <f t="shared" si="11"/>
        <v>144df0a2-30a3-4224-8d51-4a04563e2bd0не погашен535920долгосрочный743консолидация кредитов5 летв арендеконсолидация кредитов14310,9927,51647885722912120</v>
      </c>
      <c r="S174" s="10">
        <f t="shared" si="12"/>
        <v>0.13699916635089049</v>
      </c>
      <c r="T174" s="3">
        <f t="shared" si="13"/>
        <v>33.460787828095754</v>
      </c>
      <c r="U174" s="13">
        <f t="shared" si="14"/>
        <v>0.1170143409340994</v>
      </c>
    </row>
    <row r="175" spans="1:21" x14ac:dyDescent="0.25">
      <c r="A175">
        <v>1581</v>
      </c>
      <c r="B175" t="s">
        <v>1631</v>
      </c>
      <c r="C175" t="s">
        <v>23</v>
      </c>
      <c r="D175" s="1">
        <v>173646</v>
      </c>
      <c r="E175" t="s">
        <v>24</v>
      </c>
      <c r="F175" s="4">
        <v>710</v>
      </c>
      <c r="G175" s="4">
        <v>875026</v>
      </c>
      <c r="H175" t="s">
        <v>74</v>
      </c>
      <c r="I175" t="s">
        <v>26</v>
      </c>
      <c r="J175" t="s">
        <v>30</v>
      </c>
      <c r="K175" s="3">
        <v>13949.61</v>
      </c>
      <c r="L175" s="6">
        <v>21.4</v>
      </c>
      <c r="M175" s="4">
        <v>19</v>
      </c>
      <c r="N175" s="4">
        <v>11</v>
      </c>
      <c r="O175" s="4">
        <v>112176</v>
      </c>
      <c r="P175" s="4">
        <v>195294</v>
      </c>
      <c r="Q175" s="4">
        <v>0</v>
      </c>
      <c r="R175" s="9" t="str">
        <f t="shared" si="11"/>
        <v>145159fa-cfd1-4b9c-9848-f80631497bb6погашен173646краткосрочный710консолидация кредитов6 летв ипотекеконсолидация кредитов13949,6121,419111121761952940</v>
      </c>
      <c r="S175" s="10">
        <f t="shared" si="12"/>
        <v>0.19130325270334825</v>
      </c>
      <c r="T175" s="3">
        <f t="shared" si="13"/>
        <v>8.0415151391329225</v>
      </c>
      <c r="U175" s="13">
        <f t="shared" si="14"/>
        <v>2.8121650899298987E-2</v>
      </c>
    </row>
    <row r="176" spans="1:21" x14ac:dyDescent="0.25">
      <c r="A176">
        <v>1886</v>
      </c>
      <c r="B176" t="s">
        <v>1933</v>
      </c>
      <c r="C176" t="s">
        <v>23</v>
      </c>
      <c r="D176" s="1">
        <v>240328</v>
      </c>
      <c r="E176" t="s">
        <v>24</v>
      </c>
      <c r="F176" s="4">
        <v>696</v>
      </c>
      <c r="G176" s="4">
        <v>1124496</v>
      </c>
      <c r="H176" t="s">
        <v>42</v>
      </c>
      <c r="I176" t="s">
        <v>26</v>
      </c>
      <c r="J176" t="s">
        <v>30</v>
      </c>
      <c r="K176" s="3">
        <v>29611.69</v>
      </c>
      <c r="L176" s="6">
        <v>17.2</v>
      </c>
      <c r="M176" s="4">
        <v>2</v>
      </c>
      <c r="N176" s="4">
        <v>13</v>
      </c>
      <c r="O176" s="4">
        <v>294728</v>
      </c>
      <c r="P176" s="4">
        <v>689436</v>
      </c>
      <c r="Q176" s="4">
        <v>0</v>
      </c>
      <c r="R176" s="9" t="str">
        <f t="shared" si="11"/>
        <v>145c77a3-a407-4161-85f8-67ae951a35f1погашен240328краткосрочный696консолидация кредитов&lt; 1 годав ипотекеконсолидация кредитов29611,6917,22132947286894360</v>
      </c>
      <c r="S176" s="10">
        <f t="shared" si="12"/>
        <v>0.31599959448499593</v>
      </c>
      <c r="T176" s="3">
        <f t="shared" si="13"/>
        <v>9.9530962265240515</v>
      </c>
      <c r="U176" s="13">
        <f t="shared" si="14"/>
        <v>3.4806562271748637E-2</v>
      </c>
    </row>
    <row r="177" spans="1:21" x14ac:dyDescent="0.25">
      <c r="A177">
        <v>1914</v>
      </c>
      <c r="B177" t="s">
        <v>1961</v>
      </c>
      <c r="C177" t="s">
        <v>23</v>
      </c>
      <c r="D177" s="1">
        <v>698236</v>
      </c>
      <c r="E177" t="s">
        <v>24</v>
      </c>
      <c r="F177" s="4">
        <v>747</v>
      </c>
      <c r="G177" s="4">
        <v>3203514</v>
      </c>
      <c r="H177" t="s">
        <v>29</v>
      </c>
      <c r="I177" t="s">
        <v>26</v>
      </c>
      <c r="J177" t="s">
        <v>30</v>
      </c>
      <c r="K177" s="3">
        <v>24159.83</v>
      </c>
      <c r="L177" s="6">
        <v>21.6</v>
      </c>
      <c r="N177" s="4">
        <v>17</v>
      </c>
      <c r="O177" s="4">
        <v>446424</v>
      </c>
      <c r="P177" s="4">
        <v>1872838</v>
      </c>
      <c r="Q177" s="4">
        <v>0</v>
      </c>
      <c r="R177" s="9" t="str">
        <f t="shared" si="11"/>
        <v>146f1b5b-8372-4ead-a912-8a5a166d7593погашен698236краткосрочный747консолидация кредитов10+ летв ипотекеконсолидация кредитов24159,8321,61744642418728380</v>
      </c>
      <c r="S177" s="10">
        <f t="shared" si="12"/>
        <v>9.0499982207038907E-2</v>
      </c>
      <c r="T177" s="3">
        <f t="shared" si="13"/>
        <v>18.477944588186258</v>
      </c>
      <c r="U177" s="13">
        <f t="shared" si="14"/>
        <v>6.461845784718552E-2</v>
      </c>
    </row>
    <row r="178" spans="1:21" x14ac:dyDescent="0.25">
      <c r="A178">
        <v>1138</v>
      </c>
      <c r="B178" t="s">
        <v>1188</v>
      </c>
      <c r="C178" t="s">
        <v>40</v>
      </c>
      <c r="D178" s="1">
        <v>348172</v>
      </c>
      <c r="E178" t="s">
        <v>34</v>
      </c>
      <c r="F178" s="4"/>
      <c r="G178" s="4"/>
      <c r="H178" t="s">
        <v>29</v>
      </c>
      <c r="I178" t="s">
        <v>26</v>
      </c>
      <c r="J178" t="s">
        <v>30</v>
      </c>
      <c r="K178" s="3">
        <v>4044.15</v>
      </c>
      <c r="L178" s="6">
        <v>22.7</v>
      </c>
      <c r="M178" s="4">
        <v>8</v>
      </c>
      <c r="N178" s="4">
        <v>5</v>
      </c>
      <c r="O178" s="4">
        <v>160607</v>
      </c>
      <c r="P178" s="4">
        <v>715242</v>
      </c>
      <c r="Q178" s="4">
        <v>0</v>
      </c>
      <c r="R178" s="9" t="str">
        <f t="shared" si="11"/>
        <v>14b275c1-e3bb-4795-b9b0-bc643c4bd38eне погашен348172долгосрочныйконсолидация кредитов10+ летв ипотекеконсолидация кредитов4044,1522,7851606077152420</v>
      </c>
      <c r="S178" s="10" t="str">
        <f t="shared" si="12"/>
        <v/>
      </c>
      <c r="T178" s="3">
        <f t="shared" si="13"/>
        <v>39.713413201785293</v>
      </c>
      <c r="U178" s="13">
        <f t="shared" si="14"/>
        <v>0.13888013922220105</v>
      </c>
    </row>
    <row r="179" spans="1:21" x14ac:dyDescent="0.25">
      <c r="A179">
        <v>418</v>
      </c>
      <c r="B179" t="s">
        <v>470</v>
      </c>
      <c r="C179" t="s">
        <v>23</v>
      </c>
      <c r="D179" s="1">
        <v>407528</v>
      </c>
      <c r="E179" t="s">
        <v>34</v>
      </c>
      <c r="F179" s="4">
        <v>711</v>
      </c>
      <c r="G179" s="4">
        <v>928226</v>
      </c>
      <c r="H179" t="s">
        <v>46</v>
      </c>
      <c r="I179" t="s">
        <v>38</v>
      </c>
      <c r="J179" t="s">
        <v>30</v>
      </c>
      <c r="K179" s="3">
        <v>18487.38</v>
      </c>
      <c r="L179" s="6">
        <v>11.1</v>
      </c>
      <c r="N179" s="4">
        <v>5</v>
      </c>
      <c r="O179" s="4">
        <v>263093</v>
      </c>
      <c r="P179" s="4">
        <v>333652</v>
      </c>
      <c r="Q179" s="4">
        <v>0</v>
      </c>
      <c r="R179" s="9" t="str">
        <f t="shared" si="11"/>
        <v>14caac2b-1ab5-4625-adce-733b26643f70погашен407528долгосрочный711консолидация кредитов2 годав арендеконсолидация кредитов18487,3811,152630933336520</v>
      </c>
      <c r="S179" s="10">
        <f t="shared" si="12"/>
        <v>0.2390027428665002</v>
      </c>
      <c r="T179" s="3">
        <f t="shared" si="13"/>
        <v>14.230951059587674</v>
      </c>
      <c r="U179" s="13">
        <f t="shared" si="14"/>
        <v>4.9766471956910974E-2</v>
      </c>
    </row>
    <row r="180" spans="1:21" x14ac:dyDescent="0.25">
      <c r="A180">
        <v>107</v>
      </c>
      <c r="B180" s="2" t="s">
        <v>154</v>
      </c>
      <c r="C180" t="s">
        <v>40</v>
      </c>
      <c r="D180" s="1">
        <v>556336</v>
      </c>
      <c r="E180" t="s">
        <v>34</v>
      </c>
      <c r="F180" s="4">
        <v>714</v>
      </c>
      <c r="G180" s="4">
        <v>1402960</v>
      </c>
      <c r="H180" t="s">
        <v>29</v>
      </c>
      <c r="I180" t="s">
        <v>26</v>
      </c>
      <c r="J180" t="s">
        <v>30</v>
      </c>
      <c r="K180" s="3">
        <v>19524.400000000001</v>
      </c>
      <c r="L180" s="6">
        <v>19.5</v>
      </c>
      <c r="M180" s="4">
        <v>38</v>
      </c>
      <c r="N180" s="4">
        <v>5</v>
      </c>
      <c r="O180" s="4">
        <v>317338</v>
      </c>
      <c r="P180" s="4">
        <v>389246</v>
      </c>
      <c r="Q180" s="4">
        <v>0</v>
      </c>
      <c r="R180" s="9" t="str">
        <f t="shared" si="11"/>
        <v>151e8706-cbcc-4d7f-bff0-a13ef9f5807aне погашен556336долгосрочный714консолидация кредитов10+ летв ипотекеконсолидация кредитов19524,419,53853173383892460</v>
      </c>
      <c r="S180" s="10">
        <f t="shared" si="12"/>
        <v>0.16699891657638138</v>
      </c>
      <c r="T180" s="3">
        <f t="shared" si="13"/>
        <v>16.253405994550409</v>
      </c>
      <c r="U180" s="13">
        <f t="shared" si="14"/>
        <v>5.6839115688415404E-2</v>
      </c>
    </row>
    <row r="181" spans="1:21" x14ac:dyDescent="0.25">
      <c r="A181">
        <v>1835</v>
      </c>
      <c r="B181" t="s">
        <v>1883</v>
      </c>
      <c r="C181" t="s">
        <v>23</v>
      </c>
      <c r="D181" s="1">
        <v>348766</v>
      </c>
      <c r="E181" t="s">
        <v>34</v>
      </c>
      <c r="F181" s="4">
        <v>712</v>
      </c>
      <c r="G181" s="4">
        <v>1351546</v>
      </c>
      <c r="H181" t="s">
        <v>29</v>
      </c>
      <c r="I181" t="s">
        <v>26</v>
      </c>
      <c r="J181" t="s">
        <v>30</v>
      </c>
      <c r="K181" s="3">
        <v>38406.410000000003</v>
      </c>
      <c r="L181" s="6">
        <v>15.4</v>
      </c>
      <c r="M181" s="4">
        <v>50</v>
      </c>
      <c r="N181" s="4">
        <v>16</v>
      </c>
      <c r="O181" s="4">
        <v>583661</v>
      </c>
      <c r="P181" s="4">
        <v>1071004</v>
      </c>
      <c r="Q181" s="4">
        <v>0</v>
      </c>
      <c r="R181" s="9" t="str">
        <f t="shared" si="11"/>
        <v>15458da9-e186-4945-b56f-4a8702020344погашен348766долгосрочный712консолидация кредитов10+ летв ипотекеконсолидация кредитов38406,4115,4501658366110710040</v>
      </c>
      <c r="S181" s="10">
        <f t="shared" si="12"/>
        <v>0.34099980318834877</v>
      </c>
      <c r="T181" s="3">
        <f t="shared" si="13"/>
        <v>15.196968422719019</v>
      </c>
      <c r="U181" s="13">
        <f t="shared" si="14"/>
        <v>5.3144691431552184E-2</v>
      </c>
    </row>
    <row r="182" spans="1:21" x14ac:dyDescent="0.25">
      <c r="A182">
        <v>1783</v>
      </c>
      <c r="B182" t="s">
        <v>1832</v>
      </c>
      <c r="C182" t="s">
        <v>23</v>
      </c>
      <c r="D182" s="1">
        <v>224994</v>
      </c>
      <c r="E182" t="s">
        <v>24</v>
      </c>
      <c r="F182" s="4">
        <v>735</v>
      </c>
      <c r="G182" s="4">
        <v>1282462</v>
      </c>
      <c r="H182" t="s">
        <v>37</v>
      </c>
      <c r="I182" t="s">
        <v>26</v>
      </c>
      <c r="J182" t="s">
        <v>30</v>
      </c>
      <c r="K182" s="3">
        <v>17740.87</v>
      </c>
      <c r="L182" s="6">
        <v>14.7</v>
      </c>
      <c r="M182" s="4">
        <v>14</v>
      </c>
      <c r="N182" s="4">
        <v>17</v>
      </c>
      <c r="O182" s="4">
        <v>274189</v>
      </c>
      <c r="P182" s="4">
        <v>851180</v>
      </c>
      <c r="Q182" s="4">
        <v>0</v>
      </c>
      <c r="R182" s="9" t="str">
        <f t="shared" si="11"/>
        <v>15979d91-955d-4351-8a60-e97babba6c68погашен224994краткосрочный735консолидация кредитов5 летв ипотекеконсолидация кредитов17740,8714,714172741898511800</v>
      </c>
      <c r="S182" s="10">
        <f t="shared" si="12"/>
        <v>0.16600136300334825</v>
      </c>
      <c r="T182" s="3">
        <f t="shared" si="13"/>
        <v>15.455217246955758</v>
      </c>
      <c r="U182" s="13">
        <f t="shared" si="14"/>
        <v>5.4047802742628208E-2</v>
      </c>
    </row>
    <row r="183" spans="1:21" x14ac:dyDescent="0.25">
      <c r="A183">
        <v>606</v>
      </c>
      <c r="B183" t="s">
        <v>657</v>
      </c>
      <c r="C183" t="s">
        <v>23</v>
      </c>
      <c r="D183" s="1">
        <v>349932</v>
      </c>
      <c r="E183" t="s">
        <v>24</v>
      </c>
      <c r="F183" s="4">
        <v>721</v>
      </c>
      <c r="G183" s="4">
        <v>3602153</v>
      </c>
      <c r="H183" t="s">
        <v>29</v>
      </c>
      <c r="I183" t="s">
        <v>26</v>
      </c>
      <c r="J183" t="s">
        <v>72</v>
      </c>
      <c r="K183" s="3">
        <v>16029.54</v>
      </c>
      <c r="L183" s="6">
        <v>20</v>
      </c>
      <c r="M183" s="4">
        <v>15</v>
      </c>
      <c r="N183" s="4">
        <v>17</v>
      </c>
      <c r="O183" s="4">
        <v>68989</v>
      </c>
      <c r="P183" s="4">
        <v>275462</v>
      </c>
      <c r="Q183" s="4">
        <v>0</v>
      </c>
      <c r="R183" s="9" t="str">
        <f t="shared" si="11"/>
        <v>15ada1d7-0ee1-462f-9623-2de3a0da2ea5погашен349932краткосрочный721иное10+ летв ипотекеиное16029,54201517689892754620</v>
      </c>
      <c r="S183" s="10">
        <f t="shared" si="12"/>
        <v>5.3399863914719896E-2</v>
      </c>
      <c r="T183" s="3">
        <f t="shared" si="13"/>
        <v>4.3038664864993006</v>
      </c>
      <c r="U183" s="13">
        <f t="shared" si="14"/>
        <v>1.5050873965472146E-2</v>
      </c>
    </row>
    <row r="184" spans="1:21" x14ac:dyDescent="0.25">
      <c r="A184">
        <v>753</v>
      </c>
      <c r="B184" t="s">
        <v>805</v>
      </c>
      <c r="C184" t="s">
        <v>23</v>
      </c>
      <c r="D184" s="1">
        <v>162074</v>
      </c>
      <c r="E184" t="s">
        <v>24</v>
      </c>
      <c r="F184" s="4">
        <v>712</v>
      </c>
      <c r="G184" s="4">
        <v>583224</v>
      </c>
      <c r="H184" t="s">
        <v>68</v>
      </c>
      <c r="I184" t="s">
        <v>32</v>
      </c>
      <c r="J184" t="s">
        <v>30</v>
      </c>
      <c r="K184" s="3">
        <v>4665.83</v>
      </c>
      <c r="L184" s="6">
        <v>23.1</v>
      </c>
      <c r="N184" s="4">
        <v>6</v>
      </c>
      <c r="O184" s="4">
        <v>128231</v>
      </c>
      <c r="P184" s="4">
        <v>159830</v>
      </c>
      <c r="Q184" s="4">
        <v>0</v>
      </c>
      <c r="R184" s="9" t="str">
        <f t="shared" si="11"/>
        <v>15e0d842-f101-40a2-830a-ac58c51457a1погашен162074краткосрочный712консолидация кредитов1 годв собственностиконсолидация кредитов4665,8323,161282311598300</v>
      </c>
      <c r="S184" s="10">
        <f t="shared" si="12"/>
        <v>9.6000781860828777E-2</v>
      </c>
      <c r="T184" s="3">
        <f t="shared" si="13"/>
        <v>27.482998737630819</v>
      </c>
      <c r="U184" s="13">
        <f t="shared" si="14"/>
        <v>9.6109661275706207E-2</v>
      </c>
    </row>
    <row r="185" spans="1:21" x14ac:dyDescent="0.25">
      <c r="A185">
        <v>1795</v>
      </c>
      <c r="B185" t="s">
        <v>1844</v>
      </c>
      <c r="C185" t="s">
        <v>23</v>
      </c>
      <c r="D185" s="1">
        <v>436876</v>
      </c>
      <c r="E185" t="s">
        <v>34</v>
      </c>
      <c r="F185" s="4">
        <v>721</v>
      </c>
      <c r="G185" s="4">
        <v>886654</v>
      </c>
      <c r="H185" t="s">
        <v>29</v>
      </c>
      <c r="I185" t="s">
        <v>38</v>
      </c>
      <c r="J185" t="s">
        <v>30</v>
      </c>
      <c r="K185" s="3">
        <v>11305</v>
      </c>
      <c r="L185" s="6">
        <v>25.5</v>
      </c>
      <c r="M185" s="4">
        <v>54</v>
      </c>
      <c r="N185" s="4">
        <v>10</v>
      </c>
      <c r="O185" s="4">
        <v>364667</v>
      </c>
      <c r="P185" s="4">
        <v>497926</v>
      </c>
      <c r="Q185" s="4">
        <v>1</v>
      </c>
      <c r="R185" s="9" t="str">
        <f t="shared" si="11"/>
        <v>15e77ff6-fe81-4749-b5ab-182542d22e8aпогашен436876долгосрочный721консолидация кредитов10+ летв арендеконсолидация кредитов1130525,554103646674979261</v>
      </c>
      <c r="S185" s="10">
        <f t="shared" si="12"/>
        <v>0.15300218574551064</v>
      </c>
      <c r="T185" s="3">
        <f t="shared" si="13"/>
        <v>32.25714285714286</v>
      </c>
      <c r="U185" s="13">
        <f t="shared" si="14"/>
        <v>0.1128051237537306</v>
      </c>
    </row>
    <row r="186" spans="1:21" x14ac:dyDescent="0.25">
      <c r="A186">
        <v>1670</v>
      </c>
      <c r="B186" s="2" t="s">
        <v>1719</v>
      </c>
      <c r="C186" t="s">
        <v>40</v>
      </c>
      <c r="D186" s="1">
        <v>99594</v>
      </c>
      <c r="E186" t="s">
        <v>24</v>
      </c>
      <c r="F186" s="4"/>
      <c r="G186" s="4"/>
      <c r="H186" t="s">
        <v>29</v>
      </c>
      <c r="I186" t="s">
        <v>38</v>
      </c>
      <c r="J186" t="s">
        <v>30</v>
      </c>
      <c r="K186" s="3">
        <v>13371.82</v>
      </c>
      <c r="L186" s="6">
        <v>17.600000000000001</v>
      </c>
      <c r="M186" s="4">
        <v>40</v>
      </c>
      <c r="N186" s="4">
        <v>9</v>
      </c>
      <c r="O186" s="4">
        <v>80978</v>
      </c>
      <c r="P186" s="4">
        <v>669812</v>
      </c>
      <c r="Q186" s="4">
        <v>0</v>
      </c>
      <c r="R186" s="9" t="str">
        <f t="shared" si="11"/>
        <v>15e78333-7be0-47c1-9440-6ea1da4f9bf5не погашен99594краткосрочныйконсолидация кредитов10+ летв арендеконсолидация кредитов13371,8217,6409809786698120</v>
      </c>
      <c r="S186" s="10" t="str">
        <f t="shared" si="12"/>
        <v/>
      </c>
      <c r="T186" s="3">
        <f t="shared" si="13"/>
        <v>6.0558697320185289</v>
      </c>
      <c r="U186" s="13">
        <f t="shared" si="14"/>
        <v>2.1177732249325731E-2</v>
      </c>
    </row>
    <row r="187" spans="1:21" x14ac:dyDescent="0.25">
      <c r="A187">
        <v>894</v>
      </c>
      <c r="B187" t="s">
        <v>946</v>
      </c>
      <c r="C187" t="s">
        <v>23</v>
      </c>
      <c r="D187" s="1">
        <v>504284</v>
      </c>
      <c r="E187" t="s">
        <v>24</v>
      </c>
      <c r="F187" s="4">
        <v>718</v>
      </c>
      <c r="G187" s="4">
        <v>989919</v>
      </c>
      <c r="H187" t="s">
        <v>68</v>
      </c>
      <c r="I187" t="s">
        <v>38</v>
      </c>
      <c r="J187" t="s">
        <v>72</v>
      </c>
      <c r="K187" s="3">
        <v>12209.02</v>
      </c>
      <c r="L187" s="6">
        <v>11.4</v>
      </c>
      <c r="M187" s="4">
        <v>9</v>
      </c>
      <c r="N187" s="4">
        <v>17</v>
      </c>
      <c r="O187" s="4">
        <v>220400</v>
      </c>
      <c r="P187" s="4">
        <v>2126674</v>
      </c>
      <c r="Q187" s="4">
        <v>0</v>
      </c>
      <c r="R187" s="9" t="str">
        <f t="shared" si="11"/>
        <v>15f37032-75b5-4dcb-86a0-6a47557cba61погашен504284краткосрочный718иное1 годв арендеиное12209,0211,491722040021266740</v>
      </c>
      <c r="S187" s="10">
        <f t="shared" si="12"/>
        <v>0.14800023032187481</v>
      </c>
      <c r="T187" s="3">
        <f t="shared" si="13"/>
        <v>18.052226960067227</v>
      </c>
      <c r="U187" s="13">
        <f t="shared" si="14"/>
        <v>6.3129698289750694E-2</v>
      </c>
    </row>
    <row r="188" spans="1:21" x14ac:dyDescent="0.25">
      <c r="A188">
        <v>1225</v>
      </c>
      <c r="B188" t="s">
        <v>1275</v>
      </c>
      <c r="C188" t="s">
        <v>23</v>
      </c>
      <c r="E188" t="s">
        <v>24</v>
      </c>
      <c r="F188" s="4">
        <v>744</v>
      </c>
      <c r="G188" s="4">
        <v>1107396</v>
      </c>
      <c r="H188" t="s">
        <v>35</v>
      </c>
      <c r="I188" t="s">
        <v>26</v>
      </c>
      <c r="J188" t="s">
        <v>30</v>
      </c>
      <c r="K188" s="3">
        <v>7714.95</v>
      </c>
      <c r="L188" s="6">
        <v>10.4</v>
      </c>
      <c r="M188" s="4">
        <v>26</v>
      </c>
      <c r="N188" s="4">
        <v>6</v>
      </c>
      <c r="O188" s="4">
        <v>101878</v>
      </c>
      <c r="P188" s="4">
        <v>165924</v>
      </c>
      <c r="Q188" s="4">
        <v>1</v>
      </c>
      <c r="R188" s="9" t="str">
        <f t="shared" si="11"/>
        <v>15f9a4a2-d071-49f9-bef7-0a7b41e28d24погашенкраткосрочный744консолидация кредитов3 годав ипотекеконсолидация кредитов7714,9510,42661018781659241</v>
      </c>
      <c r="S188" s="10">
        <f t="shared" si="12"/>
        <v>8.3600988264360715E-2</v>
      </c>
      <c r="T188" s="3">
        <f t="shared" si="13"/>
        <v>13.20527028691048</v>
      </c>
      <c r="U188" s="13">
        <f t="shared" si="14"/>
        <v>4.6179606033723591E-2</v>
      </c>
    </row>
    <row r="189" spans="1:21" x14ac:dyDescent="0.25">
      <c r="A189">
        <v>386</v>
      </c>
      <c r="B189" t="s">
        <v>438</v>
      </c>
      <c r="C189" t="s">
        <v>40</v>
      </c>
      <c r="D189" s="1">
        <v>767690</v>
      </c>
      <c r="E189" t="s">
        <v>24</v>
      </c>
      <c r="F189" s="4">
        <v>731</v>
      </c>
      <c r="G189" s="4">
        <v>1629098</v>
      </c>
      <c r="H189" t="s">
        <v>29</v>
      </c>
      <c r="I189" t="s">
        <v>26</v>
      </c>
      <c r="J189" t="s">
        <v>30</v>
      </c>
      <c r="K189" s="3">
        <v>14118.71</v>
      </c>
      <c r="L189" s="6">
        <v>16.8</v>
      </c>
      <c r="N189" s="4">
        <v>6</v>
      </c>
      <c r="O189" s="4">
        <v>167371</v>
      </c>
      <c r="P189" s="4">
        <v>250074</v>
      </c>
      <c r="Q189" s="4">
        <v>0</v>
      </c>
      <c r="R189" s="9" t="str">
        <f t="shared" si="11"/>
        <v>160993af-7836-4e58-9f0c-1c894dc1b764не погашен767690краткосрочный731консолидация кредитов10+ летв ипотекеконсолидация кредитов14118,7116,861673712500740</v>
      </c>
      <c r="S189" s="10">
        <f t="shared" si="12"/>
        <v>0.10399897366518158</v>
      </c>
      <c r="T189" s="3">
        <f t="shared" si="13"/>
        <v>11.854553284258973</v>
      </c>
      <c r="U189" s="13">
        <f t="shared" si="14"/>
        <v>4.1456069317680193E-2</v>
      </c>
    </row>
    <row r="190" spans="1:21" x14ac:dyDescent="0.25">
      <c r="A190">
        <v>1863</v>
      </c>
      <c r="B190" t="s">
        <v>1911</v>
      </c>
      <c r="C190" t="s">
        <v>23</v>
      </c>
      <c r="D190" s="1">
        <v>262284</v>
      </c>
      <c r="E190" t="s">
        <v>24</v>
      </c>
      <c r="F190" s="4">
        <v>738</v>
      </c>
      <c r="G190" s="4">
        <v>1653589</v>
      </c>
      <c r="H190" t="s">
        <v>74</v>
      </c>
      <c r="I190" t="s">
        <v>38</v>
      </c>
      <c r="J190" t="s">
        <v>72</v>
      </c>
      <c r="K190" s="3">
        <v>19705.09</v>
      </c>
      <c r="L190" s="6">
        <v>9.3000000000000007</v>
      </c>
      <c r="N190" s="4">
        <v>10</v>
      </c>
      <c r="O190" s="4">
        <v>389804</v>
      </c>
      <c r="P190" s="4">
        <v>732710</v>
      </c>
      <c r="Q190" s="4">
        <v>0</v>
      </c>
      <c r="R190" s="9" t="str">
        <f t="shared" si="11"/>
        <v>167f6b3b-11c3-424f-b2e7-8765fb05e6a2погашен262284краткосрочный738иное6 летв арендеиное19705,099,3103898047327100</v>
      </c>
      <c r="S190" s="10">
        <f t="shared" si="12"/>
        <v>0.14299870161206926</v>
      </c>
      <c r="T190" s="3">
        <f t="shared" si="13"/>
        <v>19.781893916749429</v>
      </c>
      <c r="U190" s="13">
        <f t="shared" si="14"/>
        <v>6.9178445259232182E-2</v>
      </c>
    </row>
    <row r="191" spans="1:21" x14ac:dyDescent="0.25">
      <c r="A191">
        <v>98</v>
      </c>
      <c r="B191" t="s">
        <v>145</v>
      </c>
      <c r="C191" t="s">
        <v>40</v>
      </c>
      <c r="D191" s="1">
        <v>78738</v>
      </c>
      <c r="E191" t="s">
        <v>24</v>
      </c>
      <c r="F191" s="4">
        <v>624</v>
      </c>
      <c r="G191" s="4">
        <v>536370</v>
      </c>
      <c r="H191" t="s">
        <v>46</v>
      </c>
      <c r="I191" t="s">
        <v>38</v>
      </c>
      <c r="J191" t="s">
        <v>72</v>
      </c>
      <c r="K191" s="3">
        <v>14034.92</v>
      </c>
      <c r="L191" s="6">
        <v>10.5</v>
      </c>
      <c r="M191" s="4">
        <v>15</v>
      </c>
      <c r="N191" s="4">
        <v>14</v>
      </c>
      <c r="O191" s="4">
        <v>138586</v>
      </c>
      <c r="P191" s="4">
        <v>266112</v>
      </c>
      <c r="Q191" s="4">
        <v>0</v>
      </c>
      <c r="R191" s="9" t="str">
        <f t="shared" si="11"/>
        <v>168cc347-945f-43d4-827b-1c06c7a80722не погашен78738краткосрочный624иное2 годав арендеиное14034,9210,515141385862661120</v>
      </c>
      <c r="S191" s="10">
        <f t="shared" si="12"/>
        <v>0.31399787460148781</v>
      </c>
      <c r="T191" s="3">
        <f t="shared" si="13"/>
        <v>9.8743704987274601</v>
      </c>
      <c r="U191" s="13">
        <f t="shared" si="14"/>
        <v>3.4531253776324017E-2</v>
      </c>
    </row>
    <row r="192" spans="1:21" x14ac:dyDescent="0.25">
      <c r="A192">
        <v>673</v>
      </c>
      <c r="B192" t="s">
        <v>725</v>
      </c>
      <c r="C192" t="s">
        <v>23</v>
      </c>
      <c r="E192" t="s">
        <v>24</v>
      </c>
      <c r="F192" s="4">
        <v>741</v>
      </c>
      <c r="G192" s="4">
        <v>1839048</v>
      </c>
      <c r="H192" t="s">
        <v>42</v>
      </c>
      <c r="I192" t="s">
        <v>26</v>
      </c>
      <c r="J192" t="s">
        <v>27</v>
      </c>
      <c r="K192" s="3">
        <v>16245</v>
      </c>
      <c r="L192" s="6">
        <v>19</v>
      </c>
      <c r="N192" s="4">
        <v>7</v>
      </c>
      <c r="O192" s="4">
        <v>68818</v>
      </c>
      <c r="P192" s="4">
        <v>105424</v>
      </c>
      <c r="Q192" s="4">
        <v>0</v>
      </c>
      <c r="R192" s="9" t="str">
        <f t="shared" si="11"/>
        <v>16acb987-ed6d-4981-bccf-bc996c633135погашенкраткосрочный741ремонт жилья&lt; 1 годав ипотекеремонт жилья16245197688181054240</v>
      </c>
      <c r="S192" s="10">
        <f t="shared" si="12"/>
        <v>0.1060004959087528</v>
      </c>
      <c r="T192" s="3">
        <f t="shared" si="13"/>
        <v>4.2362573099415206</v>
      </c>
      <c r="U192" s="13">
        <f t="shared" si="14"/>
        <v>1.4814440702852937E-2</v>
      </c>
    </row>
    <row r="193" spans="1:21" x14ac:dyDescent="0.25">
      <c r="A193">
        <v>1108</v>
      </c>
      <c r="B193" t="s">
        <v>1158</v>
      </c>
      <c r="C193" t="s">
        <v>23</v>
      </c>
      <c r="D193" s="1">
        <v>390038</v>
      </c>
      <c r="E193" t="s">
        <v>34</v>
      </c>
      <c r="F193" s="4">
        <v>708</v>
      </c>
      <c r="G193" s="4">
        <v>1039433</v>
      </c>
      <c r="H193" t="s">
        <v>29</v>
      </c>
      <c r="I193" t="s">
        <v>38</v>
      </c>
      <c r="J193" t="s">
        <v>30</v>
      </c>
      <c r="K193" s="3">
        <v>27631.89</v>
      </c>
      <c r="L193" s="6">
        <v>14.4</v>
      </c>
      <c r="M193" s="4">
        <v>13</v>
      </c>
      <c r="N193" s="4">
        <v>16</v>
      </c>
      <c r="O193" s="4">
        <v>384389</v>
      </c>
      <c r="P193" s="4">
        <v>883080</v>
      </c>
      <c r="Q193" s="4">
        <v>0</v>
      </c>
      <c r="R193" s="9" t="str">
        <f t="shared" si="11"/>
        <v>16dea61c-e055-4790-b466-2abdc8e839c6погашен390038долгосрочный708консолидация кредитов10+ летв арендеконсолидация кредитов27631,8914,413163843898830800</v>
      </c>
      <c r="S193" s="10">
        <f t="shared" si="12"/>
        <v>0.31900341820973549</v>
      </c>
      <c r="T193" s="3">
        <f t="shared" si="13"/>
        <v>13.91106435354223</v>
      </c>
      <c r="U193" s="13">
        <f t="shared" si="14"/>
        <v>4.8647809351780737E-2</v>
      </c>
    </row>
    <row r="194" spans="1:21" x14ac:dyDescent="0.25">
      <c r="A194">
        <v>1781</v>
      </c>
      <c r="B194" t="s">
        <v>1830</v>
      </c>
      <c r="C194" t="s">
        <v>23</v>
      </c>
      <c r="D194" s="1">
        <v>620488</v>
      </c>
      <c r="E194" t="s">
        <v>34</v>
      </c>
      <c r="F194" s="4"/>
      <c r="G194" s="4"/>
      <c r="H194" t="s">
        <v>29</v>
      </c>
      <c r="I194" t="s">
        <v>26</v>
      </c>
      <c r="J194" t="s">
        <v>30</v>
      </c>
      <c r="K194" s="3">
        <v>35051.01</v>
      </c>
      <c r="L194" s="6">
        <v>14.2</v>
      </c>
      <c r="M194" s="4">
        <v>7</v>
      </c>
      <c r="N194" s="4">
        <v>7</v>
      </c>
      <c r="O194" s="4">
        <v>141987</v>
      </c>
      <c r="P194" s="4">
        <v>233508</v>
      </c>
      <c r="Q194" s="4">
        <v>0</v>
      </c>
      <c r="R194" s="9" t="str">
        <f t="shared" si="11"/>
        <v>173110ca-491c-415b-97af-1acbfe0243a4погашен620488долгосрочныйконсолидация кредитов10+ летв ипотекеконсолидация кредитов35051,0114,2771419872335080</v>
      </c>
      <c r="S194" s="10" t="str">
        <f t="shared" si="12"/>
        <v/>
      </c>
      <c r="T194" s="3">
        <f t="shared" si="13"/>
        <v>4.0508675784235599</v>
      </c>
      <c r="U194" s="13">
        <f t="shared" si="14"/>
        <v>1.4166121919655945E-2</v>
      </c>
    </row>
    <row r="195" spans="1:21" x14ac:dyDescent="0.25">
      <c r="A195">
        <v>804</v>
      </c>
      <c r="B195" t="s">
        <v>856</v>
      </c>
      <c r="C195" t="s">
        <v>23</v>
      </c>
      <c r="D195" s="1">
        <v>109582</v>
      </c>
      <c r="E195" t="s">
        <v>24</v>
      </c>
      <c r="F195" s="4">
        <v>744</v>
      </c>
      <c r="G195" s="4">
        <v>813903</v>
      </c>
      <c r="H195" t="s">
        <v>46</v>
      </c>
      <c r="I195" t="s">
        <v>38</v>
      </c>
      <c r="J195" t="s">
        <v>30</v>
      </c>
      <c r="K195" s="3">
        <v>11665.81</v>
      </c>
      <c r="L195" s="6">
        <v>8.6999999999999993</v>
      </c>
      <c r="N195" s="4">
        <v>6</v>
      </c>
      <c r="O195" s="4">
        <v>16910</v>
      </c>
      <c r="P195" s="4">
        <v>89760</v>
      </c>
      <c r="Q195" s="4">
        <v>0</v>
      </c>
      <c r="R195" s="9" t="str">
        <f t="shared" si="11"/>
        <v>173c7174-1d5e-4e59-bdee-354b32a171c5погашен109582краткосрочный744консолидация кредитов2 годав арендеконсолидация кредитов11665,818,7616910897600</v>
      </c>
      <c r="S195" s="10">
        <f t="shared" si="12"/>
        <v>0.17199803907836683</v>
      </c>
      <c r="T195" s="3">
        <f t="shared" si="13"/>
        <v>1.4495350087134971</v>
      </c>
      <c r="U195" s="13">
        <f t="shared" si="14"/>
        <v>5.0691090890302784E-3</v>
      </c>
    </row>
    <row r="196" spans="1:21" x14ac:dyDescent="0.25">
      <c r="A196">
        <v>984</v>
      </c>
      <c r="B196" t="s">
        <v>1035</v>
      </c>
      <c r="C196" t="s">
        <v>40</v>
      </c>
      <c r="D196" s="1">
        <v>179432</v>
      </c>
      <c r="E196" t="s">
        <v>24</v>
      </c>
      <c r="F196" s="4"/>
      <c r="G196" s="4"/>
      <c r="H196" t="s">
        <v>55</v>
      </c>
      <c r="I196" t="s">
        <v>26</v>
      </c>
      <c r="J196" t="s">
        <v>30</v>
      </c>
      <c r="K196" s="3">
        <v>22775.11</v>
      </c>
      <c r="L196" s="6">
        <v>15.7</v>
      </c>
      <c r="M196" s="4">
        <v>68</v>
      </c>
      <c r="N196" s="4">
        <v>27</v>
      </c>
      <c r="O196" s="4">
        <v>307154</v>
      </c>
      <c r="P196" s="4">
        <v>545468</v>
      </c>
      <c r="Q196" s="4">
        <v>0</v>
      </c>
      <c r="R196" s="9" t="str">
        <f t="shared" si="11"/>
        <v>176596bc-30a8-4b95-8cb2-f4ff24e3bd7eне погашен179432краткосрочныйконсолидация кредитов9 летв ипотекеконсолидация кредитов22775,1115,768273071545454680</v>
      </c>
      <c r="S196" s="10" t="str">
        <f t="shared" si="12"/>
        <v/>
      </c>
      <c r="T196" s="3">
        <f t="shared" si="13"/>
        <v>13.486389308328258</v>
      </c>
      <c r="U196" s="13">
        <f t="shared" si="14"/>
        <v>4.7162695768019076E-2</v>
      </c>
    </row>
    <row r="197" spans="1:21" x14ac:dyDescent="0.25">
      <c r="A197">
        <v>1985</v>
      </c>
      <c r="B197" t="s">
        <v>2032</v>
      </c>
      <c r="C197" t="s">
        <v>23</v>
      </c>
      <c r="D197" s="1">
        <v>175890</v>
      </c>
      <c r="E197" t="s">
        <v>24</v>
      </c>
      <c r="F197" s="4">
        <v>706</v>
      </c>
      <c r="G197" s="4">
        <v>856900</v>
      </c>
      <c r="H197" t="s">
        <v>55</v>
      </c>
      <c r="I197" t="s">
        <v>32</v>
      </c>
      <c r="J197" t="s">
        <v>30</v>
      </c>
      <c r="K197" s="3">
        <v>15638.52</v>
      </c>
      <c r="L197" s="6">
        <v>12</v>
      </c>
      <c r="N197" s="4">
        <v>12</v>
      </c>
      <c r="O197" s="4">
        <v>86412</v>
      </c>
      <c r="P197" s="4">
        <v>232144</v>
      </c>
      <c r="Q197" s="4">
        <v>0</v>
      </c>
      <c r="R197" s="9" t="str">
        <f t="shared" si="11"/>
        <v>17931585-63b3-49bf-897e-b14b61d3285eпогашен175890краткосрочный706консолидация кредитов9 летв собственностиконсолидация кредитов15638,521212864122321440</v>
      </c>
      <c r="S197" s="10">
        <f t="shared" si="12"/>
        <v>0.21900133037694011</v>
      </c>
      <c r="T197" s="3">
        <f t="shared" si="13"/>
        <v>5.5255868202361862</v>
      </c>
      <c r="U197" s="13">
        <f t="shared" si="14"/>
        <v>1.9323301751466251E-2</v>
      </c>
    </row>
    <row r="198" spans="1:21" x14ac:dyDescent="0.25">
      <c r="A198">
        <v>1125</v>
      </c>
      <c r="B198" t="s">
        <v>1175</v>
      </c>
      <c r="C198" t="s">
        <v>40</v>
      </c>
      <c r="D198" s="1">
        <v>131582</v>
      </c>
      <c r="E198" t="s">
        <v>24</v>
      </c>
      <c r="F198" s="4">
        <v>736</v>
      </c>
      <c r="G198" s="4">
        <v>1704699</v>
      </c>
      <c r="H198" t="s">
        <v>52</v>
      </c>
      <c r="I198" t="s">
        <v>38</v>
      </c>
      <c r="J198" t="s">
        <v>30</v>
      </c>
      <c r="K198" s="3">
        <v>22303.15</v>
      </c>
      <c r="L198" s="6">
        <v>14.9</v>
      </c>
      <c r="N198" s="4">
        <v>14</v>
      </c>
      <c r="O198" s="4">
        <v>777024</v>
      </c>
      <c r="P198" s="4">
        <v>945054</v>
      </c>
      <c r="Q198" s="4">
        <v>0</v>
      </c>
      <c r="R198" s="9" t="str">
        <f t="shared" si="11"/>
        <v>17b3a950-d9a4-4a65-8468-e5f8b92c826bне погашен131582краткосрочный736консолидация кредитов4 годав арендеконсолидация кредитов22303,1514,9147770249450540</v>
      </c>
      <c r="S198" s="10">
        <f t="shared" si="12"/>
        <v>0.15700003343698801</v>
      </c>
      <c r="T198" s="3">
        <f t="shared" si="13"/>
        <v>34.839204327639813</v>
      </c>
      <c r="U198" s="13">
        <f t="shared" si="14"/>
        <v>0.12183474441818604</v>
      </c>
    </row>
    <row r="199" spans="1:21" x14ac:dyDescent="0.25">
      <c r="A199">
        <v>1229</v>
      </c>
      <c r="B199" t="s">
        <v>1279</v>
      </c>
      <c r="C199" t="s">
        <v>23</v>
      </c>
      <c r="D199" s="1">
        <v>112508</v>
      </c>
      <c r="E199" t="s">
        <v>24</v>
      </c>
      <c r="F199" s="4">
        <v>746</v>
      </c>
      <c r="G199" s="4">
        <v>2055515</v>
      </c>
      <c r="H199" t="s">
        <v>29</v>
      </c>
      <c r="I199" t="s">
        <v>26</v>
      </c>
      <c r="J199" t="s">
        <v>72</v>
      </c>
      <c r="K199" s="3">
        <v>5549.9</v>
      </c>
      <c r="L199" s="6">
        <v>20.3</v>
      </c>
      <c r="N199" s="4">
        <v>10</v>
      </c>
      <c r="O199" s="11">
        <v>0</v>
      </c>
      <c r="P199" s="11">
        <v>0</v>
      </c>
      <c r="Q199" s="4">
        <v>0</v>
      </c>
      <c r="R199" s="9" t="str">
        <f t="shared" si="11"/>
        <v>17baf7de-35aa-4755-90d7-fffc1eaeff3aпогашен112508краткосрочный746иное10+ летв ипотекеиное5549,920,310000</v>
      </c>
      <c r="S199" s="10">
        <f t="shared" si="12"/>
        <v>3.2400055460553676E-2</v>
      </c>
      <c r="T199" s="3">
        <f t="shared" si="13"/>
        <v>0</v>
      </c>
      <c r="U199" s="13">
        <f t="shared" si="14"/>
        <v>0</v>
      </c>
    </row>
    <row r="200" spans="1:21" x14ac:dyDescent="0.25">
      <c r="A200">
        <v>372</v>
      </c>
      <c r="B200" t="s">
        <v>424</v>
      </c>
      <c r="C200" t="s">
        <v>23</v>
      </c>
      <c r="D200" s="1">
        <v>662310</v>
      </c>
      <c r="E200" t="s">
        <v>24</v>
      </c>
      <c r="F200" s="4">
        <v>699</v>
      </c>
      <c r="G200" s="4">
        <v>1258389</v>
      </c>
      <c r="H200" t="s">
        <v>29</v>
      </c>
      <c r="I200" t="s">
        <v>26</v>
      </c>
      <c r="J200" t="s">
        <v>30</v>
      </c>
      <c r="K200" s="3">
        <v>13213.17</v>
      </c>
      <c r="L200" s="6">
        <v>17.5</v>
      </c>
      <c r="M200" s="4">
        <v>64</v>
      </c>
      <c r="N200" s="4">
        <v>8</v>
      </c>
      <c r="O200" s="4">
        <v>302309</v>
      </c>
      <c r="P200" s="4">
        <v>562782</v>
      </c>
      <c r="Q200" s="4">
        <v>1</v>
      </c>
      <c r="R200" s="9" t="str">
        <f t="shared" ref="R200:R263" si="15">CONCATENATE(B200,C200,D200,E200,F200,J200,H200,I200,J200,K200,L200,M200,N200,O200,P200,Q200)</f>
        <v>17f9fb19-deb1-4746-a388-491b55556cc3погашен662310краткосрочный699консолидация кредитов10+ летв ипотекеконсолидация кредитов13213,1717,56483023095627821</v>
      </c>
      <c r="S200" s="10">
        <f t="shared" ref="S200:S263" si="16">IFERROR(K200*12/G200,"")</f>
        <v>0.12600081532816959</v>
      </c>
      <c r="T200" s="3">
        <f t="shared" ref="T200:T263" si="17">IFERROR(O200/K200,"")</f>
        <v>22.879369598665573</v>
      </c>
      <c r="U200" s="13">
        <f t="shared" ref="U200:U263" si="18">IFERROR((T200-MIN($T$7:$T$2006))/(MAX($T$7:$T$2006)-MIN($T$7:$T$2006)),"")</f>
        <v>8.0010499702806367E-2</v>
      </c>
    </row>
    <row r="201" spans="1:21" x14ac:dyDescent="0.25">
      <c r="A201">
        <v>383</v>
      </c>
      <c r="B201" t="s">
        <v>435</v>
      </c>
      <c r="C201" t="s">
        <v>23</v>
      </c>
      <c r="D201" s="1">
        <v>133606</v>
      </c>
      <c r="E201" t="s">
        <v>24</v>
      </c>
      <c r="F201" s="4">
        <v>701</v>
      </c>
      <c r="G201" s="4">
        <v>2538343</v>
      </c>
      <c r="I201" t="s">
        <v>26</v>
      </c>
      <c r="J201" t="s">
        <v>44</v>
      </c>
      <c r="K201" s="3">
        <v>18297.189999999999</v>
      </c>
      <c r="L201" s="6">
        <v>32.9</v>
      </c>
      <c r="M201" s="4">
        <v>12</v>
      </c>
      <c r="N201" s="4">
        <v>21</v>
      </c>
      <c r="O201" s="4">
        <v>198911</v>
      </c>
      <c r="P201" s="4">
        <v>342738</v>
      </c>
      <c r="Q201" s="4">
        <v>0</v>
      </c>
      <c r="R201" s="9" t="str">
        <f t="shared" si="15"/>
        <v>1818da89-2018-4750-b7e4-70ba4d13e86aпогашен133606краткосрочный701приобретение жильяв ипотекеприобретение жилья18297,1932,912211989113427380</v>
      </c>
      <c r="S201" s="10">
        <f t="shared" si="16"/>
        <v>8.6499846553440563E-2</v>
      </c>
      <c r="T201" s="3">
        <f t="shared" si="17"/>
        <v>10.871122833615436</v>
      </c>
      <c r="U201" s="13">
        <f t="shared" si="18"/>
        <v>3.8016955252949375E-2</v>
      </c>
    </row>
    <row r="202" spans="1:21" x14ac:dyDescent="0.25">
      <c r="A202">
        <v>1780</v>
      </c>
      <c r="B202" t="s">
        <v>1829</v>
      </c>
      <c r="C202" t="s">
        <v>23</v>
      </c>
      <c r="D202" s="1">
        <v>353628</v>
      </c>
      <c r="E202" t="s">
        <v>24</v>
      </c>
      <c r="F202" s="4"/>
      <c r="G202" s="4"/>
      <c r="H202" t="s">
        <v>37</v>
      </c>
      <c r="I202" t="s">
        <v>26</v>
      </c>
      <c r="J202" t="s">
        <v>30</v>
      </c>
      <c r="K202" s="3">
        <v>24350.78</v>
      </c>
      <c r="L202" s="6">
        <v>26.9</v>
      </c>
      <c r="M202" s="4">
        <v>23</v>
      </c>
      <c r="N202" s="4">
        <v>10</v>
      </c>
      <c r="O202" s="4">
        <v>299060</v>
      </c>
      <c r="P202" s="4">
        <v>490490</v>
      </c>
      <c r="Q202" s="4">
        <v>0</v>
      </c>
      <c r="R202" s="9" t="str">
        <f t="shared" si="15"/>
        <v>1836a793-fa6b-4635-a62a-c03b18806975погашен353628краткосрочныйконсолидация кредитов5 летв ипотекеконсолидация кредитов24350,7826,923102990604904900</v>
      </c>
      <c r="S202" s="10" t="str">
        <f t="shared" si="16"/>
        <v/>
      </c>
      <c r="T202" s="3">
        <f t="shared" si="17"/>
        <v>12.281331439896382</v>
      </c>
      <c r="U202" s="13">
        <f t="shared" si="18"/>
        <v>4.2948537602155251E-2</v>
      </c>
    </row>
    <row r="203" spans="1:21" x14ac:dyDescent="0.25">
      <c r="A203">
        <v>617</v>
      </c>
      <c r="B203" t="s">
        <v>668</v>
      </c>
      <c r="C203" t="s">
        <v>23</v>
      </c>
      <c r="E203" t="s">
        <v>24</v>
      </c>
      <c r="F203" s="4">
        <v>726</v>
      </c>
      <c r="G203" s="4">
        <v>622744</v>
      </c>
      <c r="H203" t="s">
        <v>52</v>
      </c>
      <c r="I203" t="s">
        <v>26</v>
      </c>
      <c r="J203" t="s">
        <v>30</v>
      </c>
      <c r="K203" s="3">
        <v>16762.37</v>
      </c>
      <c r="L203" s="6">
        <v>15.8</v>
      </c>
      <c r="M203" s="4">
        <v>79</v>
      </c>
      <c r="N203" s="4">
        <v>15</v>
      </c>
      <c r="O203" s="4">
        <v>203946</v>
      </c>
      <c r="P203" s="4">
        <v>480964</v>
      </c>
      <c r="Q203" s="4">
        <v>0</v>
      </c>
      <c r="R203" s="9" t="str">
        <f t="shared" si="15"/>
        <v>1838844f-8c15-49c0-a5e5-6bad4e5d30efпогашенкраткосрочный726консолидация кредитов4 годав ипотекеконсолидация кредитов16762,3715,879152039464809640</v>
      </c>
      <c r="S203" s="10">
        <f t="shared" si="16"/>
        <v>0.32300341713448866</v>
      </c>
      <c r="T203" s="3">
        <f t="shared" si="17"/>
        <v>12.166895254072069</v>
      </c>
      <c r="U203" s="13">
        <f t="shared" si="18"/>
        <v>4.2548347536935073E-2</v>
      </c>
    </row>
    <row r="204" spans="1:21" x14ac:dyDescent="0.25">
      <c r="A204">
        <v>1062</v>
      </c>
      <c r="B204" t="s">
        <v>1112</v>
      </c>
      <c r="C204" t="s">
        <v>23</v>
      </c>
      <c r="D204" s="1">
        <v>40524</v>
      </c>
      <c r="E204" t="s">
        <v>24</v>
      </c>
      <c r="F204" s="4">
        <v>719</v>
      </c>
      <c r="G204" s="4">
        <v>671194</v>
      </c>
      <c r="H204" t="s">
        <v>29</v>
      </c>
      <c r="I204" t="s">
        <v>38</v>
      </c>
      <c r="J204" t="s">
        <v>103</v>
      </c>
      <c r="K204" s="3">
        <v>10515.17</v>
      </c>
      <c r="L204" s="6">
        <v>11</v>
      </c>
      <c r="N204" s="4">
        <v>14</v>
      </c>
      <c r="O204" s="4">
        <v>380</v>
      </c>
      <c r="P204" s="4">
        <v>450296</v>
      </c>
      <c r="Q204" s="4">
        <v>1</v>
      </c>
      <c r="R204" s="9" t="str">
        <f t="shared" si="15"/>
        <v>18672bb4-e1e4-4e7c-aa98-2fde18bf316cпогашен40524краткосрочный719крупная покупка10+ летв арендекрупная покупка10515,1711143804502961</v>
      </c>
      <c r="S204" s="10">
        <f t="shared" si="16"/>
        <v>0.18799637660646551</v>
      </c>
      <c r="T204" s="3">
        <f t="shared" si="17"/>
        <v>3.6138265001897256E-2</v>
      </c>
      <c r="U204" s="13">
        <f t="shared" si="18"/>
        <v>1.2637763591890575E-4</v>
      </c>
    </row>
    <row r="205" spans="1:21" x14ac:dyDescent="0.25">
      <c r="A205">
        <v>1240</v>
      </c>
      <c r="B205" t="s">
        <v>1290</v>
      </c>
      <c r="C205" t="s">
        <v>23</v>
      </c>
      <c r="E205" t="s">
        <v>24</v>
      </c>
      <c r="F205" s="4">
        <v>734</v>
      </c>
      <c r="G205" s="4">
        <v>456589</v>
      </c>
      <c r="H205" t="s">
        <v>46</v>
      </c>
      <c r="I205" t="s">
        <v>32</v>
      </c>
      <c r="J205" t="s">
        <v>682</v>
      </c>
      <c r="K205" s="3">
        <v>4489.8900000000003</v>
      </c>
      <c r="L205" s="6">
        <v>19.600000000000001</v>
      </c>
      <c r="N205" s="4">
        <v>8</v>
      </c>
      <c r="O205" s="4">
        <v>2907</v>
      </c>
      <c r="P205" s="4">
        <v>13222</v>
      </c>
      <c r="Q205" s="4">
        <v>0</v>
      </c>
      <c r="R205" s="9" t="str">
        <f t="shared" si="15"/>
        <v>187eb9b2-aaec-4360-8a20-195d00a39cb8погашенкраткосрочный734Educatiol Expenses2 годав собственностиEducatiol Expenses4489,8919,682907132220</v>
      </c>
      <c r="S205" s="10">
        <f t="shared" si="16"/>
        <v>0.11800258000083227</v>
      </c>
      <c r="T205" s="3">
        <f t="shared" si="17"/>
        <v>0.64745461470102827</v>
      </c>
      <c r="U205" s="13">
        <f t="shared" si="18"/>
        <v>2.2641868270766789E-3</v>
      </c>
    </row>
    <row r="206" spans="1:21" x14ac:dyDescent="0.25">
      <c r="A206">
        <v>1742</v>
      </c>
      <c r="B206" t="s">
        <v>1791</v>
      </c>
      <c r="C206" t="s">
        <v>40</v>
      </c>
      <c r="D206" s="1">
        <v>174592</v>
      </c>
      <c r="E206" t="s">
        <v>24</v>
      </c>
      <c r="F206" s="4">
        <v>685</v>
      </c>
      <c r="G206" s="4">
        <v>452352</v>
      </c>
      <c r="H206" t="s">
        <v>74</v>
      </c>
      <c r="I206" t="s">
        <v>32</v>
      </c>
      <c r="J206" t="s">
        <v>27</v>
      </c>
      <c r="K206" s="3">
        <v>9725.5300000000007</v>
      </c>
      <c r="L206" s="6">
        <v>10.9</v>
      </c>
      <c r="N206" s="4">
        <v>10</v>
      </c>
      <c r="O206" s="4">
        <v>106001</v>
      </c>
      <c r="P206" s="4">
        <v>259490</v>
      </c>
      <c r="Q206" s="4">
        <v>0</v>
      </c>
      <c r="R206" s="9" t="str">
        <f t="shared" si="15"/>
        <v>1894c80f-a3e7-4e01-8c22-64c8d49b7f43не погашен174592краткосрочный685ремонт жилья6 летв собственностиремонт жилья9725,5310,9101060012594900</v>
      </c>
      <c r="S206" s="10">
        <f t="shared" si="16"/>
        <v>0.25799899193548392</v>
      </c>
      <c r="T206" s="3">
        <f t="shared" si="17"/>
        <v>10.899251763142985</v>
      </c>
      <c r="U206" s="13">
        <f t="shared" si="18"/>
        <v>3.8115323772147366E-2</v>
      </c>
    </row>
    <row r="207" spans="1:21" x14ac:dyDescent="0.25">
      <c r="A207">
        <v>1904</v>
      </c>
      <c r="B207" t="s">
        <v>1951</v>
      </c>
      <c r="C207" t="s">
        <v>23</v>
      </c>
      <c r="D207" s="1">
        <v>146322</v>
      </c>
      <c r="E207" t="s">
        <v>24</v>
      </c>
      <c r="F207" s="4">
        <v>704</v>
      </c>
      <c r="G207" s="4">
        <v>595384</v>
      </c>
      <c r="H207" t="s">
        <v>25</v>
      </c>
      <c r="I207" t="s">
        <v>38</v>
      </c>
      <c r="J207" t="s">
        <v>30</v>
      </c>
      <c r="K207" s="3">
        <v>6499.52</v>
      </c>
      <c r="L207" s="6">
        <v>10</v>
      </c>
      <c r="N207" s="4">
        <v>14</v>
      </c>
      <c r="O207" s="4">
        <v>149549</v>
      </c>
      <c r="P207" s="4">
        <v>335610</v>
      </c>
      <c r="Q207" s="4">
        <v>0</v>
      </c>
      <c r="R207" s="9" t="str">
        <f t="shared" si="15"/>
        <v>18ca1522-d603-4b4e-811b-ecdfb2d249b3погашен146322краткосрочный704консолидация кредитов8 летв арендеконсолидация кредитов6499,5210141495493356100</v>
      </c>
      <c r="S207" s="10">
        <f t="shared" si="16"/>
        <v>0.13099821291804953</v>
      </c>
      <c r="T207" s="3">
        <f t="shared" si="17"/>
        <v>23.009237605238539</v>
      </c>
      <c r="U207" s="13">
        <f t="shared" si="18"/>
        <v>8.0464655751840017E-2</v>
      </c>
    </row>
    <row r="208" spans="1:21" x14ac:dyDescent="0.25">
      <c r="A208">
        <v>63</v>
      </c>
      <c r="B208" t="s">
        <v>110</v>
      </c>
      <c r="C208" t="s">
        <v>23</v>
      </c>
      <c r="D208" s="1">
        <v>152548</v>
      </c>
      <c r="E208" t="s">
        <v>24</v>
      </c>
      <c r="F208" s="4"/>
      <c r="G208" s="4"/>
      <c r="H208" t="s">
        <v>57</v>
      </c>
      <c r="I208" t="s">
        <v>26</v>
      </c>
      <c r="J208" t="s">
        <v>30</v>
      </c>
      <c r="K208" s="3">
        <v>19164.54</v>
      </c>
      <c r="L208" s="6">
        <v>12.1</v>
      </c>
      <c r="M208" s="4">
        <v>26</v>
      </c>
      <c r="N208" s="4">
        <v>22</v>
      </c>
      <c r="O208" s="4">
        <v>120916</v>
      </c>
      <c r="P208" s="4">
        <v>946000</v>
      </c>
      <c r="Q208" s="4">
        <v>0</v>
      </c>
      <c r="R208" s="9" t="str">
        <f t="shared" si="15"/>
        <v>1902ebd8-4ffa-4182-90dd-89a9eb14a9a0погашен152548краткосрочныйконсолидация кредитов7 летв ипотекеконсолидация кредитов19164,5412,126221209169460000</v>
      </c>
      <c r="S208" s="10" t="str">
        <f t="shared" si="16"/>
        <v/>
      </c>
      <c r="T208" s="3">
        <f t="shared" si="17"/>
        <v>6.3093609343088843</v>
      </c>
      <c r="U208" s="13">
        <f t="shared" si="18"/>
        <v>2.2064205876933873E-2</v>
      </c>
    </row>
    <row r="209" spans="1:21" x14ac:dyDescent="0.25">
      <c r="A209">
        <v>1324</v>
      </c>
      <c r="B209" t="s">
        <v>1374</v>
      </c>
      <c r="C209" t="s">
        <v>23</v>
      </c>
      <c r="D209" s="1">
        <v>78430</v>
      </c>
      <c r="E209" t="s">
        <v>24</v>
      </c>
      <c r="F209" s="4">
        <v>699</v>
      </c>
      <c r="G209" s="4">
        <v>620977</v>
      </c>
      <c r="H209" t="s">
        <v>42</v>
      </c>
      <c r="I209" t="s">
        <v>38</v>
      </c>
      <c r="J209" t="s">
        <v>107</v>
      </c>
      <c r="K209" s="3">
        <v>11384.61</v>
      </c>
      <c r="L209" s="6">
        <v>11.4</v>
      </c>
      <c r="N209" s="4">
        <v>15</v>
      </c>
      <c r="O209" s="4">
        <v>87837</v>
      </c>
      <c r="P209" s="4">
        <v>309144</v>
      </c>
      <c r="Q209" s="4">
        <v>0</v>
      </c>
      <c r="R209" s="9" t="str">
        <f t="shared" si="15"/>
        <v>1918512f-7d02-4e03-ad10-c321db9bd0d6погашен78430краткосрочный699путешествие&lt; 1 годав арендепутешествие11384,6111,415878373091440</v>
      </c>
      <c r="S209" s="10">
        <f t="shared" si="16"/>
        <v>0.2200006119389285</v>
      </c>
      <c r="T209" s="3">
        <f t="shared" si="17"/>
        <v>7.7154158113453155</v>
      </c>
      <c r="U209" s="13">
        <f t="shared" si="18"/>
        <v>2.6981262390930408E-2</v>
      </c>
    </row>
    <row r="210" spans="1:21" x14ac:dyDescent="0.25">
      <c r="A210">
        <v>279</v>
      </c>
      <c r="B210" t="s">
        <v>329</v>
      </c>
      <c r="C210" t="s">
        <v>40</v>
      </c>
      <c r="D210" s="1">
        <v>224796</v>
      </c>
      <c r="E210" t="s">
        <v>24</v>
      </c>
      <c r="F210" s="4">
        <v>681</v>
      </c>
      <c r="G210" s="4">
        <v>573819</v>
      </c>
      <c r="H210" t="s">
        <v>68</v>
      </c>
      <c r="I210" t="s">
        <v>32</v>
      </c>
      <c r="J210" t="s">
        <v>75</v>
      </c>
      <c r="K210" s="3">
        <v>4925.37</v>
      </c>
      <c r="L210" s="6">
        <v>11.4</v>
      </c>
      <c r="M210" s="4">
        <v>20</v>
      </c>
      <c r="N210" s="4">
        <v>6</v>
      </c>
      <c r="O210" s="4">
        <v>115862</v>
      </c>
      <c r="P210" s="4">
        <v>296780</v>
      </c>
      <c r="Q210" s="4">
        <v>0</v>
      </c>
      <c r="R210" s="9" t="str">
        <f t="shared" si="15"/>
        <v>191d6883-713d-4380-96d6-417a9cc0830dне погашен224796краткосрочный681бизнес1 годв собственностибизнес4925,3711,42061158622967800</v>
      </c>
      <c r="S210" s="10">
        <f t="shared" si="16"/>
        <v>0.10300188735472336</v>
      </c>
      <c r="T210" s="3">
        <f t="shared" si="17"/>
        <v>23.523511939204568</v>
      </c>
      <c r="U210" s="13">
        <f t="shared" si="18"/>
        <v>8.22631033125346E-2</v>
      </c>
    </row>
    <row r="211" spans="1:21" x14ac:dyDescent="0.25">
      <c r="A211">
        <v>1388</v>
      </c>
      <c r="B211" t="s">
        <v>1438</v>
      </c>
      <c r="C211" t="s">
        <v>23</v>
      </c>
      <c r="D211" s="1">
        <v>111078</v>
      </c>
      <c r="E211" t="s">
        <v>24</v>
      </c>
      <c r="F211" s="4">
        <v>745</v>
      </c>
      <c r="G211" s="4">
        <v>1841879</v>
      </c>
      <c r="H211" t="s">
        <v>42</v>
      </c>
      <c r="I211" t="s">
        <v>32</v>
      </c>
      <c r="J211" t="s">
        <v>30</v>
      </c>
      <c r="K211" s="3">
        <v>9454.9699999999993</v>
      </c>
      <c r="L211" s="6">
        <v>24.4</v>
      </c>
      <c r="N211" s="4">
        <v>16</v>
      </c>
      <c r="O211" s="4">
        <v>526870</v>
      </c>
      <c r="P211" s="4">
        <v>1289772</v>
      </c>
      <c r="Q211" s="4">
        <v>1</v>
      </c>
      <c r="R211" s="9" t="str">
        <f t="shared" si="15"/>
        <v>192bc557-cd9b-4c14-a9e6-59ba96fc5f06погашен111078краткосрочный745консолидация кредитов&lt; 1 годав собственностиконсолидация кредитов9454,9724,41652687012897721</v>
      </c>
      <c r="S211" s="10">
        <f t="shared" si="16"/>
        <v>6.1599942232904541E-2</v>
      </c>
      <c r="T211" s="3">
        <f t="shared" si="17"/>
        <v>55.724132387516832</v>
      </c>
      <c r="U211" s="13">
        <f t="shared" si="18"/>
        <v>0.19487056488176138</v>
      </c>
    </row>
    <row r="212" spans="1:21" x14ac:dyDescent="0.25">
      <c r="A212">
        <v>1031</v>
      </c>
      <c r="B212" t="s">
        <v>1081</v>
      </c>
      <c r="C212" t="s">
        <v>23</v>
      </c>
      <c r="E212" t="s">
        <v>24</v>
      </c>
      <c r="F212" s="4">
        <v>749</v>
      </c>
      <c r="G212" s="4">
        <v>800280</v>
      </c>
      <c r="H212" t="s">
        <v>29</v>
      </c>
      <c r="I212" t="s">
        <v>38</v>
      </c>
      <c r="J212" t="s">
        <v>30</v>
      </c>
      <c r="K212" s="3">
        <v>8336.06</v>
      </c>
      <c r="L212" s="6">
        <v>16.899999999999999</v>
      </c>
      <c r="N212" s="4">
        <v>7</v>
      </c>
      <c r="O212" s="4">
        <v>288895</v>
      </c>
      <c r="P212" s="4">
        <v>899228</v>
      </c>
      <c r="Q212" s="4">
        <v>0</v>
      </c>
      <c r="R212" s="9" t="str">
        <f t="shared" si="15"/>
        <v>194c82b6-29f1-4093-b80a-94469e3d395dпогашенкраткосрочный749консолидация кредитов10+ летв арендеконсолидация кредитов8336,0616,972888958992280</v>
      </c>
      <c r="S212" s="10">
        <f t="shared" si="16"/>
        <v>0.124997150997151</v>
      </c>
      <c r="T212" s="3">
        <f t="shared" si="17"/>
        <v>34.6560605369923</v>
      </c>
      <c r="U212" s="13">
        <f t="shared" si="18"/>
        <v>0.12119427982216725</v>
      </c>
    </row>
    <row r="213" spans="1:21" x14ac:dyDescent="0.25">
      <c r="A213">
        <v>249</v>
      </c>
      <c r="B213" t="s">
        <v>298</v>
      </c>
      <c r="C213" t="s">
        <v>23</v>
      </c>
      <c r="D213" s="1">
        <v>226336</v>
      </c>
      <c r="E213" t="s">
        <v>24</v>
      </c>
      <c r="F213" s="4">
        <v>724</v>
      </c>
      <c r="G213" s="4">
        <v>1409610</v>
      </c>
      <c r="H213" t="s">
        <v>74</v>
      </c>
      <c r="I213" t="s">
        <v>38</v>
      </c>
      <c r="J213" t="s">
        <v>30</v>
      </c>
      <c r="K213" s="3">
        <v>6331.56</v>
      </c>
      <c r="L213" s="6">
        <v>17</v>
      </c>
      <c r="N213" s="4">
        <v>5</v>
      </c>
      <c r="O213" s="4">
        <v>79192</v>
      </c>
      <c r="P213" s="4">
        <v>230428</v>
      </c>
      <c r="Q213" s="4">
        <v>4</v>
      </c>
      <c r="R213" s="9" t="str">
        <f t="shared" si="15"/>
        <v>19542fc0-6f7e-4e88-8d98-bb678d68ea30погашен226336краткосрочный724консолидация кредитов6 летв арендеконсолидация кредитов6331,56175791922304284</v>
      </c>
      <c r="S213" s="10">
        <f t="shared" si="16"/>
        <v>5.3900525677315E-2</v>
      </c>
      <c r="T213" s="3">
        <f t="shared" si="17"/>
        <v>12.507502100588164</v>
      </c>
      <c r="U213" s="13">
        <f t="shared" si="18"/>
        <v>4.3739469690647702E-2</v>
      </c>
    </row>
    <row r="214" spans="1:21" x14ac:dyDescent="0.25">
      <c r="A214">
        <v>1883</v>
      </c>
      <c r="B214" t="s">
        <v>1930</v>
      </c>
      <c r="C214" t="s">
        <v>23</v>
      </c>
      <c r="D214" s="1">
        <v>545006</v>
      </c>
      <c r="E214" t="s">
        <v>34</v>
      </c>
      <c r="F214" s="4">
        <v>716</v>
      </c>
      <c r="G214" s="4">
        <v>1331444</v>
      </c>
      <c r="H214" t="s">
        <v>35</v>
      </c>
      <c r="I214" t="s">
        <v>26</v>
      </c>
      <c r="J214" t="s">
        <v>30</v>
      </c>
      <c r="K214" s="3">
        <v>32842.639999999999</v>
      </c>
      <c r="L214" s="6">
        <v>22.4</v>
      </c>
      <c r="N214" s="4">
        <v>7</v>
      </c>
      <c r="O214" s="4">
        <v>640642</v>
      </c>
      <c r="P214" s="4">
        <v>772706</v>
      </c>
      <c r="Q214" s="4">
        <v>0</v>
      </c>
      <c r="R214" s="9" t="str">
        <f t="shared" si="15"/>
        <v>197faede-c725-430a-bcdb-68c97625af7cпогашен545006долгосрочный716консолидация кредитов3 годав ипотекеконсолидация кредитов32842,6422,476406427727060</v>
      </c>
      <c r="S214" s="10">
        <f t="shared" si="16"/>
        <v>0.29600319652948226</v>
      </c>
      <c r="T214" s="3">
        <f t="shared" si="17"/>
        <v>19.506409959735272</v>
      </c>
      <c r="U214" s="13">
        <f t="shared" si="18"/>
        <v>6.821506167622933E-2</v>
      </c>
    </row>
    <row r="215" spans="1:21" x14ac:dyDescent="0.25">
      <c r="A215">
        <v>755</v>
      </c>
      <c r="B215" t="s">
        <v>807</v>
      </c>
      <c r="C215" t="s">
        <v>23</v>
      </c>
      <c r="D215" s="1">
        <v>266794</v>
      </c>
      <c r="E215" t="s">
        <v>34</v>
      </c>
      <c r="F215" s="4">
        <v>686</v>
      </c>
      <c r="G215" s="4">
        <v>576042</v>
      </c>
      <c r="H215" t="s">
        <v>42</v>
      </c>
      <c r="I215" t="s">
        <v>32</v>
      </c>
      <c r="J215" t="s">
        <v>30</v>
      </c>
      <c r="K215" s="3">
        <v>12336.89</v>
      </c>
      <c r="L215" s="6">
        <v>5.8</v>
      </c>
      <c r="N215" s="4">
        <v>9</v>
      </c>
      <c r="O215" s="4">
        <v>233206</v>
      </c>
      <c r="P215" s="4">
        <v>342232</v>
      </c>
      <c r="Q215" s="4">
        <v>0</v>
      </c>
      <c r="R215" s="9" t="str">
        <f t="shared" si="15"/>
        <v>19941661-98e2-4800-93c9-a0e92057c813погашен266794долгосрочный686консолидация кредитов&lt; 1 годав собственностиконсолидация кредитов12336,895,892332063422320</v>
      </c>
      <c r="S215" s="10">
        <f t="shared" si="16"/>
        <v>0.25699980209776369</v>
      </c>
      <c r="T215" s="3">
        <f t="shared" si="17"/>
        <v>18.903143336772882</v>
      </c>
      <c r="U215" s="13">
        <f t="shared" si="18"/>
        <v>6.6105402852410136E-2</v>
      </c>
    </row>
    <row r="216" spans="1:21" x14ac:dyDescent="0.25">
      <c r="A216">
        <v>1171</v>
      </c>
      <c r="B216" t="s">
        <v>1221</v>
      </c>
      <c r="C216" t="s">
        <v>40</v>
      </c>
      <c r="D216" s="1">
        <v>107316</v>
      </c>
      <c r="E216" t="s">
        <v>24</v>
      </c>
      <c r="F216" s="4"/>
      <c r="G216" s="4"/>
      <c r="H216" t="s">
        <v>42</v>
      </c>
      <c r="I216" t="s">
        <v>38</v>
      </c>
      <c r="J216" t="s">
        <v>72</v>
      </c>
      <c r="K216" s="3">
        <v>4077.97</v>
      </c>
      <c r="L216" s="6">
        <v>40.1</v>
      </c>
      <c r="M216" s="4">
        <v>29</v>
      </c>
      <c r="N216" s="4">
        <v>8</v>
      </c>
      <c r="O216" s="4">
        <v>119472</v>
      </c>
      <c r="P216" s="4">
        <v>423016</v>
      </c>
      <c r="Q216" s="4">
        <v>0</v>
      </c>
      <c r="R216" s="9" t="str">
        <f t="shared" si="15"/>
        <v>1a28f176-5918-494d-9e61-ddbac7c3e678не погашен107316краткосрочныйиное&lt; 1 годав арендеиное4077,9740,12981194724230160</v>
      </c>
      <c r="S216" s="10" t="str">
        <f t="shared" si="16"/>
        <v/>
      </c>
      <c r="T216" s="3">
        <f t="shared" si="17"/>
        <v>29.296929599776362</v>
      </c>
      <c r="U216" s="13">
        <f t="shared" si="18"/>
        <v>0.10245308407329379</v>
      </c>
    </row>
    <row r="217" spans="1:21" x14ac:dyDescent="0.25">
      <c r="A217">
        <v>1293</v>
      </c>
      <c r="B217" t="s">
        <v>1343</v>
      </c>
      <c r="C217" t="s">
        <v>23</v>
      </c>
      <c r="D217" s="1">
        <v>198484</v>
      </c>
      <c r="E217" t="s">
        <v>24</v>
      </c>
      <c r="F217" s="4">
        <v>743</v>
      </c>
      <c r="G217" s="4">
        <v>952280</v>
      </c>
      <c r="H217" t="s">
        <v>25</v>
      </c>
      <c r="I217" t="s">
        <v>26</v>
      </c>
      <c r="J217" t="s">
        <v>30</v>
      </c>
      <c r="K217" s="3">
        <v>15633.2</v>
      </c>
      <c r="L217" s="6">
        <v>17</v>
      </c>
      <c r="M217" s="4">
        <v>18</v>
      </c>
      <c r="N217" s="4">
        <v>15</v>
      </c>
      <c r="O217" s="4">
        <v>277856</v>
      </c>
      <c r="P217" s="4">
        <v>744744</v>
      </c>
      <c r="Q217" s="4">
        <v>0</v>
      </c>
      <c r="R217" s="9" t="str">
        <f t="shared" si="15"/>
        <v>1a38d11c-9698-4695-9070-f8d818a9c6ddпогашен198484краткосрочный743консолидация кредитов8 летв ипотекеконсолидация кредитов15633,21718152778567447440</v>
      </c>
      <c r="S217" s="10">
        <f t="shared" si="16"/>
        <v>0.19699920191540304</v>
      </c>
      <c r="T217" s="3">
        <f t="shared" si="17"/>
        <v>17.773456490034029</v>
      </c>
      <c r="U217" s="13">
        <f t="shared" si="18"/>
        <v>6.215482157762995E-2</v>
      </c>
    </row>
    <row r="218" spans="1:21" x14ac:dyDescent="0.25">
      <c r="A218">
        <v>737</v>
      </c>
      <c r="B218" t="s">
        <v>789</v>
      </c>
      <c r="C218" t="s">
        <v>40</v>
      </c>
      <c r="D218" s="1">
        <v>623436</v>
      </c>
      <c r="E218" t="s">
        <v>24</v>
      </c>
      <c r="F218" s="4"/>
      <c r="G218" s="4"/>
      <c r="H218" t="s">
        <v>46</v>
      </c>
      <c r="I218" t="s">
        <v>38</v>
      </c>
      <c r="J218" t="s">
        <v>30</v>
      </c>
      <c r="K218" s="3">
        <v>17820.099999999999</v>
      </c>
      <c r="L218" s="6">
        <v>15</v>
      </c>
      <c r="N218" s="4">
        <v>27</v>
      </c>
      <c r="O218" s="4">
        <v>448647</v>
      </c>
      <c r="P218" s="4">
        <v>630454</v>
      </c>
      <c r="Q218" s="4">
        <v>0</v>
      </c>
      <c r="R218" s="9" t="str">
        <f t="shared" si="15"/>
        <v>1a445b1c-32a7-49c6-82a0-3e9742e02635не погашен623436краткосрочныйконсолидация кредитов2 годав арендеконсолидация кредитов17820,115274486476304540</v>
      </c>
      <c r="S218" s="10" t="str">
        <f t="shared" si="16"/>
        <v/>
      </c>
      <c r="T218" s="3">
        <f t="shared" si="17"/>
        <v>25.176458044567653</v>
      </c>
      <c r="U218" s="13">
        <f t="shared" si="18"/>
        <v>8.8043552957424359E-2</v>
      </c>
    </row>
    <row r="219" spans="1:21" x14ac:dyDescent="0.25">
      <c r="A219">
        <v>1093</v>
      </c>
      <c r="B219" t="s">
        <v>1143</v>
      </c>
      <c r="C219" t="s">
        <v>40</v>
      </c>
      <c r="D219" s="1">
        <v>250866</v>
      </c>
      <c r="E219" t="s">
        <v>24</v>
      </c>
      <c r="F219" s="4">
        <v>741</v>
      </c>
      <c r="G219" s="4">
        <v>965105</v>
      </c>
      <c r="H219" t="s">
        <v>46</v>
      </c>
      <c r="I219" t="s">
        <v>26</v>
      </c>
      <c r="J219" t="s">
        <v>30</v>
      </c>
      <c r="K219" s="3">
        <v>8444.74</v>
      </c>
      <c r="L219" s="6">
        <v>10.8</v>
      </c>
      <c r="N219" s="4">
        <v>10</v>
      </c>
      <c r="O219" s="4">
        <v>285361</v>
      </c>
      <c r="P219" s="4">
        <v>569690</v>
      </c>
      <c r="Q219" s="4">
        <v>0</v>
      </c>
      <c r="R219" s="9" t="str">
        <f t="shared" si="15"/>
        <v>1a450add-37fa-45e6-be63-976ef50d98c4не погашен250866краткосрочный741консолидация кредитов2 годав ипотекеконсолидация кредитов8444,7410,8102853615696900</v>
      </c>
      <c r="S219" s="10">
        <f t="shared" si="16"/>
        <v>0.10500088591396792</v>
      </c>
      <c r="T219" s="3">
        <f t="shared" si="17"/>
        <v>33.791567295144674</v>
      </c>
      <c r="U219" s="13">
        <f t="shared" si="18"/>
        <v>0.11817109616443389</v>
      </c>
    </row>
    <row r="220" spans="1:21" x14ac:dyDescent="0.25">
      <c r="A220">
        <v>376</v>
      </c>
      <c r="B220" t="s">
        <v>428</v>
      </c>
      <c r="C220" t="s">
        <v>23</v>
      </c>
      <c r="D220" s="1">
        <v>76340</v>
      </c>
      <c r="E220" t="s">
        <v>24</v>
      </c>
      <c r="F220" s="4"/>
      <c r="G220" s="4"/>
      <c r="I220" t="s">
        <v>38</v>
      </c>
      <c r="J220" t="s">
        <v>103</v>
      </c>
      <c r="K220" s="3">
        <v>472.15</v>
      </c>
      <c r="L220" s="6">
        <v>23.6</v>
      </c>
      <c r="N220" s="4">
        <v>6</v>
      </c>
      <c r="O220" s="4">
        <v>15333</v>
      </c>
      <c r="P220" s="4">
        <v>322806</v>
      </c>
      <c r="Q220" s="4">
        <v>1</v>
      </c>
      <c r="R220" s="9" t="str">
        <f t="shared" si="15"/>
        <v>1a5685b7-450d-44c6-9390-2e16387f7cd8погашен76340краткосрочныйкрупная покупкав арендекрупная покупка472,1523,66153333228061</v>
      </c>
      <c r="S220" s="10" t="str">
        <f t="shared" si="16"/>
        <v/>
      </c>
      <c r="T220" s="3">
        <f t="shared" si="17"/>
        <v>32.474849094567404</v>
      </c>
      <c r="U220" s="13">
        <f t="shared" si="18"/>
        <v>0.11356645525675294</v>
      </c>
    </row>
    <row r="221" spans="1:21" x14ac:dyDescent="0.25">
      <c r="A221">
        <v>745</v>
      </c>
      <c r="B221" t="s">
        <v>797</v>
      </c>
      <c r="C221" t="s">
        <v>23</v>
      </c>
      <c r="E221" t="s">
        <v>24</v>
      </c>
      <c r="F221" s="4">
        <v>723</v>
      </c>
      <c r="G221" s="4">
        <v>9057984</v>
      </c>
      <c r="H221" t="s">
        <v>46</v>
      </c>
      <c r="I221" t="s">
        <v>26</v>
      </c>
      <c r="J221" t="s">
        <v>30</v>
      </c>
      <c r="K221" s="3">
        <v>105676.48</v>
      </c>
      <c r="L221" s="6">
        <v>23.1</v>
      </c>
      <c r="M221" s="4">
        <v>4</v>
      </c>
      <c r="N221" s="4">
        <v>15</v>
      </c>
      <c r="O221" s="4">
        <v>149720</v>
      </c>
      <c r="P221" s="4">
        <v>912428</v>
      </c>
      <c r="Q221" s="4">
        <v>0</v>
      </c>
      <c r="R221" s="9" t="str">
        <f t="shared" si="15"/>
        <v>1a7a407e-f91c-44ea-80ed-f5f4f890a394погашенкраткосрочный723консолидация кредитов2 годав ипотекеконсолидация кредитов105676,4823,14151497209124280</v>
      </c>
      <c r="S221" s="10">
        <f t="shared" si="16"/>
        <v>0.14000000000000001</v>
      </c>
      <c r="T221" s="3">
        <f t="shared" si="17"/>
        <v>1.4167769403371497</v>
      </c>
      <c r="U221" s="13">
        <f t="shared" si="18"/>
        <v>4.9545521993053484E-3</v>
      </c>
    </row>
    <row r="222" spans="1:21" x14ac:dyDescent="0.25">
      <c r="A222">
        <v>411</v>
      </c>
      <c r="B222" t="s">
        <v>463</v>
      </c>
      <c r="C222" t="s">
        <v>40</v>
      </c>
      <c r="D222" s="1">
        <v>444752</v>
      </c>
      <c r="E222" t="s">
        <v>34</v>
      </c>
      <c r="F222" s="4">
        <v>706</v>
      </c>
      <c r="G222" s="4">
        <v>1920520</v>
      </c>
      <c r="H222" t="s">
        <v>37</v>
      </c>
      <c r="I222" t="s">
        <v>38</v>
      </c>
      <c r="J222" t="s">
        <v>30</v>
      </c>
      <c r="K222" s="3">
        <v>43371.68</v>
      </c>
      <c r="L222" s="6">
        <v>16.100000000000001</v>
      </c>
      <c r="M222" s="4">
        <v>72</v>
      </c>
      <c r="N222" s="4">
        <v>22</v>
      </c>
      <c r="O222" s="4">
        <v>353362</v>
      </c>
      <c r="P222" s="4">
        <v>611578</v>
      </c>
      <c r="Q222" s="4">
        <v>0</v>
      </c>
      <c r="R222" s="9" t="str">
        <f t="shared" si="15"/>
        <v>1a7fbc55-d351-48ef-b7eb-d1680fb416cdне погашен444752долгосрочный706консолидация кредитов5 летв арендеконсолидация кредитов43371,6816,172223533626115780</v>
      </c>
      <c r="S222" s="10">
        <f t="shared" si="16"/>
        <v>0.27099960427384251</v>
      </c>
      <c r="T222" s="3">
        <f t="shared" si="17"/>
        <v>8.1472979603280304</v>
      </c>
      <c r="U222" s="13">
        <f t="shared" si="18"/>
        <v>2.84915796400055E-2</v>
      </c>
    </row>
    <row r="223" spans="1:21" x14ac:dyDescent="0.25">
      <c r="A223">
        <v>1345</v>
      </c>
      <c r="B223" t="s">
        <v>1395</v>
      </c>
      <c r="C223" t="s">
        <v>23</v>
      </c>
      <c r="D223" s="1">
        <v>673464</v>
      </c>
      <c r="E223" t="s">
        <v>24</v>
      </c>
      <c r="F223" s="4">
        <v>739</v>
      </c>
      <c r="G223" s="4">
        <v>2617326</v>
      </c>
      <c r="H223" t="s">
        <v>29</v>
      </c>
      <c r="I223" t="s">
        <v>38</v>
      </c>
      <c r="J223" t="s">
        <v>30</v>
      </c>
      <c r="K223" s="3">
        <v>25737.02</v>
      </c>
      <c r="L223" s="6">
        <v>21.1</v>
      </c>
      <c r="N223" s="4">
        <v>6</v>
      </c>
      <c r="O223" s="4">
        <v>889162</v>
      </c>
      <c r="P223" s="4">
        <v>1208394</v>
      </c>
      <c r="Q223" s="4">
        <v>0</v>
      </c>
      <c r="R223" s="9" t="str">
        <f t="shared" si="15"/>
        <v>1ad45ded-1e86-4f41-ba2c-3fbb11a7228dпогашен673464краткосрочный739консолидация кредитов10+ летв арендеконсолидация кредитов25737,0221,1688916212083940</v>
      </c>
      <c r="S223" s="10">
        <f t="shared" si="16"/>
        <v>0.11799991288819199</v>
      </c>
      <c r="T223" s="3">
        <f t="shared" si="17"/>
        <v>34.547977971031614</v>
      </c>
      <c r="U223" s="13">
        <f t="shared" si="18"/>
        <v>0.12081630873890016</v>
      </c>
    </row>
    <row r="224" spans="1:21" x14ac:dyDescent="0.25">
      <c r="A224">
        <v>138</v>
      </c>
      <c r="B224" t="s">
        <v>185</v>
      </c>
      <c r="C224" t="s">
        <v>23</v>
      </c>
      <c r="D224" s="1">
        <v>460152</v>
      </c>
      <c r="E224" t="s">
        <v>24</v>
      </c>
      <c r="F224" s="4"/>
      <c r="G224" s="4"/>
      <c r="H224" t="s">
        <v>29</v>
      </c>
      <c r="I224" t="s">
        <v>32</v>
      </c>
      <c r="J224" t="s">
        <v>30</v>
      </c>
      <c r="K224" s="3">
        <v>21330.92</v>
      </c>
      <c r="L224" s="6">
        <v>20.5</v>
      </c>
      <c r="M224" s="4">
        <v>6</v>
      </c>
      <c r="N224" s="4">
        <v>13</v>
      </c>
      <c r="O224" s="4">
        <v>1220978</v>
      </c>
      <c r="P224" s="4">
        <v>5396072</v>
      </c>
      <c r="Q224" s="4">
        <v>0</v>
      </c>
      <c r="R224" s="9" t="str">
        <f t="shared" si="15"/>
        <v>1ad6919e-0fe1-4628-94a6-69bbd7cb8edcпогашен460152краткосрочныйконсолидация кредитов10+ летв собственностиконсолидация кредитов21330,9220,5613122097853960720</v>
      </c>
      <c r="S224" s="10" t="str">
        <f t="shared" si="16"/>
        <v/>
      </c>
      <c r="T224" s="3">
        <f t="shared" si="17"/>
        <v>57.23981900452489</v>
      </c>
      <c r="U224" s="13">
        <f t="shared" si="18"/>
        <v>0.20017101003155885</v>
      </c>
    </row>
    <row r="225" spans="1:21" x14ac:dyDescent="0.25">
      <c r="A225">
        <v>644</v>
      </c>
      <c r="B225" t="s">
        <v>696</v>
      </c>
      <c r="C225" t="s">
        <v>23</v>
      </c>
      <c r="E225" t="s">
        <v>24</v>
      </c>
      <c r="F225" s="4">
        <v>729</v>
      </c>
      <c r="G225" s="4">
        <v>662473</v>
      </c>
      <c r="H225" t="s">
        <v>37</v>
      </c>
      <c r="I225" t="s">
        <v>32</v>
      </c>
      <c r="J225" t="s">
        <v>27</v>
      </c>
      <c r="K225" s="3">
        <v>5283.33</v>
      </c>
      <c r="L225" s="6">
        <v>16.899999999999999</v>
      </c>
      <c r="M225" s="4">
        <v>74</v>
      </c>
      <c r="N225" s="4">
        <v>12</v>
      </c>
      <c r="O225" s="4">
        <v>59356</v>
      </c>
      <c r="P225" s="4">
        <v>369512</v>
      </c>
      <c r="Q225" s="4">
        <v>0</v>
      </c>
      <c r="R225" s="9" t="str">
        <f t="shared" si="15"/>
        <v>1af5d57e-5f41-4179-8cd0-0861fca3ceddпогашенкраткосрочный729ремонт жилья5 летв собственностиремонт жилья5283,3316,97412593563695120</v>
      </c>
      <c r="S225" s="10">
        <f t="shared" si="16"/>
        <v>9.5701953136203291E-2</v>
      </c>
      <c r="T225" s="3">
        <f t="shared" si="17"/>
        <v>11.234581220555976</v>
      </c>
      <c r="U225" s="13">
        <f t="shared" si="18"/>
        <v>3.9287990586107532E-2</v>
      </c>
    </row>
    <row r="226" spans="1:21" x14ac:dyDescent="0.25">
      <c r="A226">
        <v>684</v>
      </c>
      <c r="B226" t="s">
        <v>736</v>
      </c>
      <c r="C226" t="s">
        <v>23</v>
      </c>
      <c r="D226" s="1">
        <v>341550</v>
      </c>
      <c r="E226" t="s">
        <v>24</v>
      </c>
      <c r="F226" s="4">
        <v>682</v>
      </c>
      <c r="G226" s="4">
        <v>823612</v>
      </c>
      <c r="H226" t="s">
        <v>35</v>
      </c>
      <c r="I226" t="s">
        <v>38</v>
      </c>
      <c r="J226" t="s">
        <v>30</v>
      </c>
      <c r="K226" s="3">
        <v>19149.150000000001</v>
      </c>
      <c r="L226" s="6">
        <v>11.4</v>
      </c>
      <c r="M226" s="4">
        <v>36</v>
      </c>
      <c r="N226" s="4">
        <v>26</v>
      </c>
      <c r="O226" s="4">
        <v>600153</v>
      </c>
      <c r="P226" s="4">
        <v>769560</v>
      </c>
      <c r="Q226" s="4">
        <v>0</v>
      </c>
      <c r="R226" s="9" t="str">
        <f t="shared" si="15"/>
        <v>1b643740-54c8-493f-8bfe-b2d1645c3a19погашен341550краткосрочный682консолидация кредитов3 годав арендеконсолидация кредитов19149,1511,436266001537695600</v>
      </c>
      <c r="S226" s="10">
        <f t="shared" si="16"/>
        <v>0.27900249146442746</v>
      </c>
      <c r="T226" s="3">
        <f t="shared" si="17"/>
        <v>31.340973359130821</v>
      </c>
      <c r="U226" s="13">
        <f t="shared" si="18"/>
        <v>0.10960122519208981</v>
      </c>
    </row>
    <row r="227" spans="1:21" x14ac:dyDescent="0.25">
      <c r="A227">
        <v>267</v>
      </c>
      <c r="B227" t="s">
        <v>316</v>
      </c>
      <c r="C227" t="s">
        <v>23</v>
      </c>
      <c r="D227" s="1">
        <v>157146</v>
      </c>
      <c r="E227" t="s">
        <v>24</v>
      </c>
      <c r="F227" s="4">
        <v>735</v>
      </c>
      <c r="G227" s="4">
        <v>678566</v>
      </c>
      <c r="H227" t="s">
        <v>74</v>
      </c>
      <c r="I227" t="s">
        <v>32</v>
      </c>
      <c r="J227" t="s">
        <v>30</v>
      </c>
      <c r="K227" s="3">
        <v>12610.11</v>
      </c>
      <c r="L227" s="6">
        <v>16.5</v>
      </c>
      <c r="N227" s="4">
        <v>7</v>
      </c>
      <c r="O227" s="4">
        <v>116793</v>
      </c>
      <c r="P227" s="4">
        <v>426602</v>
      </c>
      <c r="Q227" s="4">
        <v>0</v>
      </c>
      <c r="R227" s="9" t="str">
        <f t="shared" si="15"/>
        <v>1b7eb5be-f3f3-4fbd-9ea9-f5375ded5692погашен157146краткосрочный735консолидация кредитов6 летв собственностиконсолидация кредитов12610,1116,571167934266020</v>
      </c>
      <c r="S227" s="10">
        <f t="shared" si="16"/>
        <v>0.22300162401299212</v>
      </c>
      <c r="T227" s="3">
        <f t="shared" si="17"/>
        <v>9.2618541789088269</v>
      </c>
      <c r="U227" s="13">
        <f t="shared" si="18"/>
        <v>3.2389248219157306E-2</v>
      </c>
    </row>
    <row r="228" spans="1:21" x14ac:dyDescent="0.25">
      <c r="A228">
        <v>1887</v>
      </c>
      <c r="B228" t="s">
        <v>1934</v>
      </c>
      <c r="C228" t="s">
        <v>40</v>
      </c>
      <c r="D228" s="1">
        <v>68662</v>
      </c>
      <c r="E228" t="s">
        <v>24</v>
      </c>
      <c r="F228" s="4">
        <v>720</v>
      </c>
      <c r="G228" s="4">
        <v>807595</v>
      </c>
      <c r="H228" t="s">
        <v>68</v>
      </c>
      <c r="I228" t="s">
        <v>38</v>
      </c>
      <c r="J228" t="s">
        <v>30</v>
      </c>
      <c r="K228" s="3">
        <v>26179.91</v>
      </c>
      <c r="L228" s="6">
        <v>9.5</v>
      </c>
      <c r="N228" s="4">
        <v>15</v>
      </c>
      <c r="O228" s="4">
        <v>204079</v>
      </c>
      <c r="P228" s="4">
        <v>283338</v>
      </c>
      <c r="Q228" s="4">
        <v>0</v>
      </c>
      <c r="R228" s="9" t="str">
        <f t="shared" si="15"/>
        <v>1bb59090-ee78-45ba-8568-f66da087d5d8не погашен68662краткосрочный720консолидация кредитов1 годв арендеконсолидация кредитов26179,919,5152040792833380</v>
      </c>
      <c r="S228" s="10">
        <f t="shared" si="16"/>
        <v>0.38900552876132216</v>
      </c>
      <c r="T228" s="3">
        <f t="shared" si="17"/>
        <v>7.7952521609126997</v>
      </c>
      <c r="U228" s="13">
        <f t="shared" si="18"/>
        <v>2.7260454795939106E-2</v>
      </c>
    </row>
    <row r="229" spans="1:21" x14ac:dyDescent="0.25">
      <c r="A229">
        <v>783</v>
      </c>
      <c r="B229" t="s">
        <v>835</v>
      </c>
      <c r="C229" t="s">
        <v>23</v>
      </c>
      <c r="D229" s="1">
        <v>217888</v>
      </c>
      <c r="E229" t="s">
        <v>24</v>
      </c>
      <c r="F229" s="4">
        <v>735</v>
      </c>
      <c r="G229" s="4">
        <v>1223144</v>
      </c>
      <c r="H229" t="s">
        <v>25</v>
      </c>
      <c r="I229" t="s">
        <v>38</v>
      </c>
      <c r="J229" t="s">
        <v>30</v>
      </c>
      <c r="K229" s="3">
        <v>9163.51</v>
      </c>
      <c r="L229" s="6">
        <v>10.8</v>
      </c>
      <c r="N229" s="4">
        <v>8</v>
      </c>
      <c r="O229" s="4">
        <v>117952</v>
      </c>
      <c r="P229" s="4">
        <v>207570</v>
      </c>
      <c r="Q229" s="4">
        <v>0</v>
      </c>
      <c r="R229" s="9" t="str">
        <f t="shared" si="15"/>
        <v>1bdb2782-30ef-45e4-b936-48fbc200b5acпогашен217888краткосрочный735консолидация кредитов8 летв арендеконсолидация кредитов9163,5110,881179522075700</v>
      </c>
      <c r="S229" s="10">
        <f t="shared" si="16"/>
        <v>8.9901205418168262E-2</v>
      </c>
      <c r="T229" s="3">
        <f t="shared" si="17"/>
        <v>12.871923531485205</v>
      </c>
      <c r="U229" s="13">
        <f t="shared" si="18"/>
        <v>4.5013872845102824E-2</v>
      </c>
    </row>
    <row r="230" spans="1:21" x14ac:dyDescent="0.25">
      <c r="A230">
        <v>1827</v>
      </c>
      <c r="B230" t="s">
        <v>1876</v>
      </c>
      <c r="C230" t="s">
        <v>40</v>
      </c>
      <c r="D230" s="1">
        <v>44660</v>
      </c>
      <c r="E230" t="s">
        <v>24</v>
      </c>
      <c r="F230" s="4">
        <v>715</v>
      </c>
      <c r="G230" s="4">
        <v>867749</v>
      </c>
      <c r="H230" t="s">
        <v>42</v>
      </c>
      <c r="I230" t="s">
        <v>38</v>
      </c>
      <c r="J230" t="s">
        <v>72</v>
      </c>
      <c r="K230" s="3">
        <v>7672.39</v>
      </c>
      <c r="L230" s="6">
        <v>11</v>
      </c>
      <c r="N230" s="4">
        <v>5</v>
      </c>
      <c r="O230" s="4">
        <v>16986</v>
      </c>
      <c r="P230" s="4">
        <v>22330</v>
      </c>
      <c r="Q230" s="4">
        <v>0</v>
      </c>
      <c r="R230" s="9" t="str">
        <f t="shared" si="15"/>
        <v>1c12fa16-9788-4efd-81ff-58aa00de59daне погашен44660краткосрочный715иное&lt; 1 годав арендеиное7672,3911516986223300</v>
      </c>
      <c r="S230" s="10">
        <f t="shared" si="16"/>
        <v>0.10610058899520484</v>
      </c>
      <c r="T230" s="3">
        <f t="shared" si="17"/>
        <v>2.2139124835937691</v>
      </c>
      <c r="U230" s="13">
        <f t="shared" si="18"/>
        <v>7.7421820276442387E-3</v>
      </c>
    </row>
    <row r="231" spans="1:21" x14ac:dyDescent="0.25">
      <c r="A231">
        <v>1962</v>
      </c>
      <c r="B231" t="s">
        <v>2009</v>
      </c>
      <c r="C231" t="s">
        <v>40</v>
      </c>
      <c r="D231" s="1">
        <v>179080</v>
      </c>
      <c r="E231" t="s">
        <v>24</v>
      </c>
      <c r="F231" s="4">
        <v>727</v>
      </c>
      <c r="G231" s="4">
        <v>502645</v>
      </c>
      <c r="H231" t="s">
        <v>42</v>
      </c>
      <c r="I231" t="s">
        <v>38</v>
      </c>
      <c r="J231" t="s">
        <v>30</v>
      </c>
      <c r="K231" s="3">
        <v>13529.52</v>
      </c>
      <c r="L231" s="6">
        <v>13</v>
      </c>
      <c r="M231" s="4">
        <v>49</v>
      </c>
      <c r="N231" s="4">
        <v>10</v>
      </c>
      <c r="O231" s="4">
        <v>197011</v>
      </c>
      <c r="P231" s="4">
        <v>333520</v>
      </c>
      <c r="Q231" s="4">
        <v>0</v>
      </c>
      <c r="R231" s="9" t="str">
        <f t="shared" si="15"/>
        <v>1c7523f0-f98a-4eff-9507-ad2b333aa311не погашен179080краткосрочный727консолидация кредитов&lt; 1 годав арендеконсолидация кредитов13529,521349101970113335200</v>
      </c>
      <c r="S231" s="10">
        <f t="shared" si="16"/>
        <v>0.32299981099981095</v>
      </c>
      <c r="T231" s="3">
        <f t="shared" si="17"/>
        <v>14.561566116166722</v>
      </c>
      <c r="U231" s="13">
        <f t="shared" si="18"/>
        <v>5.0922652234172805E-2</v>
      </c>
    </row>
    <row r="232" spans="1:21" x14ac:dyDescent="0.25">
      <c r="A232">
        <v>1918</v>
      </c>
      <c r="B232" t="s">
        <v>1965</v>
      </c>
      <c r="C232" t="s">
        <v>23</v>
      </c>
      <c r="D232" s="1">
        <v>225192</v>
      </c>
      <c r="E232" t="s">
        <v>24</v>
      </c>
      <c r="F232" s="4">
        <v>710</v>
      </c>
      <c r="G232" s="4">
        <v>1166904</v>
      </c>
      <c r="H232" t="s">
        <v>25</v>
      </c>
      <c r="I232" t="s">
        <v>26</v>
      </c>
      <c r="J232" t="s">
        <v>30</v>
      </c>
      <c r="K232" s="3">
        <v>10307.69</v>
      </c>
      <c r="L232" s="6">
        <v>20.100000000000001</v>
      </c>
      <c r="M232" s="4">
        <v>45</v>
      </c>
      <c r="N232" s="4">
        <v>14</v>
      </c>
      <c r="O232" s="4">
        <v>431319</v>
      </c>
      <c r="P232" s="4">
        <v>603174</v>
      </c>
      <c r="Q232" s="4">
        <v>0</v>
      </c>
      <c r="R232" s="9" t="str">
        <f t="shared" si="15"/>
        <v>1c7ced74-b1c5-4728-b25c-f69ddfa5a060погашен225192краткосрочный710консолидация кредитов8 летв ипотекеконсолидация кредитов10307,6920,145144313196031740</v>
      </c>
      <c r="S232" s="10">
        <f t="shared" si="16"/>
        <v>0.10600039077764752</v>
      </c>
      <c r="T232" s="3">
        <f t="shared" si="17"/>
        <v>41.84438996516193</v>
      </c>
      <c r="U232" s="13">
        <f t="shared" si="18"/>
        <v>0.14633229016357918</v>
      </c>
    </row>
    <row r="233" spans="1:21" x14ac:dyDescent="0.25">
      <c r="A233">
        <v>1511</v>
      </c>
      <c r="B233" t="s">
        <v>1561</v>
      </c>
      <c r="C233" t="s">
        <v>23</v>
      </c>
      <c r="D233" s="1">
        <v>248952</v>
      </c>
      <c r="E233" t="s">
        <v>34</v>
      </c>
      <c r="F233" s="4">
        <v>713</v>
      </c>
      <c r="G233" s="4">
        <v>1156150</v>
      </c>
      <c r="H233" t="s">
        <v>68</v>
      </c>
      <c r="I233" t="s">
        <v>38</v>
      </c>
      <c r="J233" t="s">
        <v>30</v>
      </c>
      <c r="K233" s="3">
        <v>31023.58</v>
      </c>
      <c r="L233" s="6">
        <v>15.4</v>
      </c>
      <c r="M233" s="4">
        <v>67</v>
      </c>
      <c r="N233" s="4">
        <v>19</v>
      </c>
      <c r="O233" s="4">
        <v>80408</v>
      </c>
      <c r="P233" s="4">
        <v>151140</v>
      </c>
      <c r="Q233" s="4">
        <v>3</v>
      </c>
      <c r="R233" s="9" t="str">
        <f t="shared" si="15"/>
        <v>1c80d5ad-8367-4894-ab6f-cdda4c5504afпогашен248952долгосрочный713консолидация кредитов1 годв арендеконсолидация кредитов31023,5815,46719804081511403</v>
      </c>
      <c r="S233" s="10">
        <f t="shared" si="16"/>
        <v>0.32200230073952346</v>
      </c>
      <c r="T233" s="3">
        <f t="shared" si="17"/>
        <v>2.5918349848727966</v>
      </c>
      <c r="U233" s="13">
        <f t="shared" si="18"/>
        <v>9.0637992184445081E-3</v>
      </c>
    </row>
    <row r="234" spans="1:21" x14ac:dyDescent="0.25">
      <c r="A234">
        <v>242</v>
      </c>
      <c r="B234" t="s">
        <v>290</v>
      </c>
      <c r="C234" t="s">
        <v>23</v>
      </c>
      <c r="D234" s="1">
        <v>77132</v>
      </c>
      <c r="E234" t="s">
        <v>24</v>
      </c>
      <c r="F234" s="4">
        <v>657</v>
      </c>
      <c r="G234" s="4">
        <v>2093762</v>
      </c>
      <c r="H234" t="s">
        <v>37</v>
      </c>
      <c r="I234" t="s">
        <v>38</v>
      </c>
      <c r="J234" t="s">
        <v>291</v>
      </c>
      <c r="K234" s="3">
        <v>47284.160000000003</v>
      </c>
      <c r="L234" s="6">
        <v>15.9</v>
      </c>
      <c r="M234" s="4">
        <v>81</v>
      </c>
      <c r="N234" s="4">
        <v>13</v>
      </c>
      <c r="O234" s="4">
        <v>588449</v>
      </c>
      <c r="P234" s="4">
        <v>703142</v>
      </c>
      <c r="Q234" s="4">
        <v>0</v>
      </c>
      <c r="R234" s="9" t="str">
        <f t="shared" si="15"/>
        <v>1c9b370f-8dce-4135-af08-8fdea9fcc3faпогашен77132краткосрочный657Medical Bills5 летв арендеMedical Bills47284,1615,981135884497031420</v>
      </c>
      <c r="S234" s="10">
        <f t="shared" si="16"/>
        <v>0.27100019964064687</v>
      </c>
      <c r="T234" s="3">
        <f t="shared" si="17"/>
        <v>12.444949852128069</v>
      </c>
      <c r="U234" s="13">
        <f t="shared" si="18"/>
        <v>4.3520720802692404E-2</v>
      </c>
    </row>
    <row r="235" spans="1:21" x14ac:dyDescent="0.25">
      <c r="A235">
        <v>33</v>
      </c>
      <c r="B235" t="s">
        <v>77</v>
      </c>
      <c r="C235" t="s">
        <v>40</v>
      </c>
      <c r="D235" s="1">
        <v>130174</v>
      </c>
      <c r="E235" t="s">
        <v>24</v>
      </c>
      <c r="F235" s="4">
        <v>733</v>
      </c>
      <c r="G235" s="4">
        <v>524609</v>
      </c>
      <c r="H235" t="s">
        <v>42</v>
      </c>
      <c r="I235" t="s">
        <v>38</v>
      </c>
      <c r="J235" t="s">
        <v>30</v>
      </c>
      <c r="K235" s="3">
        <v>9311.7099999999991</v>
      </c>
      <c r="L235" s="6">
        <v>15.4</v>
      </c>
      <c r="N235" s="4">
        <v>7</v>
      </c>
      <c r="O235" s="4">
        <v>130701</v>
      </c>
      <c r="P235" s="4">
        <v>268818</v>
      </c>
      <c r="Q235" s="4">
        <v>1</v>
      </c>
      <c r="R235" s="9" t="str">
        <f t="shared" si="15"/>
        <v>1c9b6b3e-060d-4a70-8b08-522a7f589e89не погашен130174краткосрочный733консолидация кредитов&lt; 1 годав арендеконсолидация кредитов9311,7115,471307012688181</v>
      </c>
      <c r="S235" s="10">
        <f t="shared" si="16"/>
        <v>0.21299771830067724</v>
      </c>
      <c r="T235" s="3">
        <f t="shared" si="17"/>
        <v>14.03619743312453</v>
      </c>
      <c r="U235" s="13">
        <f t="shared" si="18"/>
        <v>4.908540708294002E-2</v>
      </c>
    </row>
    <row r="236" spans="1:21" x14ac:dyDescent="0.25">
      <c r="A236">
        <v>1274</v>
      </c>
      <c r="B236" t="s">
        <v>1324</v>
      </c>
      <c r="C236" t="s">
        <v>23</v>
      </c>
      <c r="D236" s="1">
        <v>108174</v>
      </c>
      <c r="E236" t="s">
        <v>24</v>
      </c>
      <c r="F236" s="4">
        <v>750</v>
      </c>
      <c r="G236" s="4">
        <v>1603144</v>
      </c>
      <c r="H236" t="s">
        <v>29</v>
      </c>
      <c r="I236" t="s">
        <v>32</v>
      </c>
      <c r="J236" t="s">
        <v>30</v>
      </c>
      <c r="K236" s="3">
        <v>10580.72</v>
      </c>
      <c r="L236" s="6">
        <v>37.799999999999997</v>
      </c>
      <c r="N236" s="4">
        <v>7</v>
      </c>
      <c r="O236" s="4">
        <v>35017</v>
      </c>
      <c r="P236" s="4">
        <v>737154</v>
      </c>
      <c r="Q236" s="4">
        <v>0</v>
      </c>
      <c r="R236" s="9" t="str">
        <f t="shared" si="15"/>
        <v>1cc6e22c-5007-408e-ad2d-eed48279474aпогашен108174краткосрочный750консолидация кредитов10+ летв собственностиконсолидация кредитов10580,7237,87350177371540</v>
      </c>
      <c r="S236" s="10">
        <f t="shared" si="16"/>
        <v>7.9199772447141353E-2</v>
      </c>
      <c r="T236" s="3">
        <f t="shared" si="17"/>
        <v>3.3095101278551935</v>
      </c>
      <c r="U236" s="13">
        <f t="shared" si="18"/>
        <v>1.1573551358540783E-2</v>
      </c>
    </row>
    <row r="237" spans="1:21" x14ac:dyDescent="0.25">
      <c r="A237">
        <v>132</v>
      </c>
      <c r="B237" t="s">
        <v>179</v>
      </c>
      <c r="C237" t="s">
        <v>23</v>
      </c>
      <c r="D237" s="1">
        <v>105556</v>
      </c>
      <c r="E237" t="s">
        <v>24</v>
      </c>
      <c r="F237" s="4"/>
      <c r="G237" s="4"/>
      <c r="H237" t="s">
        <v>29</v>
      </c>
      <c r="I237" t="s">
        <v>26</v>
      </c>
      <c r="J237" t="s">
        <v>30</v>
      </c>
      <c r="K237" s="3">
        <v>18234.11</v>
      </c>
      <c r="L237" s="6">
        <v>20.7</v>
      </c>
      <c r="M237" s="4">
        <v>7</v>
      </c>
      <c r="N237" s="4">
        <v>13</v>
      </c>
      <c r="O237" s="4">
        <v>220894</v>
      </c>
      <c r="P237" s="4">
        <v>846890</v>
      </c>
      <c r="Q237" s="4">
        <v>0</v>
      </c>
      <c r="R237" s="9" t="str">
        <f t="shared" si="15"/>
        <v>1ccbd292-a4e3-4ac4-bf08-565e66f30fe6погашен105556краткосрочныйконсолидация кредитов10+ летв ипотекеконсолидация кредитов18234,1120,77132208948468900</v>
      </c>
      <c r="S237" s="10" t="str">
        <f t="shared" si="16"/>
        <v/>
      </c>
      <c r="T237" s="3">
        <f t="shared" si="17"/>
        <v>12.114328585272327</v>
      </c>
      <c r="U237" s="13">
        <f t="shared" si="18"/>
        <v>4.2364518807728103E-2</v>
      </c>
    </row>
    <row r="238" spans="1:21" x14ac:dyDescent="0.25">
      <c r="A238">
        <v>310</v>
      </c>
      <c r="B238" t="s">
        <v>360</v>
      </c>
      <c r="C238" t="s">
        <v>23</v>
      </c>
      <c r="D238" s="1">
        <v>130328</v>
      </c>
      <c r="E238" t="s">
        <v>24</v>
      </c>
      <c r="F238" s="4">
        <v>740</v>
      </c>
      <c r="G238" s="4">
        <v>1707207</v>
      </c>
      <c r="H238" t="s">
        <v>46</v>
      </c>
      <c r="I238" t="s">
        <v>38</v>
      </c>
      <c r="J238" t="s">
        <v>80</v>
      </c>
      <c r="K238" s="3">
        <v>12647.73</v>
      </c>
      <c r="L238" s="6">
        <v>23</v>
      </c>
      <c r="N238" s="4">
        <v>12</v>
      </c>
      <c r="O238" s="4">
        <v>445721</v>
      </c>
      <c r="P238" s="4">
        <v>757834</v>
      </c>
      <c r="Q238" s="4">
        <v>0</v>
      </c>
      <c r="R238" s="9" t="str">
        <f t="shared" si="15"/>
        <v>1ccd46bb-adc7-4676-a406-f3eeb3dbb284погашен130328краткосрочный740приобретение автомобиля2 годав арендеприобретение автомобиля12647,7323124457217578340</v>
      </c>
      <c r="S238" s="10">
        <f t="shared" si="16"/>
        <v>8.8901205301993261E-2</v>
      </c>
      <c r="T238" s="3">
        <f t="shared" si="17"/>
        <v>35.241185572430787</v>
      </c>
      <c r="U238" s="13">
        <f t="shared" si="18"/>
        <v>0.12324049644855482</v>
      </c>
    </row>
    <row r="239" spans="1:21" x14ac:dyDescent="0.25">
      <c r="A239">
        <v>823</v>
      </c>
      <c r="B239" t="s">
        <v>875</v>
      </c>
      <c r="C239" t="s">
        <v>23</v>
      </c>
      <c r="D239" s="1">
        <v>134684</v>
      </c>
      <c r="E239" t="s">
        <v>24</v>
      </c>
      <c r="F239" s="4">
        <v>735</v>
      </c>
      <c r="G239" s="4">
        <v>579899</v>
      </c>
      <c r="H239" t="s">
        <v>52</v>
      </c>
      <c r="I239" t="s">
        <v>38</v>
      </c>
      <c r="J239" t="s">
        <v>30</v>
      </c>
      <c r="K239" s="3">
        <v>7345.4</v>
      </c>
      <c r="L239" s="6">
        <v>10.6</v>
      </c>
      <c r="M239" s="4">
        <v>38</v>
      </c>
      <c r="N239" s="4">
        <v>5</v>
      </c>
      <c r="O239" s="4">
        <v>30115</v>
      </c>
      <c r="P239" s="4">
        <v>65032</v>
      </c>
      <c r="Q239" s="4">
        <v>0</v>
      </c>
      <c r="R239" s="9" t="str">
        <f t="shared" si="15"/>
        <v>1cd3aa7c-4376-493b-acad-cb29ebcd9257погашен134684краткосрочный735консолидация кредитов4 годав арендеконсолидация кредитов7345,410,638530115650320</v>
      </c>
      <c r="S239" s="10">
        <f t="shared" si="16"/>
        <v>0.1520002621146096</v>
      </c>
      <c r="T239" s="3">
        <f t="shared" si="17"/>
        <v>4.0998448008277295</v>
      </c>
      <c r="U239" s="13">
        <f t="shared" si="18"/>
        <v>1.4337398143929259E-2</v>
      </c>
    </row>
    <row r="240" spans="1:21" x14ac:dyDescent="0.25">
      <c r="A240">
        <v>1726</v>
      </c>
      <c r="B240" t="s">
        <v>1775</v>
      </c>
      <c r="C240" t="s">
        <v>23</v>
      </c>
      <c r="E240" t="s">
        <v>34</v>
      </c>
      <c r="F240" s="4">
        <v>603</v>
      </c>
      <c r="G240" s="4">
        <v>982167</v>
      </c>
      <c r="H240" t="s">
        <v>29</v>
      </c>
      <c r="I240" t="s">
        <v>26</v>
      </c>
      <c r="J240" t="s">
        <v>27</v>
      </c>
      <c r="K240" s="3">
        <v>3339.44</v>
      </c>
      <c r="L240" s="6">
        <v>14.8</v>
      </c>
      <c r="N240" s="4">
        <v>4</v>
      </c>
      <c r="O240" s="4">
        <v>64980</v>
      </c>
      <c r="P240" s="4">
        <v>118096</v>
      </c>
      <c r="Q240" s="4">
        <v>0</v>
      </c>
      <c r="R240" s="9" t="str">
        <f t="shared" si="15"/>
        <v>1cfad5a4-c54f-412c-963d-e8d6a9872147погашендолгосрочный603ремонт жилья10+ летв ипотекеремонт жилья3339,4414,84649801180960</v>
      </c>
      <c r="S240" s="10">
        <f t="shared" si="16"/>
        <v>4.0800882131042888E-2</v>
      </c>
      <c r="T240" s="3">
        <f t="shared" si="17"/>
        <v>19.458352298588984</v>
      </c>
      <c r="U240" s="13">
        <f t="shared" si="18"/>
        <v>6.8047001211701194E-2</v>
      </c>
    </row>
    <row r="241" spans="1:21" x14ac:dyDescent="0.25">
      <c r="A241">
        <v>493</v>
      </c>
      <c r="B241" t="s">
        <v>544</v>
      </c>
      <c r="C241" t="s">
        <v>23</v>
      </c>
      <c r="D241" s="1">
        <v>764918</v>
      </c>
      <c r="E241" t="s">
        <v>34</v>
      </c>
      <c r="F241" s="4"/>
      <c r="G241" s="4"/>
      <c r="H241" t="s">
        <v>52</v>
      </c>
      <c r="I241" t="s">
        <v>26</v>
      </c>
      <c r="J241" t="s">
        <v>30</v>
      </c>
      <c r="K241" s="3">
        <v>17232.43</v>
      </c>
      <c r="L241" s="6">
        <v>16.5</v>
      </c>
      <c r="N241" s="4">
        <v>7</v>
      </c>
      <c r="O241" s="4">
        <v>333735</v>
      </c>
      <c r="P241" s="4">
        <v>1146706</v>
      </c>
      <c r="Q241" s="4">
        <v>0</v>
      </c>
      <c r="R241" s="9" t="str">
        <f t="shared" si="15"/>
        <v>1d1be6af-4f27-4ff9-b1b1-093cf6c292a0погашен764918долгосрочныйконсолидация кредитов4 годав ипотекеконсолидация кредитов17232,4316,5733373511467060</v>
      </c>
      <c r="S241" s="10" t="str">
        <f t="shared" si="16"/>
        <v/>
      </c>
      <c r="T241" s="3">
        <f t="shared" si="17"/>
        <v>19.366682470202985</v>
      </c>
      <c r="U241" s="13">
        <f t="shared" si="18"/>
        <v>6.7726426436019338E-2</v>
      </c>
    </row>
    <row r="242" spans="1:21" x14ac:dyDescent="0.25">
      <c r="A242">
        <v>796</v>
      </c>
      <c r="B242" t="s">
        <v>848</v>
      </c>
      <c r="C242" t="s">
        <v>23</v>
      </c>
      <c r="E242" t="s">
        <v>34</v>
      </c>
      <c r="F242" s="4">
        <v>725</v>
      </c>
      <c r="G242" s="4">
        <v>1698885</v>
      </c>
      <c r="H242" t="s">
        <v>57</v>
      </c>
      <c r="I242" t="s">
        <v>26</v>
      </c>
      <c r="J242" t="s">
        <v>30</v>
      </c>
      <c r="K242" s="3">
        <v>29164.240000000002</v>
      </c>
      <c r="L242" s="6">
        <v>13.1</v>
      </c>
      <c r="N242" s="4">
        <v>10</v>
      </c>
      <c r="O242" s="4">
        <v>589988</v>
      </c>
      <c r="P242" s="4">
        <v>898876</v>
      </c>
      <c r="Q242" s="4">
        <v>0</v>
      </c>
      <c r="R242" s="9" t="str">
        <f t="shared" si="15"/>
        <v>1d24a8f4-066d-4289-a245-176061d974b5погашендолгосрочный725консолидация кредитов7 летв ипотекеконсолидация кредитов29164,2413,1105899888988760</v>
      </c>
      <c r="S242" s="10">
        <f t="shared" si="16"/>
        <v>0.20600033551417549</v>
      </c>
      <c r="T242" s="3">
        <f t="shared" si="17"/>
        <v>20.229843122947827</v>
      </c>
      <c r="U242" s="13">
        <f t="shared" si="18"/>
        <v>7.0744949951367569E-2</v>
      </c>
    </row>
    <row r="243" spans="1:21" x14ac:dyDescent="0.25">
      <c r="A243">
        <v>139</v>
      </c>
      <c r="B243" t="s">
        <v>186</v>
      </c>
      <c r="C243" t="s">
        <v>40</v>
      </c>
      <c r="D243" s="1">
        <v>402534</v>
      </c>
      <c r="E243" t="s">
        <v>24</v>
      </c>
      <c r="F243" s="4">
        <v>741</v>
      </c>
      <c r="G243" s="4">
        <v>3090160</v>
      </c>
      <c r="H243" t="s">
        <v>55</v>
      </c>
      <c r="I243" t="s">
        <v>38</v>
      </c>
      <c r="J243" t="s">
        <v>30</v>
      </c>
      <c r="K243" s="3">
        <v>23639.8</v>
      </c>
      <c r="L243" s="6">
        <v>19.600000000000001</v>
      </c>
      <c r="M243" s="4">
        <v>6</v>
      </c>
      <c r="N243" s="4">
        <v>15</v>
      </c>
      <c r="O243" s="4">
        <v>691467</v>
      </c>
      <c r="P243" s="4">
        <v>1332188</v>
      </c>
      <c r="Q243" s="4">
        <v>0</v>
      </c>
      <c r="R243" s="9" t="str">
        <f t="shared" si="15"/>
        <v>1d77b9af-c36c-4683-81e2-54bfb01f00d6не погашен402534краткосрочный741консолидация кредитов9 летв арендеконсолидация кредитов23639,819,661569146713321880</v>
      </c>
      <c r="S243" s="10">
        <f t="shared" si="16"/>
        <v>9.1800295130349235E-2</v>
      </c>
      <c r="T243" s="3">
        <f t="shared" si="17"/>
        <v>29.250120559395597</v>
      </c>
      <c r="U243" s="13">
        <f t="shared" si="18"/>
        <v>0.10228939010894206</v>
      </c>
    </row>
    <row r="244" spans="1:21" x14ac:dyDescent="0.25">
      <c r="A244">
        <v>802</v>
      </c>
      <c r="B244" t="s">
        <v>854</v>
      </c>
      <c r="C244" t="s">
        <v>23</v>
      </c>
      <c r="E244" t="s">
        <v>24</v>
      </c>
      <c r="F244" s="4">
        <v>702</v>
      </c>
      <c r="G244" s="4">
        <v>1385480</v>
      </c>
      <c r="H244" t="s">
        <v>46</v>
      </c>
      <c r="I244" t="s">
        <v>26</v>
      </c>
      <c r="J244" t="s">
        <v>75</v>
      </c>
      <c r="K244" s="3">
        <v>14893.91</v>
      </c>
      <c r="L244" s="6">
        <v>24.6</v>
      </c>
      <c r="M244" s="4">
        <v>47</v>
      </c>
      <c r="N244" s="4">
        <v>8</v>
      </c>
      <c r="O244" s="4">
        <v>234973</v>
      </c>
      <c r="P244" s="4">
        <v>305382</v>
      </c>
      <c r="Q244" s="4">
        <v>0</v>
      </c>
      <c r="R244" s="9" t="str">
        <f t="shared" si="15"/>
        <v>1dabcfda-b1a1-4f89-b858-96d9ccab77a5погашенкраткосрочный702бизнес2 годав ипотекебизнес14893,9124,64782349733053820</v>
      </c>
      <c r="S244" s="10">
        <f t="shared" si="16"/>
        <v>0.12899999999999998</v>
      </c>
      <c r="T244" s="3">
        <f t="shared" si="17"/>
        <v>15.77644822615418</v>
      </c>
      <c r="U244" s="13">
        <f t="shared" si="18"/>
        <v>5.5171166349953588E-2</v>
      </c>
    </row>
    <row r="245" spans="1:21" x14ac:dyDescent="0.25">
      <c r="A245">
        <v>290</v>
      </c>
      <c r="B245" t="s">
        <v>340</v>
      </c>
      <c r="C245" t="s">
        <v>23</v>
      </c>
      <c r="D245" s="1">
        <v>277948</v>
      </c>
      <c r="E245" t="s">
        <v>24</v>
      </c>
      <c r="F245" s="4">
        <v>707</v>
      </c>
      <c r="G245" s="4">
        <v>1118948</v>
      </c>
      <c r="H245" t="s">
        <v>29</v>
      </c>
      <c r="I245" t="s">
        <v>38</v>
      </c>
      <c r="J245" t="s">
        <v>30</v>
      </c>
      <c r="K245" s="3">
        <v>29465.58</v>
      </c>
      <c r="L245" s="6">
        <v>15.7</v>
      </c>
      <c r="M245" s="4">
        <v>63</v>
      </c>
      <c r="N245" s="4">
        <v>11</v>
      </c>
      <c r="O245" s="4">
        <v>66994</v>
      </c>
      <c r="P245" s="4">
        <v>129294</v>
      </c>
      <c r="Q245" s="4">
        <v>1</v>
      </c>
      <c r="R245" s="9" t="str">
        <f t="shared" si="15"/>
        <v>1dc24b5e-f322-469b-a154-a15fea750bafпогашен277948краткосрочный707консолидация кредитов10+ летв арендеконсолидация кредитов29465,5815,76311669941292941</v>
      </c>
      <c r="S245" s="10">
        <f t="shared" si="16"/>
        <v>0.3159994566324798</v>
      </c>
      <c r="T245" s="3">
        <f t="shared" si="17"/>
        <v>2.2736358829522443</v>
      </c>
      <c r="U245" s="13">
        <f t="shared" si="18"/>
        <v>7.9510382640896951E-3</v>
      </c>
    </row>
    <row r="246" spans="1:21" x14ac:dyDescent="0.25">
      <c r="A246">
        <v>1073</v>
      </c>
      <c r="B246" t="s">
        <v>1123</v>
      </c>
      <c r="C246" t="s">
        <v>40</v>
      </c>
      <c r="D246" s="1">
        <v>216876</v>
      </c>
      <c r="E246" t="s">
        <v>24</v>
      </c>
      <c r="F246" s="4"/>
      <c r="G246" s="4"/>
      <c r="H246" t="s">
        <v>57</v>
      </c>
      <c r="I246" t="s">
        <v>26</v>
      </c>
      <c r="J246" t="s">
        <v>30</v>
      </c>
      <c r="K246" s="3">
        <v>20322.21</v>
      </c>
      <c r="L246" s="6">
        <v>19.2</v>
      </c>
      <c r="M246" s="4">
        <v>66</v>
      </c>
      <c r="N246" s="4">
        <v>20</v>
      </c>
      <c r="O246" s="4">
        <v>309225</v>
      </c>
      <c r="P246" s="4">
        <v>494516</v>
      </c>
      <c r="Q246" s="4">
        <v>0</v>
      </c>
      <c r="R246" s="9" t="str">
        <f t="shared" si="15"/>
        <v>1dc38dc3-33c8-42b4-977d-2be50672f729не погашен216876краткосрочныйконсолидация кредитов7 летв ипотекеконсолидация кредитов20322,2119,266203092254945160</v>
      </c>
      <c r="S246" s="10" t="str">
        <f t="shared" si="16"/>
        <v/>
      </c>
      <c r="T246" s="3">
        <f t="shared" si="17"/>
        <v>15.2161108462121</v>
      </c>
      <c r="U246" s="13">
        <f t="shared" si="18"/>
        <v>5.321163361116947E-2</v>
      </c>
    </row>
    <row r="247" spans="1:21" x14ac:dyDescent="0.25">
      <c r="A247">
        <v>1008</v>
      </c>
      <c r="B247" t="s">
        <v>1058</v>
      </c>
      <c r="C247" t="s">
        <v>23</v>
      </c>
      <c r="D247" s="1">
        <v>188606</v>
      </c>
      <c r="E247" t="s">
        <v>24</v>
      </c>
      <c r="F247" s="4"/>
      <c r="G247" s="4"/>
      <c r="H247" t="s">
        <v>25</v>
      </c>
      <c r="I247" t="s">
        <v>26</v>
      </c>
      <c r="J247" t="s">
        <v>30</v>
      </c>
      <c r="K247" s="3">
        <v>24487.01</v>
      </c>
      <c r="L247" s="6">
        <v>26.3</v>
      </c>
      <c r="M247" s="4">
        <v>59</v>
      </c>
      <c r="N247" s="4">
        <v>11</v>
      </c>
      <c r="O247" s="4">
        <v>638552</v>
      </c>
      <c r="P247" s="4">
        <v>885456</v>
      </c>
      <c r="Q247" s="4">
        <v>0</v>
      </c>
      <c r="R247" s="9" t="str">
        <f t="shared" si="15"/>
        <v>1df19f58-466d-4753-b28f-4a67e833fa3fпогашен188606краткосрочныйконсолидация кредитов8 летв ипотекеконсолидация кредитов24487,0126,359116385528854560</v>
      </c>
      <c r="S247" s="10" t="str">
        <f t="shared" si="16"/>
        <v/>
      </c>
      <c r="T247" s="3">
        <f t="shared" si="17"/>
        <v>26.077173162423669</v>
      </c>
      <c r="U247" s="13">
        <f t="shared" si="18"/>
        <v>9.1193406643678684E-2</v>
      </c>
    </row>
    <row r="248" spans="1:21" x14ac:dyDescent="0.25">
      <c r="A248">
        <v>1527</v>
      </c>
      <c r="B248" s="2" t="s">
        <v>1577</v>
      </c>
      <c r="C248" t="s">
        <v>23</v>
      </c>
      <c r="D248" s="1">
        <v>479490</v>
      </c>
      <c r="E248" t="s">
        <v>24</v>
      </c>
      <c r="F248" s="4">
        <v>747</v>
      </c>
      <c r="G248" s="4">
        <v>1223524</v>
      </c>
      <c r="H248" t="s">
        <v>57</v>
      </c>
      <c r="I248" t="s">
        <v>26</v>
      </c>
      <c r="J248" t="s">
        <v>30</v>
      </c>
      <c r="K248" s="3">
        <v>28344.77</v>
      </c>
      <c r="L248" s="6">
        <v>25.9</v>
      </c>
      <c r="M248" s="4">
        <v>78</v>
      </c>
      <c r="N248" s="4">
        <v>9</v>
      </c>
      <c r="O248" s="4">
        <v>277134</v>
      </c>
      <c r="P248" s="4">
        <v>438372</v>
      </c>
      <c r="Q248" s="4">
        <v>0</v>
      </c>
      <c r="R248" s="9" t="str">
        <f t="shared" si="15"/>
        <v>1e1534ac-8c70-4298-a7e0-eb74462ae000погашен479490краткосрочный747консолидация кредитов7 летв ипотекеконсолидация кредитов28344,7725,97892771344383720</v>
      </c>
      <c r="S248" s="10">
        <f t="shared" si="16"/>
        <v>0.27799801229890053</v>
      </c>
      <c r="T248" s="3">
        <f t="shared" si="17"/>
        <v>9.7772534404054081</v>
      </c>
      <c r="U248" s="13">
        <f t="shared" si="18"/>
        <v>3.4191629717518338E-2</v>
      </c>
    </row>
    <row r="249" spans="1:21" x14ac:dyDescent="0.25">
      <c r="A249">
        <v>1532</v>
      </c>
      <c r="B249" s="2" t="s">
        <v>1582</v>
      </c>
      <c r="C249" t="s">
        <v>23</v>
      </c>
      <c r="D249" s="1">
        <v>408540</v>
      </c>
      <c r="E249" t="s">
        <v>24</v>
      </c>
      <c r="F249" s="4">
        <v>718</v>
      </c>
      <c r="G249" s="4">
        <v>1335054</v>
      </c>
      <c r="H249" t="s">
        <v>25</v>
      </c>
      <c r="I249" t="s">
        <v>26</v>
      </c>
      <c r="J249" t="s">
        <v>30</v>
      </c>
      <c r="K249" s="3">
        <v>21027.11</v>
      </c>
      <c r="L249" s="6">
        <v>14.7</v>
      </c>
      <c r="M249" s="4">
        <v>18</v>
      </c>
      <c r="N249" s="4">
        <v>12</v>
      </c>
      <c r="O249" s="4">
        <v>271548</v>
      </c>
      <c r="P249" s="4">
        <v>335566</v>
      </c>
      <c r="Q249" s="4">
        <v>0</v>
      </c>
      <c r="R249" s="9" t="str">
        <f t="shared" si="15"/>
        <v>1e8561ec-4905-42f6-b4e3-2310e45227e0погашен408540краткосрочный718консолидация кредитов8 летв ипотекеконсолидация кредитов21027,1114,718122715483355660</v>
      </c>
      <c r="S249" s="10">
        <f t="shared" si="16"/>
        <v>0.18900008538980445</v>
      </c>
      <c r="T249" s="3">
        <f t="shared" si="17"/>
        <v>12.914185544280693</v>
      </c>
      <c r="U249" s="13">
        <f t="shared" si="18"/>
        <v>4.5161665586840372E-2</v>
      </c>
    </row>
    <row r="250" spans="1:21" x14ac:dyDescent="0.25">
      <c r="A250">
        <v>136</v>
      </c>
      <c r="B250" s="2" t="s">
        <v>183</v>
      </c>
      <c r="C250" t="s">
        <v>23</v>
      </c>
      <c r="D250" s="1">
        <v>257400</v>
      </c>
      <c r="E250" t="s">
        <v>24</v>
      </c>
      <c r="F250" s="4"/>
      <c r="G250" s="4"/>
      <c r="H250" t="s">
        <v>57</v>
      </c>
      <c r="I250" t="s">
        <v>26</v>
      </c>
      <c r="J250" t="s">
        <v>30</v>
      </c>
      <c r="K250" s="3">
        <v>13740.99</v>
      </c>
      <c r="L250" s="6">
        <v>15.7</v>
      </c>
      <c r="N250" s="4">
        <v>11</v>
      </c>
      <c r="O250" s="4">
        <v>191159</v>
      </c>
      <c r="P250" s="4">
        <v>274626</v>
      </c>
      <c r="Q250" s="4">
        <v>0</v>
      </c>
      <c r="R250" s="9" t="str">
        <f t="shared" si="15"/>
        <v>1e8705ea-cf91-464b-bba9-035a4c9a6da7погашен257400краткосрочныйконсолидация кредитов7 летв ипотекеконсолидация кредитов13740,9915,7111911592746260</v>
      </c>
      <c r="S250" s="10" t="str">
        <f t="shared" si="16"/>
        <v/>
      </c>
      <c r="T250" s="3">
        <f t="shared" si="17"/>
        <v>13.911588611883133</v>
      </c>
      <c r="U250" s="13">
        <f t="shared" si="18"/>
        <v>4.8649642714000269E-2</v>
      </c>
    </row>
    <row r="251" spans="1:21" x14ac:dyDescent="0.25">
      <c r="A251">
        <v>532</v>
      </c>
      <c r="B251" t="s">
        <v>583</v>
      </c>
      <c r="C251" t="s">
        <v>23</v>
      </c>
      <c r="D251" s="1">
        <v>156552</v>
      </c>
      <c r="E251" t="s">
        <v>24</v>
      </c>
      <c r="F251" s="4">
        <v>720</v>
      </c>
      <c r="G251" s="4">
        <v>1840397</v>
      </c>
      <c r="H251" t="s">
        <v>29</v>
      </c>
      <c r="I251" t="s">
        <v>26</v>
      </c>
      <c r="J251" t="s">
        <v>30</v>
      </c>
      <c r="K251" s="3">
        <v>31440.25</v>
      </c>
      <c r="L251" s="6">
        <v>19.100000000000001</v>
      </c>
      <c r="M251" s="4">
        <v>45</v>
      </c>
      <c r="N251" s="4">
        <v>10</v>
      </c>
      <c r="O251" s="4">
        <v>258400</v>
      </c>
      <c r="P251" s="4">
        <v>406538</v>
      </c>
      <c r="Q251" s="4">
        <v>0</v>
      </c>
      <c r="R251" s="9" t="str">
        <f t="shared" si="15"/>
        <v>1e8b7f7b-2457-4e41-a98a-81331aa0584fпогашен156552краткосрочный720консолидация кредитов10+ летв ипотекеконсолидация кредитов31440,2519,145102584004065380</v>
      </c>
      <c r="S251" s="10">
        <f t="shared" si="16"/>
        <v>0.2050008775280551</v>
      </c>
      <c r="T251" s="3">
        <f t="shared" si="17"/>
        <v>8.2187641637709632</v>
      </c>
      <c r="U251" s="13">
        <f t="shared" si="18"/>
        <v>2.8741501152251405E-2</v>
      </c>
    </row>
    <row r="252" spans="1:21" x14ac:dyDescent="0.25">
      <c r="A252">
        <v>50</v>
      </c>
      <c r="B252" t="s">
        <v>95</v>
      </c>
      <c r="C252" t="s">
        <v>40</v>
      </c>
      <c r="D252" s="1">
        <v>456808</v>
      </c>
      <c r="E252" t="s">
        <v>34</v>
      </c>
      <c r="F252" s="4">
        <v>598</v>
      </c>
      <c r="G252" s="4">
        <v>1096167</v>
      </c>
      <c r="H252" t="s">
        <v>29</v>
      </c>
      <c r="I252" t="s">
        <v>32</v>
      </c>
      <c r="J252" t="s">
        <v>30</v>
      </c>
      <c r="K252" s="3">
        <v>14341.39</v>
      </c>
      <c r="L252" s="6">
        <v>14.1</v>
      </c>
      <c r="N252" s="4">
        <v>8</v>
      </c>
      <c r="O252" s="4">
        <v>161861</v>
      </c>
      <c r="P252" s="4">
        <v>278058</v>
      </c>
      <c r="Q252" s="4">
        <v>0</v>
      </c>
      <c r="R252" s="9" t="str">
        <f t="shared" si="15"/>
        <v>1ee733fd-fda7-4666-bbcb-059103773627не погашен456808долгосрочный598консолидация кредитов10+ летв собственностиконсолидация кредитов14341,3914,181618612780580</v>
      </c>
      <c r="S252" s="10">
        <f t="shared" si="16"/>
        <v>0.15699859601684779</v>
      </c>
      <c r="T252" s="3">
        <f t="shared" si="17"/>
        <v>11.286283965501253</v>
      </c>
      <c r="U252" s="13">
        <f t="shared" si="18"/>
        <v>3.9468798122837899E-2</v>
      </c>
    </row>
    <row r="253" spans="1:21" x14ac:dyDescent="0.25">
      <c r="A253">
        <v>176</v>
      </c>
      <c r="B253" t="s">
        <v>223</v>
      </c>
      <c r="C253" t="s">
        <v>23</v>
      </c>
      <c r="D253" s="1">
        <v>405856</v>
      </c>
      <c r="E253" t="s">
        <v>34</v>
      </c>
      <c r="F253" s="4">
        <v>708</v>
      </c>
      <c r="G253" s="4">
        <v>1155751</v>
      </c>
      <c r="H253" t="s">
        <v>29</v>
      </c>
      <c r="I253" t="s">
        <v>38</v>
      </c>
      <c r="J253" t="s">
        <v>30</v>
      </c>
      <c r="K253" s="3">
        <v>32264.85</v>
      </c>
      <c r="L253" s="6">
        <v>22.7</v>
      </c>
      <c r="N253" s="4">
        <v>13</v>
      </c>
      <c r="O253" s="4">
        <v>338181</v>
      </c>
      <c r="P253" s="4">
        <v>594198</v>
      </c>
      <c r="Q253" s="4">
        <v>0</v>
      </c>
      <c r="R253" s="9" t="str">
        <f t="shared" si="15"/>
        <v>1eefc01a-2551-44c9-8305-0fd083e770acпогашен405856долгосрочный708консолидация кредитов10+ летв арендеконсолидация кредитов32264,8522,7133381815941980</v>
      </c>
      <c r="S253" s="10">
        <f t="shared" si="16"/>
        <v>0.33500139735981188</v>
      </c>
      <c r="T253" s="3">
        <f t="shared" si="17"/>
        <v>10.481406236198216</v>
      </c>
      <c r="U253" s="13">
        <f t="shared" si="18"/>
        <v>3.6654093415023223E-2</v>
      </c>
    </row>
    <row r="254" spans="1:21" x14ac:dyDescent="0.25">
      <c r="A254">
        <v>1873</v>
      </c>
      <c r="B254" t="s">
        <v>1920</v>
      </c>
      <c r="C254" t="s">
        <v>23</v>
      </c>
      <c r="D254" s="1">
        <v>223608</v>
      </c>
      <c r="E254" t="s">
        <v>24</v>
      </c>
      <c r="F254" s="4">
        <v>739</v>
      </c>
      <c r="G254" s="4">
        <v>869022</v>
      </c>
      <c r="H254" t="s">
        <v>35</v>
      </c>
      <c r="I254" t="s">
        <v>26</v>
      </c>
      <c r="J254" t="s">
        <v>30</v>
      </c>
      <c r="K254" s="3">
        <v>12745.58</v>
      </c>
      <c r="L254" s="6">
        <v>12.4</v>
      </c>
      <c r="N254" s="4">
        <v>9</v>
      </c>
      <c r="O254" s="4">
        <v>195700</v>
      </c>
      <c r="P254" s="4">
        <v>272690</v>
      </c>
      <c r="Q254" s="4">
        <v>0</v>
      </c>
      <c r="R254" s="9" t="str">
        <f t="shared" si="15"/>
        <v>1ef230bc-76eb-4c7c-92f0-35d92fd0492cпогашен223608краткосрочный739консолидация кредитов3 годав ипотекеконсолидация кредитов12745,5812,491957002726900</v>
      </c>
      <c r="S254" s="10">
        <f t="shared" si="16"/>
        <v>0.17599895054440509</v>
      </c>
      <c r="T254" s="3">
        <f t="shared" si="17"/>
        <v>15.354342446557943</v>
      </c>
      <c r="U254" s="13">
        <f t="shared" si="18"/>
        <v>5.3695037639007487E-2</v>
      </c>
    </row>
    <row r="255" spans="1:21" x14ac:dyDescent="0.25">
      <c r="A255">
        <v>933</v>
      </c>
      <c r="B255" t="s">
        <v>985</v>
      </c>
      <c r="C255" t="s">
        <v>23</v>
      </c>
      <c r="D255" s="1">
        <v>220968</v>
      </c>
      <c r="E255" t="s">
        <v>24</v>
      </c>
      <c r="F255" s="4"/>
      <c r="G255" s="4"/>
      <c r="I255" t="s">
        <v>38</v>
      </c>
      <c r="J255" t="s">
        <v>30</v>
      </c>
      <c r="K255" s="3">
        <v>8667.23</v>
      </c>
      <c r="L255" s="6">
        <v>30.4</v>
      </c>
      <c r="N255" s="4">
        <v>6</v>
      </c>
      <c r="O255" s="4">
        <v>333260</v>
      </c>
      <c r="P255" s="4">
        <v>565818</v>
      </c>
      <c r="Q255" s="4">
        <v>3</v>
      </c>
      <c r="R255" s="9" t="str">
        <f t="shared" si="15"/>
        <v>1efb32da-81dc-489e-b01f-163afdb79fb0погашен220968краткосрочныйконсолидация кредитовв арендеконсолидация кредитов8667,2330,463332605658183</v>
      </c>
      <c r="S255" s="10" t="str">
        <f t="shared" si="16"/>
        <v/>
      </c>
      <c r="T255" s="3">
        <f t="shared" si="17"/>
        <v>38.450577635530614</v>
      </c>
      <c r="U255" s="13">
        <f t="shared" si="18"/>
        <v>0.13446392905247651</v>
      </c>
    </row>
    <row r="256" spans="1:21" x14ac:dyDescent="0.25">
      <c r="A256">
        <v>214</v>
      </c>
      <c r="B256" t="s">
        <v>261</v>
      </c>
      <c r="C256" t="s">
        <v>40</v>
      </c>
      <c r="D256" s="1">
        <v>96690</v>
      </c>
      <c r="E256" t="s">
        <v>24</v>
      </c>
      <c r="F256" s="4">
        <v>673</v>
      </c>
      <c r="G256" s="4">
        <v>280136</v>
      </c>
      <c r="I256" t="s">
        <v>26</v>
      </c>
      <c r="J256" t="s">
        <v>30</v>
      </c>
      <c r="K256" s="3">
        <v>4598.76</v>
      </c>
      <c r="L256" s="6">
        <v>17.8</v>
      </c>
      <c r="M256" s="4">
        <v>51</v>
      </c>
      <c r="N256" s="4">
        <v>4</v>
      </c>
      <c r="O256" s="4">
        <v>179037</v>
      </c>
      <c r="P256" s="4">
        <v>329582</v>
      </c>
      <c r="Q256" s="4">
        <v>0</v>
      </c>
      <c r="R256" s="9" t="str">
        <f t="shared" si="15"/>
        <v>1eff98c5-6382-4c2b-8241-1193ea885216не погашен96690краткосрочный673консолидация кредитовв ипотекеконсолидация кредитов4598,7617,85141790373295820</v>
      </c>
      <c r="S256" s="10">
        <f t="shared" si="16"/>
        <v>0.19699403147042865</v>
      </c>
      <c r="T256" s="3">
        <f t="shared" si="17"/>
        <v>38.931581556767476</v>
      </c>
      <c r="U256" s="13">
        <f t="shared" si="18"/>
        <v>0.13614602802514292</v>
      </c>
    </row>
    <row r="257" spans="1:21" x14ac:dyDescent="0.25">
      <c r="A257">
        <v>833</v>
      </c>
      <c r="B257" t="s">
        <v>885</v>
      </c>
      <c r="C257" t="s">
        <v>23</v>
      </c>
      <c r="D257" s="1">
        <v>249326</v>
      </c>
      <c r="E257" t="s">
        <v>24</v>
      </c>
      <c r="F257" s="4"/>
      <c r="G257" s="4"/>
      <c r="H257" t="s">
        <v>37</v>
      </c>
      <c r="I257" t="s">
        <v>38</v>
      </c>
      <c r="J257" t="s">
        <v>30</v>
      </c>
      <c r="K257" s="3">
        <v>11548.58</v>
      </c>
      <c r="L257" s="6">
        <v>10.199999999999999</v>
      </c>
      <c r="N257" s="4">
        <v>8</v>
      </c>
      <c r="O257" s="4">
        <v>250382</v>
      </c>
      <c r="P257" s="4">
        <v>365134</v>
      </c>
      <c r="Q257" s="4">
        <v>0</v>
      </c>
      <c r="R257" s="9" t="str">
        <f t="shared" si="15"/>
        <v>1f0bd8c2-ac0e-4298-99cf-a4d5833316a3погашен249326краткосрочныйконсолидация кредитов5 летв арендеконсолидация кредитов11548,5810,282503823651340</v>
      </c>
      <c r="S257" s="10" t="str">
        <f t="shared" si="16"/>
        <v/>
      </c>
      <c r="T257" s="3">
        <f t="shared" si="17"/>
        <v>21.680760751538283</v>
      </c>
      <c r="U257" s="13">
        <f t="shared" si="18"/>
        <v>7.5818894143339713E-2</v>
      </c>
    </row>
    <row r="258" spans="1:21" x14ac:dyDescent="0.25">
      <c r="A258">
        <v>1606</v>
      </c>
      <c r="B258" t="s">
        <v>1656</v>
      </c>
      <c r="C258" t="s">
        <v>40</v>
      </c>
      <c r="D258" s="1">
        <v>64460</v>
      </c>
      <c r="E258" t="s">
        <v>24</v>
      </c>
      <c r="F258" s="4">
        <v>725</v>
      </c>
      <c r="G258" s="4">
        <v>280706</v>
      </c>
      <c r="I258" t="s">
        <v>38</v>
      </c>
      <c r="J258" t="s">
        <v>30</v>
      </c>
      <c r="K258" s="3">
        <v>3508.73</v>
      </c>
      <c r="L258" s="6">
        <v>7</v>
      </c>
      <c r="N258" s="4">
        <v>6</v>
      </c>
      <c r="O258" s="4">
        <v>69597</v>
      </c>
      <c r="P258" s="4">
        <v>125906</v>
      </c>
      <c r="Q258" s="4">
        <v>0</v>
      </c>
      <c r="R258" s="9" t="str">
        <f t="shared" si="15"/>
        <v>1f364296-f23f-4f4e-ac15-ca0328004750не погашен64460краткосрочный725консолидация кредитовв арендеконсолидация кредитов3508,7376695971259060</v>
      </c>
      <c r="S258" s="10">
        <f t="shared" si="16"/>
        <v>0.14999593881142548</v>
      </c>
      <c r="T258" s="3">
        <f t="shared" si="17"/>
        <v>19.835382032815293</v>
      </c>
      <c r="U258" s="13">
        <f t="shared" si="18"/>
        <v>6.9365496343665956E-2</v>
      </c>
    </row>
    <row r="259" spans="1:21" x14ac:dyDescent="0.25">
      <c r="A259">
        <v>1924</v>
      </c>
      <c r="B259" t="s">
        <v>1971</v>
      </c>
      <c r="C259" t="s">
        <v>23</v>
      </c>
      <c r="D259" s="1">
        <v>261140</v>
      </c>
      <c r="E259" t="s">
        <v>24</v>
      </c>
      <c r="F259" s="4"/>
      <c r="G259" s="4"/>
      <c r="H259" t="s">
        <v>42</v>
      </c>
      <c r="I259" t="s">
        <v>26</v>
      </c>
      <c r="J259" t="s">
        <v>30</v>
      </c>
      <c r="K259" s="3">
        <v>13720.28</v>
      </c>
      <c r="L259" s="6">
        <v>42.7</v>
      </c>
      <c r="M259" s="4">
        <v>19</v>
      </c>
      <c r="N259" s="4">
        <v>8</v>
      </c>
      <c r="O259" s="4">
        <v>147307</v>
      </c>
      <c r="P259" s="4">
        <v>245784</v>
      </c>
      <c r="Q259" s="4">
        <v>0</v>
      </c>
      <c r="R259" s="9" t="str">
        <f t="shared" si="15"/>
        <v>1f76e90b-5417-497a-b134-8f4d2478f3f0погашен261140краткосрочныйконсолидация кредитов&lt; 1 годав ипотекеконсолидация кредитов13720,2842,71981473072457840</v>
      </c>
      <c r="S259" s="10" t="str">
        <f t="shared" si="16"/>
        <v/>
      </c>
      <c r="T259" s="3">
        <f t="shared" si="17"/>
        <v>10.736442696504735</v>
      </c>
      <c r="U259" s="13">
        <f t="shared" si="18"/>
        <v>3.7545970900701393E-2</v>
      </c>
    </row>
    <row r="260" spans="1:21" x14ac:dyDescent="0.25">
      <c r="A260">
        <v>1347</v>
      </c>
      <c r="B260" t="s">
        <v>1397</v>
      </c>
      <c r="C260" t="s">
        <v>23</v>
      </c>
      <c r="D260" s="1">
        <v>642246</v>
      </c>
      <c r="E260" t="s">
        <v>34</v>
      </c>
      <c r="F260" s="4">
        <v>691</v>
      </c>
      <c r="G260" s="4">
        <v>1207830</v>
      </c>
      <c r="H260" t="s">
        <v>74</v>
      </c>
      <c r="I260" t="s">
        <v>26</v>
      </c>
      <c r="J260" t="s">
        <v>27</v>
      </c>
      <c r="K260" s="3">
        <v>12581.42</v>
      </c>
      <c r="L260" s="6">
        <v>16.899999999999999</v>
      </c>
      <c r="N260" s="4">
        <v>7</v>
      </c>
      <c r="O260" s="4">
        <v>129276</v>
      </c>
      <c r="P260" s="4">
        <v>645194</v>
      </c>
      <c r="Q260" s="4">
        <v>0</v>
      </c>
      <c r="R260" s="9" t="str">
        <f t="shared" si="15"/>
        <v>1f8a2969-be14-4b17-9ed0-bf7d9465c962погашен642246долгосрочный691ремонт жилья6 летв ипотекеремонт жилья12581,4216,971292766451940</v>
      </c>
      <c r="S260" s="10">
        <f t="shared" si="16"/>
        <v>0.12499858423784804</v>
      </c>
      <c r="T260" s="3">
        <f t="shared" si="17"/>
        <v>10.275151771421667</v>
      </c>
      <c r="U260" s="13">
        <f t="shared" si="18"/>
        <v>3.5932809433769246E-2</v>
      </c>
    </row>
    <row r="261" spans="1:21" x14ac:dyDescent="0.25">
      <c r="A261">
        <v>1709</v>
      </c>
      <c r="B261" t="s">
        <v>1758</v>
      </c>
      <c r="C261" t="s">
        <v>40</v>
      </c>
      <c r="D261" s="1">
        <v>156266</v>
      </c>
      <c r="E261" t="s">
        <v>24</v>
      </c>
      <c r="F261" s="4">
        <v>737</v>
      </c>
      <c r="G261" s="4">
        <v>965998</v>
      </c>
      <c r="H261" t="s">
        <v>55</v>
      </c>
      <c r="I261" t="s">
        <v>26</v>
      </c>
      <c r="J261" t="s">
        <v>30</v>
      </c>
      <c r="K261" s="3">
        <v>21734.86</v>
      </c>
      <c r="L261" s="6">
        <v>15</v>
      </c>
      <c r="N261" s="4">
        <v>9</v>
      </c>
      <c r="O261" s="4">
        <v>156503</v>
      </c>
      <c r="P261" s="4">
        <v>495154</v>
      </c>
      <c r="Q261" s="4">
        <v>0</v>
      </c>
      <c r="R261" s="9" t="str">
        <f t="shared" si="15"/>
        <v>1fa5ff55-f380-45bd-90ce-c8b35b0b0b29не погашен156266краткосрочный737консолидация кредитов9 летв ипотекеконсолидация кредитов21734,861591565034951540</v>
      </c>
      <c r="S261" s="10">
        <f t="shared" si="16"/>
        <v>0.26999881987333307</v>
      </c>
      <c r="T261" s="3">
        <f t="shared" si="17"/>
        <v>7.2005524765284887</v>
      </c>
      <c r="U261" s="13">
        <f t="shared" si="18"/>
        <v>2.5180755059655412E-2</v>
      </c>
    </row>
    <row r="262" spans="1:21" x14ac:dyDescent="0.25">
      <c r="A262">
        <v>1751</v>
      </c>
      <c r="B262" t="s">
        <v>1800</v>
      </c>
      <c r="C262" t="s">
        <v>23</v>
      </c>
      <c r="D262" s="1">
        <v>402336</v>
      </c>
      <c r="E262" t="s">
        <v>34</v>
      </c>
      <c r="F262" s="4">
        <v>696</v>
      </c>
      <c r="G262" s="4">
        <v>1544320</v>
      </c>
      <c r="H262" t="s">
        <v>52</v>
      </c>
      <c r="I262" t="s">
        <v>38</v>
      </c>
      <c r="J262" t="s">
        <v>30</v>
      </c>
      <c r="K262" s="3">
        <v>23035.98</v>
      </c>
      <c r="L262" s="6">
        <v>12.2</v>
      </c>
      <c r="N262" s="4">
        <v>9</v>
      </c>
      <c r="O262" s="4">
        <v>324216</v>
      </c>
      <c r="P262" s="4">
        <v>574002</v>
      </c>
      <c r="Q262" s="4">
        <v>0</v>
      </c>
      <c r="R262" s="9" t="str">
        <f t="shared" si="15"/>
        <v>1fab6177-f5c3-4f5d-8d6a-76fceb9054bbпогашен402336долгосрочный696консолидация кредитов4 годав арендеконсолидация кредитов23035,9812,293242165740020</v>
      </c>
      <c r="S262" s="10">
        <f t="shared" si="16"/>
        <v>0.17899901574803151</v>
      </c>
      <c r="T262" s="3">
        <f t="shared" si="17"/>
        <v>14.074330677488</v>
      </c>
      <c r="U262" s="13">
        <f t="shared" si="18"/>
        <v>4.9218761278896031E-2</v>
      </c>
    </row>
    <row r="263" spans="1:21" x14ac:dyDescent="0.25">
      <c r="A263">
        <v>1891</v>
      </c>
      <c r="B263" t="s">
        <v>1938</v>
      </c>
      <c r="C263" t="s">
        <v>23</v>
      </c>
      <c r="D263" s="1">
        <v>620620</v>
      </c>
      <c r="E263" t="s">
        <v>24</v>
      </c>
      <c r="F263" s="4">
        <v>712</v>
      </c>
      <c r="G263" s="4">
        <v>1835058</v>
      </c>
      <c r="H263" t="s">
        <v>25</v>
      </c>
      <c r="I263" t="s">
        <v>38</v>
      </c>
      <c r="J263" t="s">
        <v>30</v>
      </c>
      <c r="K263" s="3">
        <v>27372.92</v>
      </c>
      <c r="L263" s="6">
        <v>16.8</v>
      </c>
      <c r="N263" s="4">
        <v>10</v>
      </c>
      <c r="O263" s="4">
        <v>592800</v>
      </c>
      <c r="P263" s="4">
        <v>825000</v>
      </c>
      <c r="Q263" s="4">
        <v>0</v>
      </c>
      <c r="R263" s="9" t="str">
        <f t="shared" si="15"/>
        <v>1fb2387f-9ed7-4978-9cdc-79b46bbb7edaпогашен620620краткосрочный712консолидация кредитов8 летв арендеконсолидация кредитов27372,9216,8105928008250000</v>
      </c>
      <c r="S263" s="10">
        <f t="shared" si="16"/>
        <v>0.17899981362986891</v>
      </c>
      <c r="T263" s="3">
        <f t="shared" si="17"/>
        <v>21.656440014437628</v>
      </c>
      <c r="U263" s="13">
        <f t="shared" si="18"/>
        <v>7.5733843096798745E-2</v>
      </c>
    </row>
    <row r="264" spans="1:21" x14ac:dyDescent="0.25">
      <c r="A264">
        <v>569</v>
      </c>
      <c r="B264" t="s">
        <v>620</v>
      </c>
      <c r="C264" t="s">
        <v>23</v>
      </c>
      <c r="D264" s="1">
        <v>156090</v>
      </c>
      <c r="E264" t="s">
        <v>24</v>
      </c>
      <c r="F264" s="4">
        <v>706</v>
      </c>
      <c r="G264" s="4">
        <v>1872260</v>
      </c>
      <c r="H264" t="s">
        <v>29</v>
      </c>
      <c r="I264" t="s">
        <v>38</v>
      </c>
      <c r="J264" t="s">
        <v>30</v>
      </c>
      <c r="K264" s="3">
        <v>25275.51</v>
      </c>
      <c r="L264" s="6">
        <v>18.5</v>
      </c>
      <c r="M264" s="4">
        <v>12</v>
      </c>
      <c r="N264" s="4">
        <v>8</v>
      </c>
      <c r="O264" s="4">
        <v>541386</v>
      </c>
      <c r="P264" s="4">
        <v>698060</v>
      </c>
      <c r="Q264" s="4">
        <v>0</v>
      </c>
      <c r="R264" s="9" t="str">
        <f t="shared" ref="R264:R327" si="19">CONCATENATE(B264,C264,D264,E264,F264,J264,H264,I264,J264,K264,L264,M264,N264,O264,P264,Q264)</f>
        <v>1fc91e0a-c35a-4042-b5fb-b7e89f60146dпогашен156090краткосрочный706консолидация кредитов10+ летв арендеконсолидация кредитов25275,5118,51285413866980600</v>
      </c>
      <c r="S264" s="10">
        <f t="shared" ref="S264:S327" si="20">IFERROR(K264*12/G264,"")</f>
        <v>0.16200000000000001</v>
      </c>
      <c r="T264" s="3">
        <f t="shared" ref="T264:T327" si="21">IFERROR(O264/K264,"")</f>
        <v>21.41938975712063</v>
      </c>
      <c r="U264" s="13">
        <f t="shared" ref="U264:U327" si="22">IFERROR((T264-MIN($T$7:$T$2006))/(MAX($T$7:$T$2006)-MIN($T$7:$T$2006)),"")</f>
        <v>7.4904864419706257E-2</v>
      </c>
    </row>
    <row r="265" spans="1:21" x14ac:dyDescent="0.25">
      <c r="A265">
        <v>1128</v>
      </c>
      <c r="B265" t="s">
        <v>1178</v>
      </c>
      <c r="C265" t="s">
        <v>40</v>
      </c>
      <c r="D265" s="1">
        <v>445940</v>
      </c>
      <c r="E265" t="s">
        <v>34</v>
      </c>
      <c r="F265" s="4">
        <v>653</v>
      </c>
      <c r="G265" s="4">
        <v>1116877</v>
      </c>
      <c r="H265" t="s">
        <v>52</v>
      </c>
      <c r="I265" t="s">
        <v>38</v>
      </c>
      <c r="J265" t="s">
        <v>30</v>
      </c>
      <c r="K265" s="3">
        <v>27549.62</v>
      </c>
      <c r="L265" s="6">
        <v>28.8</v>
      </c>
      <c r="M265" s="4">
        <v>12</v>
      </c>
      <c r="N265" s="4">
        <v>17</v>
      </c>
      <c r="O265" s="4">
        <v>239818</v>
      </c>
      <c r="P265" s="4">
        <v>793386</v>
      </c>
      <c r="Q265" s="4">
        <v>0</v>
      </c>
      <c r="R265" s="9" t="str">
        <f t="shared" si="19"/>
        <v>2001cb68-b7a1-4863-9b03-db9595ccabf6не погашен445940долгосрочный653консолидация кредитов4 годав арендеконсолидация кредитов27549,6228,812172398187933860</v>
      </c>
      <c r="S265" s="10">
        <f t="shared" si="20"/>
        <v>0.2959998639062314</v>
      </c>
      <c r="T265" s="3">
        <f t="shared" si="21"/>
        <v>8.7049476544504074</v>
      </c>
      <c r="U265" s="13">
        <f t="shared" si="22"/>
        <v>3.0441713383570306E-2</v>
      </c>
    </row>
    <row r="266" spans="1:21" x14ac:dyDescent="0.25">
      <c r="A266">
        <v>1654</v>
      </c>
      <c r="B266" t="s">
        <v>1703</v>
      </c>
      <c r="C266" t="s">
        <v>23</v>
      </c>
      <c r="D266" s="1">
        <v>544346</v>
      </c>
      <c r="E266" t="s">
        <v>34</v>
      </c>
      <c r="F266" s="4">
        <v>684</v>
      </c>
      <c r="G266" s="4">
        <v>1692387</v>
      </c>
      <c r="H266" t="s">
        <v>46</v>
      </c>
      <c r="I266" t="s">
        <v>26</v>
      </c>
      <c r="J266" t="s">
        <v>27</v>
      </c>
      <c r="K266" s="3">
        <v>3511.77</v>
      </c>
      <c r="L266" s="6">
        <v>31.9</v>
      </c>
      <c r="N266" s="4">
        <v>9</v>
      </c>
      <c r="O266" s="4">
        <v>137047</v>
      </c>
      <c r="P266" s="4">
        <v>337612</v>
      </c>
      <c r="Q266" s="4">
        <v>1</v>
      </c>
      <c r="R266" s="9" t="str">
        <f t="shared" si="19"/>
        <v>2014280f-4223-404a-b077-e79ba9a79cffпогашен544346долгосрочный684ремонт жилья2 годав ипотекеремонт жилья3511,7731,991370473376121</v>
      </c>
      <c r="S266" s="10">
        <f t="shared" si="20"/>
        <v>2.4900474891381225E-2</v>
      </c>
      <c r="T266" s="3">
        <f t="shared" si="21"/>
        <v>39.025050045988209</v>
      </c>
      <c r="U266" s="13">
        <f t="shared" si="22"/>
        <v>0.13647289282343936</v>
      </c>
    </row>
    <row r="267" spans="1:21" x14ac:dyDescent="0.25">
      <c r="A267">
        <v>1771</v>
      </c>
      <c r="B267" t="s">
        <v>1820</v>
      </c>
      <c r="C267" t="s">
        <v>23</v>
      </c>
      <c r="D267" s="1">
        <v>755150</v>
      </c>
      <c r="E267" t="s">
        <v>34</v>
      </c>
      <c r="F267" s="4">
        <v>723</v>
      </c>
      <c r="G267" s="4">
        <v>1490664</v>
      </c>
      <c r="H267" t="s">
        <v>29</v>
      </c>
      <c r="I267" t="s">
        <v>26</v>
      </c>
      <c r="J267" t="s">
        <v>30</v>
      </c>
      <c r="K267" s="3">
        <v>24720.33</v>
      </c>
      <c r="L267" s="6">
        <v>25.8</v>
      </c>
      <c r="M267" s="4">
        <v>42</v>
      </c>
      <c r="N267" s="4">
        <v>14</v>
      </c>
      <c r="O267" s="4">
        <v>949924</v>
      </c>
      <c r="P267" s="4">
        <v>1964138</v>
      </c>
      <c r="Q267" s="4">
        <v>0</v>
      </c>
      <c r="R267" s="9" t="str">
        <f t="shared" si="19"/>
        <v>206499dc-8502-434b-a892-74231226cb29погашен755150долгосрочный723консолидация кредитов10+ летв ипотекеконсолидация кредитов24720,3325,8421494992419641380</v>
      </c>
      <c r="S267" s="10">
        <f t="shared" si="20"/>
        <v>0.19900122361578465</v>
      </c>
      <c r="T267" s="3">
        <f t="shared" si="21"/>
        <v>38.426833298746416</v>
      </c>
      <c r="U267" s="13">
        <f t="shared" si="22"/>
        <v>0.13438089371170706</v>
      </c>
    </row>
    <row r="268" spans="1:21" x14ac:dyDescent="0.25">
      <c r="A268">
        <v>1071</v>
      </c>
      <c r="B268" t="s">
        <v>1121</v>
      </c>
      <c r="C268" t="s">
        <v>23</v>
      </c>
      <c r="D268" s="1">
        <v>111496</v>
      </c>
      <c r="E268" t="s">
        <v>24</v>
      </c>
      <c r="F268" s="4">
        <v>741</v>
      </c>
      <c r="G268" s="4">
        <v>1328822</v>
      </c>
      <c r="H268" t="s">
        <v>57</v>
      </c>
      <c r="I268" t="s">
        <v>26</v>
      </c>
      <c r="J268" t="s">
        <v>72</v>
      </c>
      <c r="K268" s="3">
        <v>20264.64</v>
      </c>
      <c r="L268" s="6">
        <v>13.9</v>
      </c>
      <c r="N268" s="4">
        <v>20</v>
      </c>
      <c r="O268" s="4">
        <v>578778</v>
      </c>
      <c r="P268" s="4">
        <v>820270</v>
      </c>
      <c r="Q268" s="4">
        <v>0</v>
      </c>
      <c r="R268" s="9" t="str">
        <f t="shared" si="19"/>
        <v>2065177a-fe64-4039-9ccc-048fd32b2bc2погашен111496краткосрочный741иное7 летв ипотекеиное20264,6413,9205787788202700</v>
      </c>
      <c r="S268" s="10">
        <f t="shared" si="20"/>
        <v>0.18300094369298522</v>
      </c>
      <c r="T268" s="3">
        <f t="shared" si="21"/>
        <v>28.560981098109814</v>
      </c>
      <c r="U268" s="13">
        <f t="shared" si="22"/>
        <v>9.9879428924276634E-2</v>
      </c>
    </row>
    <row r="269" spans="1:21" x14ac:dyDescent="0.25">
      <c r="A269">
        <v>770</v>
      </c>
      <c r="B269" t="s">
        <v>822</v>
      </c>
      <c r="C269" t="s">
        <v>40</v>
      </c>
      <c r="D269" s="1">
        <v>105468</v>
      </c>
      <c r="E269" t="s">
        <v>24</v>
      </c>
      <c r="F269" s="4">
        <v>738</v>
      </c>
      <c r="G269" s="4">
        <v>702088</v>
      </c>
      <c r="H269" t="s">
        <v>52</v>
      </c>
      <c r="I269" t="s">
        <v>38</v>
      </c>
      <c r="J269" t="s">
        <v>72</v>
      </c>
      <c r="K269" s="3">
        <v>1006.24</v>
      </c>
      <c r="L269" s="6">
        <v>9.4</v>
      </c>
      <c r="M269" s="4">
        <v>42</v>
      </c>
      <c r="N269" s="4">
        <v>13</v>
      </c>
      <c r="O269" s="4">
        <v>28139</v>
      </c>
      <c r="P269" s="4">
        <v>221650</v>
      </c>
      <c r="Q269" s="4">
        <v>0</v>
      </c>
      <c r="R269" s="9" t="str">
        <f t="shared" si="19"/>
        <v>206609fa-9e43-4fcf-a0f9-4e7103eecc4cне погашен105468краткосрочный738иное4 годав арендеиное1006,249,44213281392216500</v>
      </c>
      <c r="S269" s="10">
        <f t="shared" si="20"/>
        <v>1.7198527819874434E-2</v>
      </c>
      <c r="T269" s="3">
        <f t="shared" si="21"/>
        <v>27.964501510574017</v>
      </c>
      <c r="U269" s="13">
        <f t="shared" si="22"/>
        <v>9.7793504762098388E-2</v>
      </c>
    </row>
    <row r="270" spans="1:21" x14ac:dyDescent="0.25">
      <c r="A270">
        <v>1696</v>
      </c>
      <c r="B270" t="s">
        <v>1745</v>
      </c>
      <c r="C270" t="s">
        <v>23</v>
      </c>
      <c r="D270" s="1">
        <v>224730</v>
      </c>
      <c r="E270" t="s">
        <v>24</v>
      </c>
      <c r="F270" s="4">
        <v>747</v>
      </c>
      <c r="G270" s="4">
        <v>873392</v>
      </c>
      <c r="H270" t="s">
        <v>57</v>
      </c>
      <c r="I270" t="s">
        <v>26</v>
      </c>
      <c r="J270" t="s">
        <v>30</v>
      </c>
      <c r="K270" s="3">
        <v>3879.42</v>
      </c>
      <c r="L270" s="6">
        <v>10.9</v>
      </c>
      <c r="N270" s="4">
        <v>17</v>
      </c>
      <c r="O270" s="4">
        <v>116033</v>
      </c>
      <c r="P270" s="4">
        <v>574112</v>
      </c>
      <c r="Q270" s="4">
        <v>0</v>
      </c>
      <c r="R270" s="9" t="str">
        <f t="shared" si="19"/>
        <v>208fecb9-40fb-47aa-8e3b-e5d28faceea9погашен224730краткосрочный747консолидация кредитов7 летв ипотекеконсолидация кредитов3879,4210,9171160335741120</v>
      </c>
      <c r="S270" s="10">
        <f t="shared" si="20"/>
        <v>5.3301427079707621E-2</v>
      </c>
      <c r="T270" s="3">
        <f t="shared" si="21"/>
        <v>29.909883436183758</v>
      </c>
      <c r="U270" s="13">
        <f t="shared" si="22"/>
        <v>0.10459661965167652</v>
      </c>
    </row>
    <row r="271" spans="1:21" x14ac:dyDescent="0.25">
      <c r="A271">
        <v>1555</v>
      </c>
      <c r="B271" t="s">
        <v>1605</v>
      </c>
      <c r="C271" t="s">
        <v>40</v>
      </c>
      <c r="D271" s="1">
        <v>172370</v>
      </c>
      <c r="E271" t="s">
        <v>24</v>
      </c>
      <c r="F271" s="4">
        <v>742</v>
      </c>
      <c r="G271" s="4">
        <v>800166</v>
      </c>
      <c r="I271" t="s">
        <v>26</v>
      </c>
      <c r="J271" t="s">
        <v>30</v>
      </c>
      <c r="K271" s="3">
        <v>20737.740000000002</v>
      </c>
      <c r="L271" s="6">
        <v>25.5</v>
      </c>
      <c r="N271" s="4">
        <v>11</v>
      </c>
      <c r="O271" s="4">
        <v>289180</v>
      </c>
      <c r="P271" s="4">
        <v>558052</v>
      </c>
      <c r="Q271" s="4">
        <v>0</v>
      </c>
      <c r="R271" s="9" t="str">
        <f t="shared" si="19"/>
        <v>20cec3d1-26e8-4b68-9d5e-92c9482ef377не погашен172370краткосрочный742консолидация кредитовв ипотекеконсолидация кредитов20737,7425,5112891805580520</v>
      </c>
      <c r="S271" s="10">
        <f t="shared" si="20"/>
        <v>0.31100156717481126</v>
      </c>
      <c r="T271" s="3">
        <f t="shared" si="21"/>
        <v>13.944624631227896</v>
      </c>
      <c r="U271" s="13">
        <f t="shared" si="22"/>
        <v>4.8765171614592019E-2</v>
      </c>
    </row>
    <row r="272" spans="1:21" x14ac:dyDescent="0.25">
      <c r="A272">
        <v>1286</v>
      </c>
      <c r="B272" t="s">
        <v>1336</v>
      </c>
      <c r="C272" t="s">
        <v>23</v>
      </c>
      <c r="D272" s="1">
        <v>270226</v>
      </c>
      <c r="E272" t="s">
        <v>34</v>
      </c>
      <c r="F272" s="4"/>
      <c r="G272" s="4"/>
      <c r="H272" t="s">
        <v>29</v>
      </c>
      <c r="I272" t="s">
        <v>26</v>
      </c>
      <c r="J272" t="s">
        <v>30</v>
      </c>
      <c r="K272" s="3">
        <v>26717.23</v>
      </c>
      <c r="L272" s="6">
        <v>33.5</v>
      </c>
      <c r="M272" s="4">
        <v>22</v>
      </c>
      <c r="N272" s="4">
        <v>11</v>
      </c>
      <c r="O272" s="4">
        <v>635398</v>
      </c>
      <c r="P272" s="4">
        <v>913946</v>
      </c>
      <c r="Q272" s="4">
        <v>0</v>
      </c>
      <c r="R272" s="9" t="str">
        <f t="shared" si="19"/>
        <v>20fd9020-9463-43b8-9c22-194bbebf101fпогашен270226долгосрочныйконсолидация кредитов10+ летв ипотекеконсолидация кредитов26717,2333,522116353989139460</v>
      </c>
      <c r="S272" s="10" t="str">
        <f t="shared" si="20"/>
        <v/>
      </c>
      <c r="T272" s="3">
        <f t="shared" si="21"/>
        <v>23.782330728148089</v>
      </c>
      <c r="U272" s="13">
        <f t="shared" si="22"/>
        <v>8.3168207823676982E-2</v>
      </c>
    </row>
    <row r="273" spans="1:21" x14ac:dyDescent="0.25">
      <c r="A273">
        <v>874</v>
      </c>
      <c r="B273" t="s">
        <v>926</v>
      </c>
      <c r="C273" t="s">
        <v>23</v>
      </c>
      <c r="D273" s="1">
        <v>447920</v>
      </c>
      <c r="E273" t="s">
        <v>24</v>
      </c>
      <c r="F273" s="4">
        <v>683</v>
      </c>
      <c r="G273" s="4">
        <v>1005784</v>
      </c>
      <c r="H273" t="s">
        <v>74</v>
      </c>
      <c r="I273" t="s">
        <v>26</v>
      </c>
      <c r="J273" t="s">
        <v>30</v>
      </c>
      <c r="K273" s="3">
        <v>7870.18</v>
      </c>
      <c r="L273" s="6">
        <v>15.1</v>
      </c>
      <c r="N273" s="4">
        <v>10</v>
      </c>
      <c r="O273" s="4">
        <v>230888</v>
      </c>
      <c r="P273" s="4">
        <v>286528</v>
      </c>
      <c r="Q273" s="4">
        <v>0</v>
      </c>
      <c r="R273" s="9" t="str">
        <f t="shared" si="19"/>
        <v>2105a980-75d4-4191-a12b-2e5cc7c18161погашен447920краткосрочный683консолидация кредитов6 летв ипотекеконсолидация кредитов7870,1815,1102308882865280</v>
      </c>
      <c r="S273" s="10">
        <f t="shared" si="20"/>
        <v>9.3899047906906452E-2</v>
      </c>
      <c r="T273" s="3">
        <f t="shared" si="21"/>
        <v>29.337067258944522</v>
      </c>
      <c r="U273" s="13">
        <f t="shared" si="22"/>
        <v>0.10259344782558584</v>
      </c>
    </row>
    <row r="274" spans="1:21" x14ac:dyDescent="0.25">
      <c r="A274">
        <v>730</v>
      </c>
      <c r="B274" t="s">
        <v>782</v>
      </c>
      <c r="C274" t="s">
        <v>23</v>
      </c>
      <c r="D274" s="1">
        <v>259270</v>
      </c>
      <c r="E274" t="s">
        <v>24</v>
      </c>
      <c r="F274" s="4">
        <v>741</v>
      </c>
      <c r="G274" s="4">
        <v>1306193</v>
      </c>
      <c r="H274" t="s">
        <v>29</v>
      </c>
      <c r="I274" t="s">
        <v>26</v>
      </c>
      <c r="J274" t="s">
        <v>30</v>
      </c>
      <c r="K274" s="3">
        <v>33090.21</v>
      </c>
      <c r="L274" s="6">
        <v>21</v>
      </c>
      <c r="N274" s="4">
        <v>10</v>
      </c>
      <c r="O274" s="4">
        <v>498579</v>
      </c>
      <c r="P274" s="4">
        <v>607046</v>
      </c>
      <c r="Q274" s="4">
        <v>0</v>
      </c>
      <c r="R274" s="9" t="str">
        <f t="shared" si="19"/>
        <v>2158463f-c6e7-4985-86ea-c38e06b924f7погашен259270краткосрочный741консолидация кредитов10+ летв ипотекеконсолидация кредитов33090,2121104985796070460</v>
      </c>
      <c r="S274" s="10">
        <f t="shared" si="20"/>
        <v>0.30399988363128572</v>
      </c>
      <c r="T274" s="3">
        <f t="shared" si="21"/>
        <v>15.067266118891359</v>
      </c>
      <c r="U274" s="13">
        <f t="shared" si="22"/>
        <v>5.2691114854754306E-2</v>
      </c>
    </row>
    <row r="275" spans="1:21" x14ac:dyDescent="0.25">
      <c r="A275">
        <v>1044</v>
      </c>
      <c r="B275" t="s">
        <v>1094</v>
      </c>
      <c r="C275" t="s">
        <v>23</v>
      </c>
      <c r="D275" s="1">
        <v>108988</v>
      </c>
      <c r="E275" t="s">
        <v>24</v>
      </c>
      <c r="F275" s="4"/>
      <c r="G275" s="4"/>
      <c r="I275" t="s">
        <v>38</v>
      </c>
      <c r="J275" t="s">
        <v>30</v>
      </c>
      <c r="K275" s="3">
        <v>6395.78</v>
      </c>
      <c r="L275" s="6">
        <v>22</v>
      </c>
      <c r="N275" s="4">
        <v>13</v>
      </c>
      <c r="O275" s="4">
        <v>94734</v>
      </c>
      <c r="P275" s="4">
        <v>314270</v>
      </c>
      <c r="Q275" s="4">
        <v>1</v>
      </c>
      <c r="R275" s="9" t="str">
        <f t="shared" si="19"/>
        <v>217d696e-f89d-4b34-bb0e-671eaa8fdcf9погашен108988краткосрочныйконсолидация кредитовв арендеконсолидация кредитов6395,782213947343142701</v>
      </c>
      <c r="S275" s="10" t="str">
        <f t="shared" si="20"/>
        <v/>
      </c>
      <c r="T275" s="3">
        <f t="shared" si="21"/>
        <v>14.811954132255957</v>
      </c>
      <c r="U275" s="13">
        <f t="shared" si="22"/>
        <v>5.1798273837316215E-2</v>
      </c>
    </row>
    <row r="276" spans="1:21" x14ac:dyDescent="0.25">
      <c r="A276">
        <v>1045</v>
      </c>
      <c r="B276" s="2" t="s">
        <v>1095</v>
      </c>
      <c r="C276" t="s">
        <v>23</v>
      </c>
      <c r="D276" s="1">
        <v>353826</v>
      </c>
      <c r="E276" t="s">
        <v>34</v>
      </c>
      <c r="F276" s="4"/>
      <c r="G276" s="4"/>
      <c r="H276" t="s">
        <v>46</v>
      </c>
      <c r="I276" t="s">
        <v>32</v>
      </c>
      <c r="J276" t="s">
        <v>30</v>
      </c>
      <c r="K276" s="3">
        <v>13120.83</v>
      </c>
      <c r="L276" s="6">
        <v>20</v>
      </c>
      <c r="M276" s="4">
        <v>16</v>
      </c>
      <c r="N276" s="4">
        <v>2</v>
      </c>
      <c r="O276" s="4">
        <v>200355</v>
      </c>
      <c r="P276" s="4">
        <v>245498</v>
      </c>
      <c r="Q276" s="4">
        <v>0</v>
      </c>
      <c r="R276" s="9" t="str">
        <f t="shared" si="19"/>
        <v>2191e828-577b-4210-a501-e7de13aac82dпогашен353826долгосрочныйконсолидация кредитов2 годав собственностиконсолидация кредитов13120,83201622003552454980</v>
      </c>
      <c r="S276" s="10" t="str">
        <f t="shared" si="20"/>
        <v/>
      </c>
      <c r="T276" s="3">
        <f t="shared" si="21"/>
        <v>15.26999435249142</v>
      </c>
      <c r="U276" s="13">
        <f t="shared" si="22"/>
        <v>5.3400067398409794E-2</v>
      </c>
    </row>
    <row r="277" spans="1:21" x14ac:dyDescent="0.25">
      <c r="A277">
        <v>429</v>
      </c>
      <c r="B277" t="s">
        <v>480</v>
      </c>
      <c r="C277" t="s">
        <v>23</v>
      </c>
      <c r="D277" s="1">
        <v>649902</v>
      </c>
      <c r="E277" t="s">
        <v>34</v>
      </c>
      <c r="F277" s="4">
        <v>695</v>
      </c>
      <c r="G277" s="4">
        <v>1309651</v>
      </c>
      <c r="H277" t="s">
        <v>29</v>
      </c>
      <c r="I277" t="s">
        <v>32</v>
      </c>
      <c r="J277" t="s">
        <v>30</v>
      </c>
      <c r="K277" s="3">
        <v>6810.17</v>
      </c>
      <c r="L277" s="6">
        <v>26</v>
      </c>
      <c r="M277" s="4">
        <v>74</v>
      </c>
      <c r="N277" s="4">
        <v>7</v>
      </c>
      <c r="O277" s="4">
        <v>300884</v>
      </c>
      <c r="P277" s="4">
        <v>361768</v>
      </c>
      <c r="Q277" s="4">
        <v>0</v>
      </c>
      <c r="R277" s="9" t="str">
        <f t="shared" si="19"/>
        <v>21a58539-2489-4b5a-8606-b7a64e606fecпогашен649902долгосрочный695консолидация кредитов10+ летв собственностиконсолидация кредитов6810,17267473008843617680</v>
      </c>
      <c r="S277" s="10">
        <f t="shared" si="20"/>
        <v>6.2399860726254558E-2</v>
      </c>
      <c r="T277" s="3">
        <f t="shared" si="21"/>
        <v>44.181569623078424</v>
      </c>
      <c r="U277" s="13">
        <f t="shared" si="22"/>
        <v>0.15450554474206368</v>
      </c>
    </row>
    <row r="278" spans="1:21" x14ac:dyDescent="0.25">
      <c r="A278">
        <v>805</v>
      </c>
      <c r="B278" t="s">
        <v>857</v>
      </c>
      <c r="C278" t="s">
        <v>23</v>
      </c>
      <c r="E278" t="s">
        <v>34</v>
      </c>
      <c r="F278" s="4">
        <v>739</v>
      </c>
      <c r="G278" s="4">
        <v>1461689</v>
      </c>
      <c r="H278" t="s">
        <v>29</v>
      </c>
      <c r="I278" t="s">
        <v>26</v>
      </c>
      <c r="J278" t="s">
        <v>30</v>
      </c>
      <c r="K278" s="3">
        <v>21072.71</v>
      </c>
      <c r="L278" s="6">
        <v>34</v>
      </c>
      <c r="N278" s="4">
        <v>11</v>
      </c>
      <c r="O278" s="4">
        <v>612731</v>
      </c>
      <c r="P278" s="4">
        <v>1204544</v>
      </c>
      <c r="Q278" s="4">
        <v>0</v>
      </c>
      <c r="R278" s="9" t="str">
        <f t="shared" si="19"/>
        <v>21ae217c-b415-4102-b033-9e99c04cb2e5погашендолгосрочный739консолидация кредитов10+ летв ипотекеконсолидация кредитов21072,71341161273112045440</v>
      </c>
      <c r="S278" s="10">
        <f t="shared" si="20"/>
        <v>0.17300022097723933</v>
      </c>
      <c r="T278" s="3">
        <f t="shared" si="21"/>
        <v>29.076991046713974</v>
      </c>
      <c r="U278" s="13">
        <f t="shared" si="22"/>
        <v>0.10168394603133217</v>
      </c>
    </row>
    <row r="279" spans="1:21" x14ac:dyDescent="0.25">
      <c r="A279">
        <v>481</v>
      </c>
      <c r="B279" t="s">
        <v>532</v>
      </c>
      <c r="C279" t="s">
        <v>23</v>
      </c>
      <c r="E279" t="s">
        <v>24</v>
      </c>
      <c r="F279" s="4">
        <v>729</v>
      </c>
      <c r="G279" s="4">
        <v>594301</v>
      </c>
      <c r="I279" t="s">
        <v>32</v>
      </c>
      <c r="J279" t="s">
        <v>30</v>
      </c>
      <c r="K279" s="3">
        <v>8468.8700000000008</v>
      </c>
      <c r="L279" s="6">
        <v>35.9</v>
      </c>
      <c r="M279" s="4">
        <v>20</v>
      </c>
      <c r="N279" s="4">
        <v>12</v>
      </c>
      <c r="O279" s="4">
        <v>220001</v>
      </c>
      <c r="P279" s="4">
        <v>434698</v>
      </c>
      <c r="Q279" s="4">
        <v>3</v>
      </c>
      <c r="R279" s="9" t="str">
        <f t="shared" si="19"/>
        <v>21fd514c-1391-4f7e-bdb0-40e42abffa38погашенкраткосрочный729консолидация кредитовв собственностиконсолидация кредитов8468,8735,920122200014346983</v>
      </c>
      <c r="S279" s="10">
        <f t="shared" si="20"/>
        <v>0.17100163048690814</v>
      </c>
      <c r="T279" s="3">
        <f t="shared" si="21"/>
        <v>25.977609763758327</v>
      </c>
      <c r="U279" s="13">
        <f t="shared" si="22"/>
        <v>9.0845227588964336E-2</v>
      </c>
    </row>
    <row r="280" spans="1:21" x14ac:dyDescent="0.25">
      <c r="A280">
        <v>1192</v>
      </c>
      <c r="B280" t="s">
        <v>1242</v>
      </c>
      <c r="C280" t="s">
        <v>23</v>
      </c>
      <c r="E280" t="s">
        <v>24</v>
      </c>
      <c r="F280" s="4">
        <v>741</v>
      </c>
      <c r="G280" s="4">
        <v>865811</v>
      </c>
      <c r="H280" t="s">
        <v>42</v>
      </c>
      <c r="I280" t="s">
        <v>38</v>
      </c>
      <c r="J280" t="s">
        <v>30</v>
      </c>
      <c r="K280" s="3">
        <v>18759.27</v>
      </c>
      <c r="L280" s="6">
        <v>15.1</v>
      </c>
      <c r="M280" s="4">
        <v>25</v>
      </c>
      <c r="N280" s="4">
        <v>15</v>
      </c>
      <c r="O280" s="4">
        <v>230907</v>
      </c>
      <c r="P280" s="4">
        <v>1036354</v>
      </c>
      <c r="Q280" s="4">
        <v>0</v>
      </c>
      <c r="R280" s="9" t="str">
        <f t="shared" si="19"/>
        <v>220c5eab-701c-4fa9-8f8b-df03dd549304погашенкраткосрочный741консолидация кредитов&lt; 1 годав арендеконсолидация кредитов18759,2715,1251523090710363540</v>
      </c>
      <c r="S280" s="10">
        <f t="shared" si="20"/>
        <v>0.26000043889486274</v>
      </c>
      <c r="T280" s="3">
        <f t="shared" si="21"/>
        <v>12.308954452918476</v>
      </c>
      <c r="U280" s="13">
        <f t="shared" si="22"/>
        <v>4.3045136901609889E-2</v>
      </c>
    </row>
    <row r="281" spans="1:21" x14ac:dyDescent="0.25">
      <c r="A281">
        <v>1242</v>
      </c>
      <c r="B281" t="s">
        <v>1292</v>
      </c>
      <c r="C281" t="s">
        <v>40</v>
      </c>
      <c r="D281" s="1">
        <v>366014</v>
      </c>
      <c r="E281" t="s">
        <v>34</v>
      </c>
      <c r="F281" s="4">
        <v>726</v>
      </c>
      <c r="G281" s="4">
        <v>1072493</v>
      </c>
      <c r="H281" t="s">
        <v>42</v>
      </c>
      <c r="I281" t="s">
        <v>26</v>
      </c>
      <c r="J281" t="s">
        <v>30</v>
      </c>
      <c r="K281" s="3">
        <v>21271.07</v>
      </c>
      <c r="L281" s="6">
        <v>15</v>
      </c>
      <c r="N281" s="4">
        <v>16</v>
      </c>
      <c r="O281" s="4">
        <v>156997</v>
      </c>
      <c r="P281" s="4">
        <v>646932</v>
      </c>
      <c r="Q281" s="4">
        <v>0</v>
      </c>
      <c r="R281" s="9" t="str">
        <f t="shared" si="19"/>
        <v>22435cfd-b071-455f-901a-dd2a9d3eda3cне погашен366014долгосрочный726консолидация кредитов&lt; 1 годав ипотекеконсолидация кредитов21271,0715161569976469320</v>
      </c>
      <c r="S281" s="10">
        <f t="shared" si="20"/>
        <v>0.23799953939093307</v>
      </c>
      <c r="T281" s="3">
        <f t="shared" si="21"/>
        <v>7.3807758612989378</v>
      </c>
      <c r="U281" s="13">
        <f t="shared" si="22"/>
        <v>2.5811006824741446E-2</v>
      </c>
    </row>
    <row r="282" spans="1:21" x14ac:dyDescent="0.25">
      <c r="A282">
        <v>1163</v>
      </c>
      <c r="B282" s="2" t="s">
        <v>1213</v>
      </c>
      <c r="C282" t="s">
        <v>23</v>
      </c>
      <c r="D282" s="1">
        <v>171820</v>
      </c>
      <c r="E282" t="s">
        <v>24</v>
      </c>
      <c r="F282" s="4">
        <v>742</v>
      </c>
      <c r="G282" s="4">
        <v>797639</v>
      </c>
      <c r="H282" t="s">
        <v>57</v>
      </c>
      <c r="I282" t="s">
        <v>38</v>
      </c>
      <c r="J282" t="s">
        <v>30</v>
      </c>
      <c r="K282" s="3">
        <v>14025.04</v>
      </c>
      <c r="L282" s="6">
        <v>11.9</v>
      </c>
      <c r="N282" s="4">
        <v>12</v>
      </c>
      <c r="O282" s="4">
        <v>173660</v>
      </c>
      <c r="P282" s="4">
        <v>305118</v>
      </c>
      <c r="Q282" s="4">
        <v>0</v>
      </c>
      <c r="R282" s="9" t="str">
        <f t="shared" si="19"/>
        <v>226e350f-e782-4ae3-876b-4d2b676afc19погашен171820краткосрочный742консолидация кредитов7 летв арендеконсолидация кредитов14025,0411,9121736603051180</v>
      </c>
      <c r="S282" s="10">
        <f t="shared" si="20"/>
        <v>0.21099830875872419</v>
      </c>
      <c r="T282" s="3">
        <f t="shared" si="21"/>
        <v>12.382139373577543</v>
      </c>
      <c r="U282" s="13">
        <f t="shared" si="22"/>
        <v>4.3301068868939252E-2</v>
      </c>
    </row>
    <row r="283" spans="1:21" x14ac:dyDescent="0.25">
      <c r="A283">
        <v>273</v>
      </c>
      <c r="B283" t="s">
        <v>323</v>
      </c>
      <c r="C283" t="s">
        <v>23</v>
      </c>
      <c r="D283" s="1">
        <v>562760</v>
      </c>
      <c r="E283" t="s">
        <v>24</v>
      </c>
      <c r="F283" s="4">
        <v>738</v>
      </c>
      <c r="G283" s="4">
        <v>1263652</v>
      </c>
      <c r="H283" t="s">
        <v>35</v>
      </c>
      <c r="I283" t="s">
        <v>38</v>
      </c>
      <c r="J283" t="s">
        <v>30</v>
      </c>
      <c r="K283" s="3">
        <v>12426</v>
      </c>
      <c r="L283" s="6">
        <v>13.1</v>
      </c>
      <c r="N283" s="4">
        <v>8</v>
      </c>
      <c r="O283" s="4">
        <v>478021</v>
      </c>
      <c r="P283" s="4">
        <v>684178</v>
      </c>
      <c r="Q283" s="4">
        <v>0</v>
      </c>
      <c r="R283" s="9" t="str">
        <f t="shared" si="19"/>
        <v>22702252-ce3f-49f3-b62b-92022bf4c7fbпогашен562760краткосрочный738консолидация кредитов3 годав арендеконсолидация кредитов1242613,184780216841780</v>
      </c>
      <c r="S283" s="10">
        <f t="shared" si="20"/>
        <v>0.11800084200396944</v>
      </c>
      <c r="T283" s="3">
        <f t="shared" si="21"/>
        <v>38.469418960244646</v>
      </c>
      <c r="U283" s="13">
        <f t="shared" si="22"/>
        <v>0.13452981827197319</v>
      </c>
    </row>
    <row r="284" spans="1:21" x14ac:dyDescent="0.25">
      <c r="A284">
        <v>1721</v>
      </c>
      <c r="B284" t="s">
        <v>1770</v>
      </c>
      <c r="C284" t="s">
        <v>40</v>
      </c>
      <c r="D284" s="1">
        <v>22198</v>
      </c>
      <c r="E284" t="s">
        <v>24</v>
      </c>
      <c r="F284" s="4">
        <v>747</v>
      </c>
      <c r="G284" s="4">
        <v>1437407</v>
      </c>
      <c r="H284" t="s">
        <v>42</v>
      </c>
      <c r="I284" t="s">
        <v>38</v>
      </c>
      <c r="J284" t="s">
        <v>291</v>
      </c>
      <c r="K284" s="3">
        <v>2898.83</v>
      </c>
      <c r="L284" s="6">
        <v>23</v>
      </c>
      <c r="N284" s="4">
        <v>4</v>
      </c>
      <c r="O284" s="4">
        <v>109212</v>
      </c>
      <c r="P284" s="4">
        <v>239030</v>
      </c>
      <c r="Q284" s="4">
        <v>0</v>
      </c>
      <c r="R284" s="9" t="str">
        <f t="shared" si="19"/>
        <v>2288c274-d686-4215-a9ef-9c82b313ca16не погашен22198краткосрочный747Medical Bills&lt; 1 годав арендеMedical Bills2898,832341092122390300</v>
      </c>
      <c r="S284" s="10">
        <f t="shared" si="20"/>
        <v>2.420049436241788E-2</v>
      </c>
      <c r="T284" s="3">
        <f t="shared" si="21"/>
        <v>37.674510060955626</v>
      </c>
      <c r="U284" s="13">
        <f t="shared" si="22"/>
        <v>0.13174997514840953</v>
      </c>
    </row>
    <row r="285" spans="1:21" x14ac:dyDescent="0.25">
      <c r="A285">
        <v>1789</v>
      </c>
      <c r="B285" t="s">
        <v>1838</v>
      </c>
      <c r="C285" t="s">
        <v>23</v>
      </c>
      <c r="D285" s="1">
        <v>766920</v>
      </c>
      <c r="E285" t="s">
        <v>24</v>
      </c>
      <c r="F285" s="4"/>
      <c r="G285" s="4"/>
      <c r="H285" t="s">
        <v>25</v>
      </c>
      <c r="I285" t="s">
        <v>26</v>
      </c>
      <c r="J285" t="s">
        <v>30</v>
      </c>
      <c r="K285" s="3">
        <v>43296.63</v>
      </c>
      <c r="L285" s="6">
        <v>18.5</v>
      </c>
      <c r="M285" s="4">
        <v>7</v>
      </c>
      <c r="N285" s="4">
        <v>15</v>
      </c>
      <c r="O285" s="4">
        <v>125780</v>
      </c>
      <c r="P285" s="4">
        <v>241538</v>
      </c>
      <c r="Q285" s="4">
        <v>0</v>
      </c>
      <c r="R285" s="9" t="str">
        <f t="shared" si="19"/>
        <v>22bfc751-6e54-4906-81b1-02a8c53236c5погашен766920краткосрочныйконсолидация кредитов8 летв ипотекеконсолидация кредитов43296,6318,57151257802415380</v>
      </c>
      <c r="S285" s="10" t="str">
        <f t="shared" si="20"/>
        <v/>
      </c>
      <c r="T285" s="3">
        <f t="shared" si="21"/>
        <v>2.9050759839738105</v>
      </c>
      <c r="U285" s="13">
        <f t="shared" si="22"/>
        <v>1.0159221395939302E-2</v>
      </c>
    </row>
    <row r="286" spans="1:21" x14ac:dyDescent="0.25">
      <c r="A286">
        <v>991</v>
      </c>
      <c r="B286" t="s">
        <v>1042</v>
      </c>
      <c r="C286" t="s">
        <v>23</v>
      </c>
      <c r="D286" s="1">
        <v>46486</v>
      </c>
      <c r="E286" t="s">
        <v>24</v>
      </c>
      <c r="F286" s="4">
        <v>747</v>
      </c>
      <c r="G286" s="4">
        <v>420679</v>
      </c>
      <c r="H286" t="s">
        <v>68</v>
      </c>
      <c r="I286" t="s">
        <v>26</v>
      </c>
      <c r="J286" t="s">
        <v>30</v>
      </c>
      <c r="K286" s="3">
        <v>8974.27</v>
      </c>
      <c r="L286" s="6">
        <v>26.1</v>
      </c>
      <c r="N286" s="4">
        <v>16</v>
      </c>
      <c r="O286" s="4">
        <v>240103</v>
      </c>
      <c r="P286" s="4">
        <v>476080</v>
      </c>
      <c r="Q286" s="4">
        <v>0</v>
      </c>
      <c r="R286" s="9" t="str">
        <f t="shared" si="19"/>
        <v>22e6fc82-11a7-4da1-939c-ec3c8101d698погашен46486краткосрочный747консолидация кредитов1 годв ипотекеконсолидация кредитов8974,2726,1162401034760800</v>
      </c>
      <c r="S286" s="10">
        <f t="shared" si="20"/>
        <v>0.25599385754934284</v>
      </c>
      <c r="T286" s="3">
        <f t="shared" si="21"/>
        <v>26.75459953845828</v>
      </c>
      <c r="U286" s="13">
        <f t="shared" si="22"/>
        <v>9.3562406481049715E-2</v>
      </c>
    </row>
    <row r="287" spans="1:21" x14ac:dyDescent="0.25">
      <c r="A287">
        <v>10</v>
      </c>
      <c r="B287" t="s">
        <v>47</v>
      </c>
      <c r="C287" t="s">
        <v>23</v>
      </c>
      <c r="D287" s="1">
        <v>215952</v>
      </c>
      <c r="E287" t="s">
        <v>24</v>
      </c>
      <c r="F287" s="4">
        <v>739</v>
      </c>
      <c r="G287" s="4">
        <v>1454735</v>
      </c>
      <c r="H287" t="s">
        <v>42</v>
      </c>
      <c r="I287" t="s">
        <v>38</v>
      </c>
      <c r="J287" t="s">
        <v>30</v>
      </c>
      <c r="K287" s="3">
        <v>39277.75</v>
      </c>
      <c r="L287" s="6">
        <v>13.9</v>
      </c>
      <c r="N287" s="4">
        <v>20</v>
      </c>
      <c r="O287" s="4">
        <v>669560</v>
      </c>
      <c r="P287" s="4">
        <v>1021460</v>
      </c>
      <c r="Q287" s="4">
        <v>0</v>
      </c>
      <c r="R287" s="9" t="str">
        <f t="shared" si="19"/>
        <v>235c4a43-dadf-483d-aa44-9d6d77ae4583погашен215952краткосрочный739консолидация кредитов&lt; 1 годав арендеконсолидация кредитов39277,7513,92066956010214600</v>
      </c>
      <c r="S287" s="10">
        <f t="shared" si="20"/>
        <v>0.32399921635211909</v>
      </c>
      <c r="T287" s="3">
        <f t="shared" si="21"/>
        <v>17.046801306082962</v>
      </c>
      <c r="U287" s="13">
        <f t="shared" si="22"/>
        <v>5.9613665706667908E-2</v>
      </c>
    </row>
    <row r="288" spans="1:21" x14ac:dyDescent="0.25">
      <c r="A288">
        <v>1744</v>
      </c>
      <c r="B288" t="s">
        <v>1793</v>
      </c>
      <c r="C288" t="s">
        <v>40</v>
      </c>
      <c r="D288" s="1">
        <v>71258</v>
      </c>
      <c r="E288" t="s">
        <v>34</v>
      </c>
      <c r="F288" s="4">
        <v>722</v>
      </c>
      <c r="G288" s="4">
        <v>719549</v>
      </c>
      <c r="H288" t="s">
        <v>46</v>
      </c>
      <c r="I288" t="s">
        <v>38</v>
      </c>
      <c r="J288" t="s">
        <v>30</v>
      </c>
      <c r="K288" s="3">
        <v>12592.06</v>
      </c>
      <c r="L288" s="6">
        <v>16.3</v>
      </c>
      <c r="N288" s="4">
        <v>7</v>
      </c>
      <c r="O288" s="4">
        <v>27569</v>
      </c>
      <c r="P288" s="4">
        <v>37290</v>
      </c>
      <c r="Q288" s="4">
        <v>1</v>
      </c>
      <c r="R288" s="9" t="str">
        <f t="shared" si="19"/>
        <v>23c9fb16-14b9-403b-a1b7-6a6f53e3acdbне погашен71258долгосрочный722консолидация кредитов2 годав арендеконсолидация кредитов12592,0616,3727569372901</v>
      </c>
      <c r="S288" s="10">
        <f t="shared" si="20"/>
        <v>0.2099992078371313</v>
      </c>
      <c r="T288" s="3">
        <f t="shared" si="21"/>
        <v>2.1893955397290039</v>
      </c>
      <c r="U288" s="13">
        <f t="shared" si="22"/>
        <v>7.6564448345215787E-3</v>
      </c>
    </row>
    <row r="289" spans="1:21" x14ac:dyDescent="0.25">
      <c r="A289">
        <v>437</v>
      </c>
      <c r="B289" t="s">
        <v>488</v>
      </c>
      <c r="C289" t="s">
        <v>23</v>
      </c>
      <c r="D289" s="1">
        <v>188166</v>
      </c>
      <c r="E289" t="s">
        <v>24</v>
      </c>
      <c r="F289" s="4">
        <v>747</v>
      </c>
      <c r="G289" s="4">
        <v>2408554</v>
      </c>
      <c r="H289" t="s">
        <v>29</v>
      </c>
      <c r="I289" t="s">
        <v>38</v>
      </c>
      <c r="J289" t="s">
        <v>30</v>
      </c>
      <c r="K289" s="3">
        <v>7587.08</v>
      </c>
      <c r="L289" s="6">
        <v>16.5</v>
      </c>
      <c r="N289" s="4">
        <v>7</v>
      </c>
      <c r="O289" s="4">
        <v>85975</v>
      </c>
      <c r="P289" s="4">
        <v>143440</v>
      </c>
      <c r="Q289" s="4">
        <v>1</v>
      </c>
      <c r="R289" s="9" t="str">
        <f t="shared" si="19"/>
        <v>23fbae3c-895e-43d9-bae9-077999282de3погашен188166краткосрочный747консолидация кредитов10+ летв арендеконсолидация кредитов7587,0816,57859751434401</v>
      </c>
      <c r="S289" s="10">
        <f t="shared" si="20"/>
        <v>3.7800672104507514E-2</v>
      </c>
      <c r="T289" s="3">
        <f t="shared" si="21"/>
        <v>11.331763998797957</v>
      </c>
      <c r="U289" s="13">
        <f t="shared" si="22"/>
        <v>3.9627844471334397E-2</v>
      </c>
    </row>
    <row r="290" spans="1:21" x14ac:dyDescent="0.25">
      <c r="A290">
        <v>689</v>
      </c>
      <c r="B290" t="s">
        <v>741</v>
      </c>
      <c r="C290" t="s">
        <v>23</v>
      </c>
      <c r="E290" t="s">
        <v>24</v>
      </c>
      <c r="F290" s="4">
        <v>709</v>
      </c>
      <c r="G290" s="4">
        <v>1817996</v>
      </c>
      <c r="H290" t="s">
        <v>57</v>
      </c>
      <c r="I290" t="s">
        <v>26</v>
      </c>
      <c r="J290" t="s">
        <v>72</v>
      </c>
      <c r="K290" s="3">
        <v>17271</v>
      </c>
      <c r="L290" s="6">
        <v>31.7</v>
      </c>
      <c r="M290" s="4">
        <v>9</v>
      </c>
      <c r="N290" s="4">
        <v>10</v>
      </c>
      <c r="O290" s="4">
        <v>175427</v>
      </c>
      <c r="P290" s="4">
        <v>365332</v>
      </c>
      <c r="Q290" s="4">
        <v>0</v>
      </c>
      <c r="R290" s="9" t="str">
        <f t="shared" si="19"/>
        <v>240579ce-b0d9-4d5d-9681-c9e38d7c638aпогашенкраткосрочный709иное7 летв ипотекеиное1727131,79101754273653320</v>
      </c>
      <c r="S290" s="10">
        <f t="shared" si="20"/>
        <v>0.11400025082563438</v>
      </c>
      <c r="T290" s="3">
        <f t="shared" si="21"/>
        <v>10.157315731573158</v>
      </c>
      <c r="U290" s="13">
        <f t="shared" si="22"/>
        <v>3.5520729879277117E-2</v>
      </c>
    </row>
    <row r="291" spans="1:21" x14ac:dyDescent="0.25">
      <c r="A291">
        <v>1343</v>
      </c>
      <c r="B291" t="s">
        <v>1393</v>
      </c>
      <c r="C291" t="s">
        <v>23</v>
      </c>
      <c r="E291" t="s">
        <v>24</v>
      </c>
      <c r="F291" s="4">
        <v>738</v>
      </c>
      <c r="G291" s="4">
        <v>2228586</v>
      </c>
      <c r="H291" t="s">
        <v>42</v>
      </c>
      <c r="I291" t="s">
        <v>26</v>
      </c>
      <c r="J291" t="s">
        <v>72</v>
      </c>
      <c r="K291" s="3">
        <v>15804.39</v>
      </c>
      <c r="L291" s="6">
        <v>19.600000000000001</v>
      </c>
      <c r="N291" s="4">
        <v>11</v>
      </c>
      <c r="O291" s="4">
        <v>168207</v>
      </c>
      <c r="P291" s="4">
        <v>740542</v>
      </c>
      <c r="Q291" s="4">
        <v>0</v>
      </c>
      <c r="R291" s="9" t="str">
        <f t="shared" si="19"/>
        <v>2434920b-19e0-4d33-b293-5186f5c88e2eпогашенкраткосрочный738иное&lt; 1 годав ипотекеиное15804,3919,6111682077405420</v>
      </c>
      <c r="S291" s="10">
        <f t="shared" si="20"/>
        <v>8.5100005115351166E-2</v>
      </c>
      <c r="T291" s="3">
        <f t="shared" si="21"/>
        <v>10.643055505463989</v>
      </c>
      <c r="U291" s="13">
        <f t="shared" si="22"/>
        <v>3.7219390406916839E-2</v>
      </c>
    </row>
    <row r="292" spans="1:21" x14ac:dyDescent="0.25">
      <c r="A292">
        <v>1406</v>
      </c>
      <c r="B292" t="s">
        <v>1456</v>
      </c>
      <c r="C292" t="s">
        <v>23</v>
      </c>
      <c r="D292" s="1">
        <v>167772</v>
      </c>
      <c r="E292" t="s">
        <v>24</v>
      </c>
      <c r="F292" s="4">
        <v>719</v>
      </c>
      <c r="G292" s="4">
        <v>835943</v>
      </c>
      <c r="H292" t="s">
        <v>74</v>
      </c>
      <c r="I292" t="s">
        <v>32</v>
      </c>
      <c r="J292" t="s">
        <v>107</v>
      </c>
      <c r="K292" s="3">
        <v>11981.78</v>
      </c>
      <c r="L292" s="6">
        <v>26.1</v>
      </c>
      <c r="N292" s="4">
        <v>6</v>
      </c>
      <c r="O292" s="4">
        <v>45239</v>
      </c>
      <c r="P292" s="4">
        <v>131274</v>
      </c>
      <c r="Q292" s="4">
        <v>1</v>
      </c>
      <c r="R292" s="9" t="str">
        <f t="shared" si="19"/>
        <v>2446bd8f-e614-4a93-8c99-55c4824eba13погашен167772краткосрочный719путешествие6 летв собственностипутешествие11981,7826,16452391312741</v>
      </c>
      <c r="S292" s="10">
        <f t="shared" si="20"/>
        <v>0.17199899993181356</v>
      </c>
      <c r="T292" s="3">
        <f t="shared" si="21"/>
        <v>3.7756493609463702</v>
      </c>
      <c r="U292" s="13">
        <f t="shared" si="22"/>
        <v>1.3203667643426677E-2</v>
      </c>
    </row>
    <row r="293" spans="1:21" x14ac:dyDescent="0.25">
      <c r="A293">
        <v>1435</v>
      </c>
      <c r="B293" s="2" t="s">
        <v>1485</v>
      </c>
      <c r="C293" t="s">
        <v>40</v>
      </c>
      <c r="D293" s="1">
        <v>207680</v>
      </c>
      <c r="E293" t="s">
        <v>24</v>
      </c>
      <c r="F293" s="4">
        <v>733</v>
      </c>
      <c r="G293" s="4">
        <v>529511</v>
      </c>
      <c r="I293" t="s">
        <v>26</v>
      </c>
      <c r="J293" t="s">
        <v>30</v>
      </c>
      <c r="K293" s="3">
        <v>7589.74</v>
      </c>
      <c r="L293" s="6">
        <v>14.5</v>
      </c>
      <c r="N293" s="4">
        <v>9</v>
      </c>
      <c r="O293" s="4">
        <v>113316</v>
      </c>
      <c r="P293" s="4">
        <v>390522</v>
      </c>
      <c r="Q293" s="4">
        <v>0</v>
      </c>
      <c r="R293" s="9" t="str">
        <f t="shared" si="19"/>
        <v>2448e353-eaa6-48b3-9c84-b1555faf5d2cне погашен207680краткосрочный733консолидация кредитовв ипотекеконсолидация кредитов7589,7414,591133163905220</v>
      </c>
      <c r="S293" s="10">
        <f t="shared" si="20"/>
        <v>0.17200186587247479</v>
      </c>
      <c r="T293" s="3">
        <f t="shared" si="21"/>
        <v>14.930155710208782</v>
      </c>
      <c r="U293" s="13">
        <f t="shared" si="22"/>
        <v>5.2211631700035351E-2</v>
      </c>
    </row>
    <row r="294" spans="1:21" x14ac:dyDescent="0.25">
      <c r="A294">
        <v>32</v>
      </c>
      <c r="B294" t="s">
        <v>76</v>
      </c>
      <c r="C294" t="s">
        <v>23</v>
      </c>
      <c r="D294" s="1">
        <v>334620</v>
      </c>
      <c r="E294" t="s">
        <v>24</v>
      </c>
      <c r="F294" s="4">
        <v>729</v>
      </c>
      <c r="G294" s="4">
        <v>1348620</v>
      </c>
      <c r="H294" t="s">
        <v>46</v>
      </c>
      <c r="I294" t="s">
        <v>38</v>
      </c>
      <c r="J294" t="s">
        <v>30</v>
      </c>
      <c r="K294" s="3">
        <v>16913.990000000002</v>
      </c>
      <c r="L294" s="6">
        <v>20</v>
      </c>
      <c r="N294" s="4">
        <v>16</v>
      </c>
      <c r="O294" s="4">
        <v>313177</v>
      </c>
      <c r="P294" s="4">
        <v>539616</v>
      </c>
      <c r="Q294" s="4">
        <v>0</v>
      </c>
      <c r="R294" s="9" t="str">
        <f t="shared" si="19"/>
        <v>247c59e9-cf6b-40a7-ae35-d102b69991ccпогашен334620краткосрочный729консолидация кредитов2 годав арендеконсолидация кредитов16913,9920163131775396160</v>
      </c>
      <c r="S294" s="10">
        <f t="shared" si="20"/>
        <v>0.1505004226542688</v>
      </c>
      <c r="T294" s="3">
        <f t="shared" si="21"/>
        <v>18.515855809303421</v>
      </c>
      <c r="U294" s="13">
        <f t="shared" si="22"/>
        <v>6.4751035614804817E-2</v>
      </c>
    </row>
    <row r="295" spans="1:21" x14ac:dyDescent="0.25">
      <c r="A295">
        <v>225</v>
      </c>
      <c r="B295" t="s">
        <v>272</v>
      </c>
      <c r="C295" t="s">
        <v>23</v>
      </c>
      <c r="D295" s="1">
        <v>86724</v>
      </c>
      <c r="E295" t="s">
        <v>24</v>
      </c>
      <c r="F295" s="4">
        <v>716</v>
      </c>
      <c r="G295" s="4">
        <v>580469</v>
      </c>
      <c r="H295" t="s">
        <v>52</v>
      </c>
      <c r="I295" t="s">
        <v>26</v>
      </c>
      <c r="J295" t="s">
        <v>30</v>
      </c>
      <c r="K295" s="3">
        <v>7352.62</v>
      </c>
      <c r="L295" s="6">
        <v>4.9000000000000004</v>
      </c>
      <c r="N295" s="4">
        <v>6</v>
      </c>
      <c r="O295" s="4">
        <v>109687</v>
      </c>
      <c r="P295" s="4">
        <v>182226</v>
      </c>
      <c r="Q295" s="4">
        <v>0</v>
      </c>
      <c r="R295" s="9" t="str">
        <f t="shared" si="19"/>
        <v>248d929d-28d2-437b-a3ab-912346b03513погашен86724краткосрочный716консолидация кредитов4 годав ипотекеконсолидация кредитов7352,624,961096871822260</v>
      </c>
      <c r="S295" s="10">
        <f t="shared" si="20"/>
        <v>0.15200026185722235</v>
      </c>
      <c r="T295" s="3">
        <f t="shared" si="21"/>
        <v>14.918083621892604</v>
      </c>
      <c r="U295" s="13">
        <f t="shared" si="22"/>
        <v>5.2169414897930366E-2</v>
      </c>
    </row>
    <row r="296" spans="1:21" x14ac:dyDescent="0.25">
      <c r="A296">
        <v>1832</v>
      </c>
      <c r="B296" t="s">
        <v>1880</v>
      </c>
      <c r="C296" t="s">
        <v>23</v>
      </c>
      <c r="D296" s="1">
        <v>109670</v>
      </c>
      <c r="E296" t="s">
        <v>24</v>
      </c>
      <c r="F296" s="4">
        <v>740</v>
      </c>
      <c r="G296" s="4">
        <v>852359</v>
      </c>
      <c r="H296" t="s">
        <v>52</v>
      </c>
      <c r="I296" t="s">
        <v>32</v>
      </c>
      <c r="J296" t="s">
        <v>27</v>
      </c>
      <c r="K296" s="3">
        <v>22303.15</v>
      </c>
      <c r="L296" s="6">
        <v>35.5</v>
      </c>
      <c r="N296" s="4">
        <v>16</v>
      </c>
      <c r="O296" s="4">
        <v>110181</v>
      </c>
      <c r="P296" s="4">
        <v>302302</v>
      </c>
      <c r="Q296" s="4">
        <v>1</v>
      </c>
      <c r="R296" s="9" t="str">
        <f t="shared" si="19"/>
        <v>24e09d5f-5b36-4f80-ac2b-eb57b49765f1погашен109670краткосрочный740ремонт жилья4 годав собственностиремонт жилья22303,1535,5161101813023021</v>
      </c>
      <c r="S296" s="10">
        <f t="shared" si="20"/>
        <v>0.31399656717416025</v>
      </c>
      <c r="T296" s="3">
        <f t="shared" si="21"/>
        <v>4.9401541934659452</v>
      </c>
      <c r="U296" s="13">
        <f t="shared" si="22"/>
        <v>1.7276009460119836E-2</v>
      </c>
    </row>
    <row r="297" spans="1:21" x14ac:dyDescent="0.25">
      <c r="A297">
        <v>1357</v>
      </c>
      <c r="B297" t="s">
        <v>1407</v>
      </c>
      <c r="C297" t="s">
        <v>23</v>
      </c>
      <c r="D297" s="1">
        <v>85954</v>
      </c>
      <c r="E297" t="s">
        <v>24</v>
      </c>
      <c r="F297" s="4">
        <v>718</v>
      </c>
      <c r="G297" s="4">
        <v>556719</v>
      </c>
      <c r="H297" t="s">
        <v>35</v>
      </c>
      <c r="I297" t="s">
        <v>38</v>
      </c>
      <c r="J297" t="s">
        <v>30</v>
      </c>
      <c r="K297" s="3">
        <v>1874.35</v>
      </c>
      <c r="L297" s="6">
        <v>4.9000000000000004</v>
      </c>
      <c r="N297" s="4">
        <v>4</v>
      </c>
      <c r="O297" s="4">
        <v>73131</v>
      </c>
      <c r="P297" s="4">
        <v>193336</v>
      </c>
      <c r="Q297" s="4">
        <v>0</v>
      </c>
      <c r="R297" s="9" t="str">
        <f t="shared" si="19"/>
        <v>24eeadbe-2a30-47d8-8289-bced495414acпогашен85954краткосрочный718консолидация кредитов3 годав арендеконсолидация кредитов1874,354,94731311933360</v>
      </c>
      <c r="S297" s="10">
        <f t="shared" si="20"/>
        <v>4.0401351489710247E-2</v>
      </c>
      <c r="T297" s="3">
        <f t="shared" si="21"/>
        <v>39.016725798276738</v>
      </c>
      <c r="U297" s="13">
        <f t="shared" si="22"/>
        <v>0.1364437824401234</v>
      </c>
    </row>
    <row r="298" spans="1:21" x14ac:dyDescent="0.25">
      <c r="A298">
        <v>48</v>
      </c>
      <c r="B298" t="s">
        <v>93</v>
      </c>
      <c r="C298" t="s">
        <v>23</v>
      </c>
      <c r="D298" s="1">
        <v>287980</v>
      </c>
      <c r="E298" t="s">
        <v>24</v>
      </c>
      <c r="F298" s="4">
        <v>737</v>
      </c>
      <c r="G298" s="4">
        <v>1013954</v>
      </c>
      <c r="H298" t="s">
        <v>42</v>
      </c>
      <c r="I298" t="s">
        <v>26</v>
      </c>
      <c r="J298" t="s">
        <v>30</v>
      </c>
      <c r="K298" s="3">
        <v>16138.6</v>
      </c>
      <c r="L298" s="6">
        <v>18.600000000000001</v>
      </c>
      <c r="M298" s="4">
        <v>13</v>
      </c>
      <c r="N298" s="4">
        <v>11</v>
      </c>
      <c r="O298" s="4">
        <v>223117</v>
      </c>
      <c r="P298" s="4">
        <v>489302</v>
      </c>
      <c r="Q298" s="4">
        <v>0</v>
      </c>
      <c r="R298" s="9" t="str">
        <f t="shared" si="19"/>
        <v>24f6b0cb-17bd-4931-8cc9-b957f20efea5погашен287980краткосрочный737консолидация кредитов&lt; 1 годав ипотекеконсолидация кредитов16138,618,613112231174893020</v>
      </c>
      <c r="S298" s="10">
        <f t="shared" si="20"/>
        <v>0.19099801371659861</v>
      </c>
      <c r="T298" s="3">
        <f t="shared" si="21"/>
        <v>13.82505297857311</v>
      </c>
      <c r="U298" s="13">
        <f t="shared" si="22"/>
        <v>4.8347022520145035E-2</v>
      </c>
    </row>
    <row r="299" spans="1:21" x14ac:dyDescent="0.25">
      <c r="A299">
        <v>1272</v>
      </c>
      <c r="B299" t="s">
        <v>1322</v>
      </c>
      <c r="C299" t="s">
        <v>23</v>
      </c>
      <c r="D299" s="1">
        <v>130064</v>
      </c>
      <c r="E299" t="s">
        <v>24</v>
      </c>
      <c r="F299" s="4">
        <v>738</v>
      </c>
      <c r="G299" s="4">
        <v>936130</v>
      </c>
      <c r="H299" t="s">
        <v>29</v>
      </c>
      <c r="I299" t="s">
        <v>26</v>
      </c>
      <c r="J299" t="s">
        <v>27</v>
      </c>
      <c r="K299" s="3">
        <v>11389.55</v>
      </c>
      <c r="L299" s="6">
        <v>25.9</v>
      </c>
      <c r="M299" s="4">
        <v>77</v>
      </c>
      <c r="N299" s="4">
        <v>8</v>
      </c>
      <c r="O299" s="4">
        <v>53656</v>
      </c>
      <c r="P299" s="4">
        <v>119262</v>
      </c>
      <c r="Q299" s="4">
        <v>1</v>
      </c>
      <c r="R299" s="9" t="str">
        <f t="shared" si="19"/>
        <v>25410b76-2896-48b4-ae77-a1e30c7f2089погашен130064краткосрочный738ремонт жилья10+ летв ипотекеремонт жилья11389,5525,9778536561192621</v>
      </c>
      <c r="S299" s="10">
        <f t="shared" si="20"/>
        <v>0.14599959407347268</v>
      </c>
      <c r="T299" s="3">
        <f t="shared" si="21"/>
        <v>4.7109850696471769</v>
      </c>
      <c r="U299" s="13">
        <f t="shared" si="22"/>
        <v>1.6474591569905616E-2</v>
      </c>
    </row>
    <row r="300" spans="1:21" x14ac:dyDescent="0.25">
      <c r="A300">
        <v>717</v>
      </c>
      <c r="B300" t="s">
        <v>769</v>
      </c>
      <c r="C300" t="s">
        <v>40</v>
      </c>
      <c r="D300" s="1">
        <v>214940</v>
      </c>
      <c r="E300" t="s">
        <v>24</v>
      </c>
      <c r="F300" s="4">
        <v>727</v>
      </c>
      <c r="G300" s="4">
        <v>1095217</v>
      </c>
      <c r="H300" t="s">
        <v>37</v>
      </c>
      <c r="I300" t="s">
        <v>26</v>
      </c>
      <c r="J300" t="s">
        <v>30</v>
      </c>
      <c r="K300" s="3">
        <v>11435.91</v>
      </c>
      <c r="L300" s="6">
        <v>27.9</v>
      </c>
      <c r="M300" s="4">
        <v>69</v>
      </c>
      <c r="N300" s="4">
        <v>6</v>
      </c>
      <c r="O300" s="4">
        <v>181773</v>
      </c>
      <c r="P300" s="4">
        <v>313654</v>
      </c>
      <c r="Q300" s="4">
        <v>0</v>
      </c>
      <c r="R300" s="9" t="str">
        <f t="shared" si="19"/>
        <v>25647df0-688c-4181-948b-d2d6d3277e1cне погашен214940краткосрочный727консолидация кредитов5 летв ипотекеконсолидация кредитов11435,9127,96961817733136540</v>
      </c>
      <c r="S300" s="10">
        <f t="shared" si="20"/>
        <v>0.12530020991273874</v>
      </c>
      <c r="T300" s="3">
        <f t="shared" si="21"/>
        <v>15.894930967452524</v>
      </c>
      <c r="U300" s="13">
        <f t="shared" si="22"/>
        <v>5.5585507457411011E-2</v>
      </c>
    </row>
    <row r="301" spans="1:21" x14ac:dyDescent="0.25">
      <c r="A301">
        <v>1327</v>
      </c>
      <c r="B301" t="s">
        <v>1377</v>
      </c>
      <c r="C301" t="s">
        <v>23</v>
      </c>
      <c r="D301" s="1">
        <v>449680</v>
      </c>
      <c r="E301" t="s">
        <v>24</v>
      </c>
      <c r="F301" s="4">
        <v>739</v>
      </c>
      <c r="G301" s="4">
        <v>1747620</v>
      </c>
      <c r="H301" t="s">
        <v>57</v>
      </c>
      <c r="I301" t="s">
        <v>26</v>
      </c>
      <c r="J301" t="s">
        <v>30</v>
      </c>
      <c r="K301" s="3">
        <v>36263.21</v>
      </c>
      <c r="L301" s="6">
        <v>9.9</v>
      </c>
      <c r="M301" s="4">
        <v>45</v>
      </c>
      <c r="N301" s="4">
        <v>15</v>
      </c>
      <c r="O301" s="4">
        <v>313405</v>
      </c>
      <c r="P301" s="4">
        <v>707388</v>
      </c>
      <c r="Q301" s="4">
        <v>0</v>
      </c>
      <c r="R301" s="9" t="str">
        <f t="shared" si="19"/>
        <v>259d8be6-6afb-46b4-9309-14bfdcc9fedcпогашен449680краткосрочный739консолидация кредитов7 летв ипотекеконсолидация кредитов36263,219,945153134057073880</v>
      </c>
      <c r="S301" s="10">
        <f t="shared" si="20"/>
        <v>0.24900065231572083</v>
      </c>
      <c r="T301" s="3">
        <f t="shared" si="21"/>
        <v>8.642505724120948</v>
      </c>
      <c r="U301" s="13">
        <f t="shared" si="22"/>
        <v>3.0223350284599288E-2</v>
      </c>
    </row>
    <row r="302" spans="1:21" x14ac:dyDescent="0.25">
      <c r="A302">
        <v>477</v>
      </c>
      <c r="B302" t="s">
        <v>528</v>
      </c>
      <c r="C302" t="s">
        <v>23</v>
      </c>
      <c r="E302" t="s">
        <v>24</v>
      </c>
      <c r="F302" s="4">
        <v>700</v>
      </c>
      <c r="G302" s="4">
        <v>730588</v>
      </c>
      <c r="I302" t="s">
        <v>38</v>
      </c>
      <c r="J302" t="s">
        <v>72</v>
      </c>
      <c r="K302" s="3">
        <v>6149.16</v>
      </c>
      <c r="L302" s="6">
        <v>9.1999999999999993</v>
      </c>
      <c r="M302" s="4">
        <v>60</v>
      </c>
      <c r="N302" s="4">
        <v>7</v>
      </c>
      <c r="O302" s="4">
        <v>38437</v>
      </c>
      <c r="P302" s="4">
        <v>202268</v>
      </c>
      <c r="Q302" s="4">
        <v>0</v>
      </c>
      <c r="R302" s="9" t="str">
        <f t="shared" si="19"/>
        <v>25f9b079-a3b3-4f09-9611-dc0ea52c8d33погашенкраткосрочный700иноев арендеиное6149,169,2607384372022680</v>
      </c>
      <c r="S302" s="10">
        <f t="shared" si="20"/>
        <v>0.10100072818058878</v>
      </c>
      <c r="T302" s="3">
        <f t="shared" si="21"/>
        <v>6.2507724632307502</v>
      </c>
      <c r="U302" s="13">
        <f t="shared" si="22"/>
        <v>2.185931855136445E-2</v>
      </c>
    </row>
    <row r="303" spans="1:21" x14ac:dyDescent="0.25">
      <c r="A303">
        <v>623</v>
      </c>
      <c r="B303" t="s">
        <v>674</v>
      </c>
      <c r="C303" t="s">
        <v>23</v>
      </c>
      <c r="D303" s="1">
        <v>215974</v>
      </c>
      <c r="E303" t="s">
        <v>24</v>
      </c>
      <c r="F303" s="4">
        <v>716</v>
      </c>
      <c r="G303" s="4">
        <v>1585455</v>
      </c>
      <c r="H303" t="s">
        <v>37</v>
      </c>
      <c r="I303" t="s">
        <v>38</v>
      </c>
      <c r="J303" t="s">
        <v>30</v>
      </c>
      <c r="K303" s="3">
        <v>16647.23</v>
      </c>
      <c r="L303" s="6">
        <v>15.9</v>
      </c>
      <c r="N303" s="4">
        <v>11</v>
      </c>
      <c r="O303" s="4">
        <v>115273</v>
      </c>
      <c r="P303" s="4">
        <v>364672</v>
      </c>
      <c r="Q303" s="4">
        <v>1</v>
      </c>
      <c r="R303" s="9" t="str">
        <f t="shared" si="19"/>
        <v>260809c5-f100-49d1-a1c9-a73e1f02bbffпогашен215974краткосрочный716консолидация кредитов5 летв арендеконсолидация кредитов16647,2315,9111152733646721</v>
      </c>
      <c r="S303" s="10">
        <f t="shared" si="20"/>
        <v>0.12599964048175447</v>
      </c>
      <c r="T303" s="3">
        <f t="shared" si="21"/>
        <v>6.9244552997705924</v>
      </c>
      <c r="U303" s="13">
        <f t="shared" si="22"/>
        <v>2.4215227011180607E-2</v>
      </c>
    </row>
    <row r="304" spans="1:21" x14ac:dyDescent="0.25">
      <c r="A304">
        <v>1508</v>
      </c>
      <c r="B304" t="s">
        <v>1558</v>
      </c>
      <c r="C304" t="s">
        <v>40</v>
      </c>
      <c r="D304" s="1">
        <v>475332</v>
      </c>
      <c r="E304" t="s">
        <v>34</v>
      </c>
      <c r="F304" s="4">
        <v>667</v>
      </c>
      <c r="G304" s="4">
        <v>988969</v>
      </c>
      <c r="H304" t="s">
        <v>29</v>
      </c>
      <c r="I304" t="s">
        <v>26</v>
      </c>
      <c r="J304" t="s">
        <v>30</v>
      </c>
      <c r="K304" s="3">
        <v>11702.86</v>
      </c>
      <c r="L304" s="6">
        <v>15.3</v>
      </c>
      <c r="N304" s="4">
        <v>12</v>
      </c>
      <c r="O304" s="4">
        <v>206207</v>
      </c>
      <c r="P304" s="4">
        <v>414546</v>
      </c>
      <c r="Q304" s="4">
        <v>1</v>
      </c>
      <c r="R304" s="9" t="str">
        <f t="shared" si="19"/>
        <v>265c20dd-90b0-4fd3-8429-1dd4bf918af3не погашен475332долгосрочный667консолидация кредитов10+ летв ипотекеконсолидация кредитов11702,8615,3122062074145461</v>
      </c>
      <c r="S304" s="10">
        <f t="shared" si="20"/>
        <v>0.14200073005321703</v>
      </c>
      <c r="T304" s="3">
        <f t="shared" si="21"/>
        <v>17.620222748969056</v>
      </c>
      <c r="U304" s="13">
        <f t="shared" si="22"/>
        <v>6.1618954182286419E-2</v>
      </c>
    </row>
    <row r="305" spans="1:21" x14ac:dyDescent="0.25">
      <c r="A305">
        <v>1867</v>
      </c>
      <c r="B305" t="s">
        <v>1915</v>
      </c>
      <c r="C305" t="s">
        <v>40</v>
      </c>
      <c r="D305" s="1">
        <v>173492</v>
      </c>
      <c r="E305" t="s">
        <v>24</v>
      </c>
      <c r="F305" s="4">
        <v>728</v>
      </c>
      <c r="G305" s="4">
        <v>561906</v>
      </c>
      <c r="H305" t="s">
        <v>35</v>
      </c>
      <c r="I305" t="s">
        <v>38</v>
      </c>
      <c r="J305" t="s">
        <v>30</v>
      </c>
      <c r="K305" s="3">
        <v>7258</v>
      </c>
      <c r="L305" s="6">
        <v>23.6</v>
      </c>
      <c r="N305" s="4">
        <v>5</v>
      </c>
      <c r="O305" s="4">
        <v>229178</v>
      </c>
      <c r="P305" s="4">
        <v>305008</v>
      </c>
      <c r="Q305" s="4">
        <v>0</v>
      </c>
      <c r="R305" s="9" t="str">
        <f t="shared" si="19"/>
        <v>26853fe1-2a98-4852-8ec6-8946ab8c223eне погашен173492краткосрочный728консолидация кредитов3 годав арендеконсолидация кредитов725823,652291783050080</v>
      </c>
      <c r="S305" s="10">
        <f t="shared" si="20"/>
        <v>0.15500101440454453</v>
      </c>
      <c r="T305" s="3">
        <f t="shared" si="21"/>
        <v>31.575916230366492</v>
      </c>
      <c r="U305" s="13">
        <f t="shared" si="22"/>
        <v>0.11042283421624205</v>
      </c>
    </row>
    <row r="306" spans="1:21" x14ac:dyDescent="0.25">
      <c r="A306">
        <v>1241</v>
      </c>
      <c r="B306" t="s">
        <v>1291</v>
      </c>
      <c r="C306" t="s">
        <v>23</v>
      </c>
      <c r="E306" t="s">
        <v>24</v>
      </c>
      <c r="F306" s="4">
        <v>747</v>
      </c>
      <c r="G306" s="4">
        <v>2157906</v>
      </c>
      <c r="H306" t="s">
        <v>52</v>
      </c>
      <c r="I306" t="s">
        <v>26</v>
      </c>
      <c r="J306" t="s">
        <v>72</v>
      </c>
      <c r="K306" s="3">
        <v>11149.2</v>
      </c>
      <c r="L306" s="6">
        <v>36</v>
      </c>
      <c r="M306" s="4">
        <v>74</v>
      </c>
      <c r="N306" s="4">
        <v>18</v>
      </c>
      <c r="O306" s="4">
        <v>257526</v>
      </c>
      <c r="P306" s="4">
        <v>1192730</v>
      </c>
      <c r="Q306" s="4">
        <v>0</v>
      </c>
      <c r="R306" s="9" t="str">
        <f t="shared" si="19"/>
        <v>26877bff-3569-4024-a7e2-af24ae637977погашенкраткосрочный747иное4 годав ипотекеиное11149,236741825752611927300</v>
      </c>
      <c r="S306" s="10">
        <f t="shared" si="20"/>
        <v>6.2000105657985111E-2</v>
      </c>
      <c r="T306" s="3">
        <f t="shared" si="21"/>
        <v>23.098159509202453</v>
      </c>
      <c r="U306" s="13">
        <f t="shared" si="22"/>
        <v>8.0775620874370874E-2</v>
      </c>
    </row>
    <row r="307" spans="1:21" x14ac:dyDescent="0.25">
      <c r="A307">
        <v>280</v>
      </c>
      <c r="B307" t="s">
        <v>330</v>
      </c>
      <c r="C307" t="s">
        <v>23</v>
      </c>
      <c r="D307" s="1">
        <v>401852</v>
      </c>
      <c r="E307" t="s">
        <v>34</v>
      </c>
      <c r="F307" s="4">
        <v>725</v>
      </c>
      <c r="G307" s="4">
        <v>1263785</v>
      </c>
      <c r="H307" t="s">
        <v>29</v>
      </c>
      <c r="I307" t="s">
        <v>26</v>
      </c>
      <c r="J307" t="s">
        <v>30</v>
      </c>
      <c r="K307" s="3">
        <v>15059.97</v>
      </c>
      <c r="L307" s="6">
        <v>15.3</v>
      </c>
      <c r="M307" s="4">
        <v>39</v>
      </c>
      <c r="N307" s="4">
        <v>6</v>
      </c>
      <c r="O307" s="4">
        <v>58482</v>
      </c>
      <c r="P307" s="4">
        <v>101376</v>
      </c>
      <c r="Q307" s="4">
        <v>1</v>
      </c>
      <c r="R307" s="9" t="str">
        <f t="shared" si="19"/>
        <v>26fa597c-e2b9-4873-8894-f3574e95503bпогашен401852долгосрочный725консолидация кредитов10+ летв ипотекеконсолидация кредитов15059,9715,3396584821013761</v>
      </c>
      <c r="S307" s="10">
        <f t="shared" si="20"/>
        <v>0.14299872209276102</v>
      </c>
      <c r="T307" s="3">
        <f t="shared" si="21"/>
        <v>3.8832746678778247</v>
      </c>
      <c r="U307" s="13">
        <f t="shared" si="22"/>
        <v>1.3580039665003523E-2</v>
      </c>
    </row>
    <row r="308" spans="1:21" x14ac:dyDescent="0.25">
      <c r="A308">
        <v>346</v>
      </c>
      <c r="B308" t="s">
        <v>397</v>
      </c>
      <c r="C308" t="s">
        <v>40</v>
      </c>
      <c r="D308" s="1">
        <v>261910</v>
      </c>
      <c r="E308" t="s">
        <v>24</v>
      </c>
      <c r="F308" s="4">
        <v>675</v>
      </c>
      <c r="G308" s="4">
        <v>1438509</v>
      </c>
      <c r="H308" t="s">
        <v>74</v>
      </c>
      <c r="I308" t="s">
        <v>32</v>
      </c>
      <c r="J308" t="s">
        <v>72</v>
      </c>
      <c r="K308" s="3">
        <v>24334.82</v>
      </c>
      <c r="L308" s="6">
        <v>15.6</v>
      </c>
      <c r="N308" s="4">
        <v>9</v>
      </c>
      <c r="O308" s="4">
        <v>74214</v>
      </c>
      <c r="P308" s="4">
        <v>767272</v>
      </c>
      <c r="Q308" s="4">
        <v>1</v>
      </c>
      <c r="R308" s="9" t="str">
        <f t="shared" si="19"/>
        <v>271886d9-a9f9-4d48-b335-c6386e852408не погашен261910краткосрочный675иное6 летв собственностииное24334,8215,69742147672721</v>
      </c>
      <c r="S308" s="10">
        <f t="shared" si="20"/>
        <v>0.20300035661924951</v>
      </c>
      <c r="T308" s="3">
        <f t="shared" si="21"/>
        <v>3.0497040865722451</v>
      </c>
      <c r="U308" s="13">
        <f t="shared" si="22"/>
        <v>1.0664994367964038E-2</v>
      </c>
    </row>
    <row r="309" spans="1:21" x14ac:dyDescent="0.25">
      <c r="A309">
        <v>1154</v>
      </c>
      <c r="B309" t="s">
        <v>1204</v>
      </c>
      <c r="C309" t="s">
        <v>23</v>
      </c>
      <c r="D309" s="1">
        <v>201146</v>
      </c>
      <c r="E309" t="s">
        <v>24</v>
      </c>
      <c r="F309" s="4">
        <v>702</v>
      </c>
      <c r="G309" s="4">
        <v>778297</v>
      </c>
      <c r="H309" t="s">
        <v>55</v>
      </c>
      <c r="I309" t="s">
        <v>38</v>
      </c>
      <c r="J309" t="s">
        <v>30</v>
      </c>
      <c r="K309" s="3">
        <v>16279.2</v>
      </c>
      <c r="L309" s="6">
        <v>10</v>
      </c>
      <c r="N309" s="4">
        <v>14</v>
      </c>
      <c r="O309" s="4">
        <v>350512</v>
      </c>
      <c r="P309" s="4">
        <v>737924</v>
      </c>
      <c r="Q309" s="4">
        <v>0</v>
      </c>
      <c r="R309" s="9" t="str">
        <f t="shared" si="19"/>
        <v>2719fe1b-0ab4-4dfe-9a9e-69bfa365cbbdпогашен201146краткосрочный702консолидация кредитов9 летв арендеконсолидация кредитов16279,210143505127379240</v>
      </c>
      <c r="S309" s="10">
        <f t="shared" si="20"/>
        <v>0.25099724141298246</v>
      </c>
      <c r="T309" s="3">
        <f t="shared" si="21"/>
        <v>21.531279178338</v>
      </c>
      <c r="U309" s="13">
        <f t="shared" si="22"/>
        <v>7.5296148299467597E-2</v>
      </c>
    </row>
    <row r="310" spans="1:21" x14ac:dyDescent="0.25">
      <c r="A310">
        <v>1621</v>
      </c>
      <c r="B310" t="s">
        <v>1671</v>
      </c>
      <c r="C310" t="s">
        <v>23</v>
      </c>
      <c r="D310" s="1">
        <v>143352</v>
      </c>
      <c r="E310" t="s">
        <v>24</v>
      </c>
      <c r="F310" s="4">
        <v>699</v>
      </c>
      <c r="G310" s="4">
        <v>671783</v>
      </c>
      <c r="H310" t="s">
        <v>42</v>
      </c>
      <c r="I310" t="s">
        <v>38</v>
      </c>
      <c r="J310" t="s">
        <v>30</v>
      </c>
      <c r="K310" s="3">
        <v>11868.16</v>
      </c>
      <c r="L310" s="6">
        <v>9.9</v>
      </c>
      <c r="N310" s="4">
        <v>7</v>
      </c>
      <c r="O310" s="4">
        <v>236531</v>
      </c>
      <c r="P310" s="4">
        <v>377740</v>
      </c>
      <c r="Q310" s="4">
        <v>0</v>
      </c>
      <c r="R310" s="9" t="str">
        <f t="shared" si="19"/>
        <v>2728bf13-764f-44da-8938-0c1cea146b4eпогашен143352краткосрочный699консолидация кредитов&lt; 1 годав арендеконсолидация кредитов11868,169,972365313777400</v>
      </c>
      <c r="S310" s="10">
        <f t="shared" si="20"/>
        <v>0.21199988686822974</v>
      </c>
      <c r="T310" s="3">
        <f t="shared" si="21"/>
        <v>19.929879610655739</v>
      </c>
      <c r="U310" s="13">
        <f t="shared" si="22"/>
        <v>6.9695959925326872E-2</v>
      </c>
    </row>
    <row r="311" spans="1:21" x14ac:dyDescent="0.25">
      <c r="A311">
        <v>1821</v>
      </c>
      <c r="B311" t="s">
        <v>1870</v>
      </c>
      <c r="C311" t="s">
        <v>23</v>
      </c>
      <c r="D311" s="1">
        <v>433180</v>
      </c>
      <c r="E311" t="s">
        <v>34</v>
      </c>
      <c r="F311" s="4"/>
      <c r="G311" s="4"/>
      <c r="H311" t="s">
        <v>29</v>
      </c>
      <c r="I311" t="s">
        <v>26</v>
      </c>
      <c r="J311" t="s">
        <v>30</v>
      </c>
      <c r="K311" s="3">
        <v>21782.36</v>
      </c>
      <c r="L311" s="6">
        <v>25.6</v>
      </c>
      <c r="M311" s="4">
        <v>39</v>
      </c>
      <c r="N311" s="4">
        <v>19</v>
      </c>
      <c r="O311" s="4">
        <v>203034</v>
      </c>
      <c r="P311" s="4">
        <v>236038</v>
      </c>
      <c r="Q311" s="4">
        <v>0</v>
      </c>
      <c r="R311" s="9" t="str">
        <f t="shared" si="19"/>
        <v>272c55f7-f23e-47b7-ba21-c88554b9feb3погашен433180долгосрочныйконсолидация кредитов10+ летв ипотекеконсолидация кредитов21782,3625,639192030342360380</v>
      </c>
      <c r="S311" s="10" t="str">
        <f t="shared" si="20"/>
        <v/>
      </c>
      <c r="T311" s="3">
        <f t="shared" si="21"/>
        <v>9.3210285754160704</v>
      </c>
      <c r="U311" s="13">
        <f t="shared" si="22"/>
        <v>3.2596184560376808E-2</v>
      </c>
    </row>
    <row r="312" spans="1:21" x14ac:dyDescent="0.25">
      <c r="A312">
        <v>1916</v>
      </c>
      <c r="B312" t="s">
        <v>1963</v>
      </c>
      <c r="C312" t="s">
        <v>23</v>
      </c>
      <c r="D312" s="1">
        <v>440044</v>
      </c>
      <c r="E312" t="s">
        <v>24</v>
      </c>
      <c r="F312" s="4">
        <v>745</v>
      </c>
      <c r="G312" s="4">
        <v>1900190</v>
      </c>
      <c r="H312" t="s">
        <v>74</v>
      </c>
      <c r="I312" t="s">
        <v>32</v>
      </c>
      <c r="J312" t="s">
        <v>30</v>
      </c>
      <c r="K312" s="3">
        <v>24860.74</v>
      </c>
      <c r="L312" s="6">
        <v>20.6</v>
      </c>
      <c r="M312" s="4">
        <v>33</v>
      </c>
      <c r="N312" s="4">
        <v>10</v>
      </c>
      <c r="O312" s="4">
        <v>66120</v>
      </c>
      <c r="P312" s="4">
        <v>204732</v>
      </c>
      <c r="Q312" s="4">
        <v>0</v>
      </c>
      <c r="R312" s="9" t="str">
        <f t="shared" si="19"/>
        <v>277ce792-7895-4df7-ae9b-6349b7e48261погашен440044краткосрочный745консолидация кредитов6 летв собственностиконсолидация кредитов24860,7420,63310661202047320</v>
      </c>
      <c r="S312" s="10">
        <f t="shared" si="20"/>
        <v>0.15699950004999499</v>
      </c>
      <c r="T312" s="3">
        <f t="shared" si="21"/>
        <v>2.6596151200648088</v>
      </c>
      <c r="U312" s="13">
        <f t="shared" si="22"/>
        <v>9.3008303334518438E-3</v>
      </c>
    </row>
    <row r="313" spans="1:21" x14ac:dyDescent="0.25">
      <c r="A313">
        <v>450</v>
      </c>
      <c r="B313" t="s">
        <v>501</v>
      </c>
      <c r="C313" t="s">
        <v>40</v>
      </c>
      <c r="D313" s="1">
        <v>215446</v>
      </c>
      <c r="E313" t="s">
        <v>24</v>
      </c>
      <c r="F313" s="4">
        <v>720</v>
      </c>
      <c r="G313" s="4">
        <v>1308283</v>
      </c>
      <c r="H313" t="s">
        <v>68</v>
      </c>
      <c r="I313" t="s">
        <v>38</v>
      </c>
      <c r="J313" t="s">
        <v>30</v>
      </c>
      <c r="K313" s="3">
        <v>11992.61</v>
      </c>
      <c r="L313" s="6">
        <v>22</v>
      </c>
      <c r="M313" s="4">
        <v>27</v>
      </c>
      <c r="N313" s="4">
        <v>13</v>
      </c>
      <c r="O313" s="4">
        <v>139479</v>
      </c>
      <c r="P313" s="4">
        <v>192940</v>
      </c>
      <c r="Q313" s="4">
        <v>0</v>
      </c>
      <c r="R313" s="9" t="str">
        <f t="shared" si="19"/>
        <v>277f0c8d-3100-4734-acde-eabfda554112не погашен215446краткосрочный720консолидация кредитов1 годв арендеконсолидация кредитов11992,612227131394791929400</v>
      </c>
      <c r="S313" s="10">
        <f t="shared" si="20"/>
        <v>0.11000014522851707</v>
      </c>
      <c r="T313" s="3">
        <f t="shared" si="21"/>
        <v>11.630412395633645</v>
      </c>
      <c r="U313" s="13">
        <f t="shared" si="22"/>
        <v>4.0672235461357967E-2</v>
      </c>
    </row>
    <row r="314" spans="1:21" x14ac:dyDescent="0.25">
      <c r="A314">
        <v>962</v>
      </c>
      <c r="B314" t="s">
        <v>1014</v>
      </c>
      <c r="C314" t="s">
        <v>23</v>
      </c>
      <c r="D314" s="1">
        <v>43824</v>
      </c>
      <c r="E314" t="s">
        <v>24</v>
      </c>
      <c r="F314" s="4">
        <v>720</v>
      </c>
      <c r="G314" s="4">
        <v>408709</v>
      </c>
      <c r="I314" t="s">
        <v>26</v>
      </c>
      <c r="J314" t="s">
        <v>27</v>
      </c>
      <c r="K314" s="3">
        <v>8106.16</v>
      </c>
      <c r="L314" s="6">
        <v>26</v>
      </c>
      <c r="M314" s="4">
        <v>9</v>
      </c>
      <c r="N314" s="4">
        <v>7</v>
      </c>
      <c r="O314" s="4">
        <v>227278</v>
      </c>
      <c r="P314" s="4">
        <v>359502</v>
      </c>
      <c r="Q314" s="4">
        <v>0</v>
      </c>
      <c r="R314" s="9" t="str">
        <f t="shared" si="19"/>
        <v>278914f0-fe04-49cd-844d-a6dd8476b600погашен43824краткосрочный720ремонт жильяв ипотекеремонт жилья8106,1626972272783595020</v>
      </c>
      <c r="S314" s="10">
        <f t="shared" si="20"/>
        <v>0.2380028822462926</v>
      </c>
      <c r="T314" s="3">
        <f t="shared" si="21"/>
        <v>28.037689855615977</v>
      </c>
      <c r="U314" s="13">
        <f t="shared" si="22"/>
        <v>9.804944870469591E-2</v>
      </c>
    </row>
    <row r="315" spans="1:21" x14ac:dyDescent="0.25">
      <c r="A315">
        <v>455</v>
      </c>
      <c r="B315" t="s">
        <v>506</v>
      </c>
      <c r="C315" t="s">
        <v>23</v>
      </c>
      <c r="E315" t="s">
        <v>34</v>
      </c>
      <c r="F315" s="4">
        <v>700</v>
      </c>
      <c r="G315" s="4">
        <v>410020</v>
      </c>
      <c r="H315" t="s">
        <v>42</v>
      </c>
      <c r="I315" t="s">
        <v>38</v>
      </c>
      <c r="J315" t="s">
        <v>72</v>
      </c>
      <c r="K315" s="3">
        <v>1144.56</v>
      </c>
      <c r="L315" s="6">
        <v>13.9</v>
      </c>
      <c r="N315" s="4">
        <v>1</v>
      </c>
      <c r="O315" s="4">
        <v>94202</v>
      </c>
      <c r="P315" s="4">
        <v>173976</v>
      </c>
      <c r="Q315" s="4">
        <v>0</v>
      </c>
      <c r="R315" s="9" t="str">
        <f t="shared" si="19"/>
        <v>279c0b13-4338-47e8-8387-5e2abd791216погашендолгосрочный700иное&lt; 1 годав арендеиное1144,5613,91942021739760</v>
      </c>
      <c r="S315" s="10">
        <f t="shared" si="20"/>
        <v>3.3497683039851713E-2</v>
      </c>
      <c r="T315" s="3">
        <f t="shared" si="21"/>
        <v>82.304116865869858</v>
      </c>
      <c r="U315" s="13">
        <f t="shared" si="22"/>
        <v>0.28782233223858139</v>
      </c>
    </row>
    <row r="316" spans="1:21" x14ac:dyDescent="0.25">
      <c r="A316">
        <v>1370</v>
      </c>
      <c r="B316" t="s">
        <v>1420</v>
      </c>
      <c r="C316" t="s">
        <v>23</v>
      </c>
      <c r="D316" s="1">
        <v>189376</v>
      </c>
      <c r="E316" t="s">
        <v>24</v>
      </c>
      <c r="F316" s="4">
        <v>733</v>
      </c>
      <c r="G316" s="4">
        <v>1127916</v>
      </c>
      <c r="H316" t="s">
        <v>25</v>
      </c>
      <c r="I316" t="s">
        <v>38</v>
      </c>
      <c r="J316" t="s">
        <v>30</v>
      </c>
      <c r="K316" s="3">
        <v>18704.55</v>
      </c>
      <c r="L316" s="6">
        <v>14.4</v>
      </c>
      <c r="N316" s="4">
        <v>24</v>
      </c>
      <c r="O316" s="4">
        <v>137731</v>
      </c>
      <c r="P316" s="4">
        <v>239470</v>
      </c>
      <c r="Q316" s="4">
        <v>0</v>
      </c>
      <c r="R316" s="9" t="str">
        <f t="shared" si="19"/>
        <v>27aa06c2-806d-4fe0-8726-a94a767424ebпогашен189376краткосрочный733консолидация кредитов8 летв арендеконсолидация кредитов18704,5514,4241377312394700</v>
      </c>
      <c r="S316" s="10">
        <f t="shared" si="20"/>
        <v>0.19899939357186172</v>
      </c>
      <c r="T316" s="3">
        <f t="shared" si="21"/>
        <v>7.3635024633043837</v>
      </c>
      <c r="U316" s="13">
        <f t="shared" si="22"/>
        <v>2.5750600737102114E-2</v>
      </c>
    </row>
    <row r="317" spans="1:21" x14ac:dyDescent="0.25">
      <c r="A317">
        <v>1822</v>
      </c>
      <c r="B317" t="s">
        <v>1871</v>
      </c>
      <c r="C317" t="s">
        <v>23</v>
      </c>
      <c r="D317" s="1">
        <v>434632</v>
      </c>
      <c r="E317" t="s">
        <v>34</v>
      </c>
      <c r="F317" s="4">
        <v>615</v>
      </c>
      <c r="G317" s="4">
        <v>1557753</v>
      </c>
      <c r="H317" t="s">
        <v>29</v>
      </c>
      <c r="I317" t="s">
        <v>38</v>
      </c>
      <c r="J317" t="s">
        <v>30</v>
      </c>
      <c r="K317" s="3">
        <v>14539.18</v>
      </c>
      <c r="L317" s="6">
        <v>14.1</v>
      </c>
      <c r="M317" s="4">
        <v>67</v>
      </c>
      <c r="N317" s="4">
        <v>16</v>
      </c>
      <c r="O317" s="4">
        <v>146737</v>
      </c>
      <c r="P317" s="4">
        <v>302302</v>
      </c>
      <c r="Q317" s="4">
        <v>1</v>
      </c>
      <c r="R317" s="9" t="str">
        <f t="shared" si="19"/>
        <v>27cf0603-9f07-4ab5-8d9b-45bebce92589погашен434632долгосрочный615консолидация кредитов10+ летв арендеконсолидация кредитов14539,1814,167161467373023021</v>
      </c>
      <c r="S317" s="10">
        <f t="shared" si="20"/>
        <v>0.11200117091734056</v>
      </c>
      <c r="T317" s="3">
        <f t="shared" si="21"/>
        <v>10.092522411855414</v>
      </c>
      <c r="U317" s="13">
        <f t="shared" si="22"/>
        <v>3.5294143833465665E-2</v>
      </c>
    </row>
    <row r="318" spans="1:21" x14ac:dyDescent="0.25">
      <c r="A318">
        <v>1727</v>
      </c>
      <c r="B318" t="s">
        <v>1776</v>
      </c>
      <c r="C318" t="s">
        <v>23</v>
      </c>
      <c r="D318" s="1">
        <v>757768</v>
      </c>
      <c r="E318" t="s">
        <v>24</v>
      </c>
      <c r="F318" s="4">
        <v>716</v>
      </c>
      <c r="G318" s="4">
        <v>2393335</v>
      </c>
      <c r="H318" t="s">
        <v>74</v>
      </c>
      <c r="I318" t="s">
        <v>26</v>
      </c>
      <c r="J318" t="s">
        <v>27</v>
      </c>
      <c r="K318" s="3">
        <v>21739.42</v>
      </c>
      <c r="L318" s="6">
        <v>22.2</v>
      </c>
      <c r="M318" s="4">
        <v>13</v>
      </c>
      <c r="N318" s="4">
        <v>9</v>
      </c>
      <c r="O318" s="4">
        <v>205333</v>
      </c>
      <c r="P318" s="4">
        <v>424578</v>
      </c>
      <c r="Q318" s="4">
        <v>0</v>
      </c>
      <c r="R318" s="9" t="str">
        <f t="shared" si="19"/>
        <v>27d3f54e-a464-47de-add1-24b30505915aпогашен757768краткосрочный716ремонт жилья6 летв ипотекеремонт жилья21739,4222,21392053334245780</v>
      </c>
      <c r="S318" s="10">
        <f t="shared" si="20"/>
        <v>0.10899980153217162</v>
      </c>
      <c r="T318" s="3">
        <f t="shared" si="21"/>
        <v>9.4451921900400286</v>
      </c>
      <c r="U318" s="13">
        <f t="shared" si="22"/>
        <v>3.303039201561845E-2</v>
      </c>
    </row>
    <row r="319" spans="1:21" x14ac:dyDescent="0.25">
      <c r="A319">
        <v>1263</v>
      </c>
      <c r="B319" t="s">
        <v>1313</v>
      </c>
      <c r="C319" t="s">
        <v>23</v>
      </c>
      <c r="D319" s="1">
        <v>786940</v>
      </c>
      <c r="E319" t="s">
        <v>24</v>
      </c>
      <c r="F319" s="4"/>
      <c r="G319" s="4"/>
      <c r="H319" t="s">
        <v>68</v>
      </c>
      <c r="I319" t="s">
        <v>26</v>
      </c>
      <c r="J319" t="s">
        <v>30</v>
      </c>
      <c r="K319" s="3">
        <v>36821.43</v>
      </c>
      <c r="L319" s="6">
        <v>33</v>
      </c>
      <c r="N319" s="4">
        <v>19</v>
      </c>
      <c r="O319" s="4">
        <v>1061967</v>
      </c>
      <c r="P319" s="4">
        <v>1779514</v>
      </c>
      <c r="Q319" s="4">
        <v>0</v>
      </c>
      <c r="R319" s="9" t="str">
        <f t="shared" si="19"/>
        <v>27e215bd-7daf-40ce-ace8-5b5568e62eedпогашен786940краткосрочныйконсолидация кредитов1 годв ипотекеконсолидация кредитов36821,433319106196717795140</v>
      </c>
      <c r="S319" s="10" t="str">
        <f t="shared" si="20"/>
        <v/>
      </c>
      <c r="T319" s="3">
        <f t="shared" si="21"/>
        <v>28.841003730707907</v>
      </c>
      <c r="U319" s="13">
        <f t="shared" si="22"/>
        <v>0.10085868452245428</v>
      </c>
    </row>
    <row r="320" spans="1:21" x14ac:dyDescent="0.25">
      <c r="A320">
        <v>1401</v>
      </c>
      <c r="B320" t="s">
        <v>1451</v>
      </c>
      <c r="C320" t="s">
        <v>23</v>
      </c>
      <c r="D320" s="1">
        <v>223080</v>
      </c>
      <c r="E320" t="s">
        <v>24</v>
      </c>
      <c r="F320" s="4">
        <v>721</v>
      </c>
      <c r="G320" s="4">
        <v>2022930</v>
      </c>
      <c r="H320" t="s">
        <v>29</v>
      </c>
      <c r="I320" t="s">
        <v>38</v>
      </c>
      <c r="J320" t="s">
        <v>30</v>
      </c>
      <c r="K320" s="3">
        <v>14379.77</v>
      </c>
      <c r="L320" s="6">
        <v>8.5</v>
      </c>
      <c r="N320" s="4">
        <v>7</v>
      </c>
      <c r="O320" s="4">
        <v>100852</v>
      </c>
      <c r="P320" s="4">
        <v>269698</v>
      </c>
      <c r="Q320" s="4">
        <v>0</v>
      </c>
      <c r="R320" s="9" t="str">
        <f t="shared" si="19"/>
        <v>27f90c43-00bd-4d09-bdec-1a865c679f00погашен223080краткосрочный721консолидация кредитов10+ летв арендеконсолидация кредитов14379,778,571008522696980</v>
      </c>
      <c r="S320" s="10">
        <f t="shared" si="20"/>
        <v>8.5300648069878832E-2</v>
      </c>
      <c r="T320" s="3">
        <f t="shared" si="21"/>
        <v>7.0134640540147721</v>
      </c>
      <c r="U320" s="13">
        <f t="shared" si="22"/>
        <v>2.4526495854244205E-2</v>
      </c>
    </row>
    <row r="321" spans="1:21" x14ac:dyDescent="0.25">
      <c r="A321">
        <v>1092</v>
      </c>
      <c r="B321" t="s">
        <v>1142</v>
      </c>
      <c r="C321" t="s">
        <v>23</v>
      </c>
      <c r="D321" s="1">
        <v>360404</v>
      </c>
      <c r="E321" t="s">
        <v>24</v>
      </c>
      <c r="F321" s="4">
        <v>738</v>
      </c>
      <c r="G321" s="4">
        <v>875444</v>
      </c>
      <c r="H321" t="s">
        <v>46</v>
      </c>
      <c r="I321" t="s">
        <v>38</v>
      </c>
      <c r="J321" t="s">
        <v>72</v>
      </c>
      <c r="K321" s="3">
        <v>14809.36</v>
      </c>
      <c r="L321" s="6">
        <v>10.1</v>
      </c>
      <c r="N321" s="4">
        <v>10</v>
      </c>
      <c r="O321" s="4">
        <v>235277</v>
      </c>
      <c r="P321" s="4">
        <v>574750</v>
      </c>
      <c r="Q321" s="4">
        <v>0</v>
      </c>
      <c r="R321" s="9" t="str">
        <f t="shared" si="19"/>
        <v>282cc900-5994-4524-842d-7434fd38fc50погашен360404краткосрочный738иное2 годав арендеиное14809,3610,1102352775747500</v>
      </c>
      <c r="S321" s="10">
        <f t="shared" si="20"/>
        <v>0.20299678791561768</v>
      </c>
      <c r="T321" s="3">
        <f t="shared" si="21"/>
        <v>15.887047110746176</v>
      </c>
      <c r="U321" s="13">
        <f t="shared" si="22"/>
        <v>5.5557937147313961E-2</v>
      </c>
    </row>
    <row r="322" spans="1:21" x14ac:dyDescent="0.25">
      <c r="A322">
        <v>1443</v>
      </c>
      <c r="B322" t="s">
        <v>1493</v>
      </c>
      <c r="C322" t="s">
        <v>23</v>
      </c>
      <c r="D322" s="1">
        <v>729542</v>
      </c>
      <c r="E322" t="s">
        <v>24</v>
      </c>
      <c r="F322" s="4">
        <v>734</v>
      </c>
      <c r="G322" s="4">
        <v>2044438</v>
      </c>
      <c r="H322" t="s">
        <v>42</v>
      </c>
      <c r="I322" t="s">
        <v>32</v>
      </c>
      <c r="J322" t="s">
        <v>30</v>
      </c>
      <c r="K322" s="3">
        <v>57414.77</v>
      </c>
      <c r="L322" s="6">
        <v>10</v>
      </c>
      <c r="N322" s="4">
        <v>12</v>
      </c>
      <c r="O322" s="4">
        <v>811243</v>
      </c>
      <c r="P322" s="4">
        <v>1369302</v>
      </c>
      <c r="Q322" s="4">
        <v>0</v>
      </c>
      <c r="R322" s="9" t="str">
        <f t="shared" si="19"/>
        <v>28720c21-9466-4e16-8b15-047adae95389погашен729542краткосрочный734консолидация кредитов&lt; 1 годав собственностиконсолидация кредитов57414,77101281124313693020</v>
      </c>
      <c r="S322" s="10">
        <f t="shared" si="20"/>
        <v>0.33700079924164977</v>
      </c>
      <c r="T322" s="3">
        <f t="shared" si="21"/>
        <v>14.129517544004793</v>
      </c>
      <c r="U322" s="13">
        <f t="shared" si="22"/>
        <v>4.9411752993462253E-2</v>
      </c>
    </row>
    <row r="323" spans="1:21" x14ac:dyDescent="0.25">
      <c r="A323">
        <v>503</v>
      </c>
      <c r="B323" t="s">
        <v>554</v>
      </c>
      <c r="C323" t="s">
        <v>40</v>
      </c>
      <c r="D323" s="1">
        <v>445632</v>
      </c>
      <c r="E323" t="s">
        <v>34</v>
      </c>
      <c r="F323" s="4">
        <v>680</v>
      </c>
      <c r="G323" s="4">
        <v>877059</v>
      </c>
      <c r="H323" t="s">
        <v>29</v>
      </c>
      <c r="I323" t="s">
        <v>38</v>
      </c>
      <c r="J323" t="s">
        <v>27</v>
      </c>
      <c r="K323" s="3">
        <v>12205.6</v>
      </c>
      <c r="L323" s="6">
        <v>33.5</v>
      </c>
      <c r="M323" s="4">
        <v>12</v>
      </c>
      <c r="N323" s="4">
        <v>9</v>
      </c>
      <c r="O323" s="4">
        <v>344584</v>
      </c>
      <c r="P323" s="4">
        <v>701206</v>
      </c>
      <c r="Q323" s="4">
        <v>0</v>
      </c>
      <c r="R323" s="9" t="str">
        <f t="shared" si="19"/>
        <v>287ed51c-6930-4d09-8110-f2632691d379не погашен445632долгосрочный680ремонт жилья10+ летв арендеремонт жилья12205,633,51293445847012060</v>
      </c>
      <c r="S323" s="10">
        <f t="shared" si="20"/>
        <v>0.16699811529212974</v>
      </c>
      <c r="T323" s="3">
        <f t="shared" si="21"/>
        <v>28.231631382316312</v>
      </c>
      <c r="U323" s="13">
        <f t="shared" si="22"/>
        <v>9.8727673618083572E-2</v>
      </c>
    </row>
    <row r="324" spans="1:21" x14ac:dyDescent="0.25">
      <c r="A324">
        <v>52</v>
      </c>
      <c r="B324" t="s">
        <v>97</v>
      </c>
      <c r="C324" t="s">
        <v>40</v>
      </c>
      <c r="D324" s="1">
        <v>219692</v>
      </c>
      <c r="E324" t="s">
        <v>34</v>
      </c>
      <c r="F324" s="4">
        <v>661</v>
      </c>
      <c r="G324" s="4">
        <v>527839</v>
      </c>
      <c r="H324" t="s">
        <v>29</v>
      </c>
      <c r="I324" t="s">
        <v>38</v>
      </c>
      <c r="J324" t="s">
        <v>30</v>
      </c>
      <c r="K324" s="3">
        <v>14207.63</v>
      </c>
      <c r="L324" s="6">
        <v>17</v>
      </c>
      <c r="M324" s="4">
        <v>48</v>
      </c>
      <c r="N324" s="4">
        <v>9</v>
      </c>
      <c r="O324" s="4">
        <v>254277</v>
      </c>
      <c r="P324" s="4">
        <v>379918</v>
      </c>
      <c r="Q324" s="4">
        <v>0</v>
      </c>
      <c r="R324" s="9" t="str">
        <f t="shared" si="19"/>
        <v>2884d362-391a-4941-af69-c825cae18002не погашен219692долгосрочный661консолидация кредитов10+ летв арендеконсолидация кредитов14207,63174892542773799180</v>
      </c>
      <c r="S324" s="10">
        <f t="shared" si="20"/>
        <v>0.32299917209603685</v>
      </c>
      <c r="T324" s="3">
        <f t="shared" si="21"/>
        <v>17.897214384102064</v>
      </c>
      <c r="U324" s="13">
        <f t="shared" si="22"/>
        <v>6.2587610204250507E-2</v>
      </c>
    </row>
    <row r="325" spans="1:21" x14ac:dyDescent="0.25">
      <c r="A325">
        <v>1111</v>
      </c>
      <c r="B325" t="s">
        <v>1161</v>
      </c>
      <c r="C325" t="s">
        <v>23</v>
      </c>
      <c r="D325" s="1">
        <v>44748</v>
      </c>
      <c r="E325" t="s">
        <v>24</v>
      </c>
      <c r="F325" s="4">
        <v>736</v>
      </c>
      <c r="G325" s="4">
        <v>734274</v>
      </c>
      <c r="H325" t="s">
        <v>74</v>
      </c>
      <c r="I325" t="s">
        <v>32</v>
      </c>
      <c r="J325" t="s">
        <v>30</v>
      </c>
      <c r="K325" s="3">
        <v>10035.040000000001</v>
      </c>
      <c r="L325" s="6">
        <v>8.3000000000000007</v>
      </c>
      <c r="N325" s="4">
        <v>9</v>
      </c>
      <c r="O325" s="4">
        <v>97052</v>
      </c>
      <c r="P325" s="4">
        <v>597784</v>
      </c>
      <c r="Q325" s="4">
        <v>0</v>
      </c>
      <c r="R325" s="9" t="str">
        <f t="shared" si="19"/>
        <v>28918fca-f642-469b-a04d-c7f1082de76eпогашен44748краткосрочный736консолидация кредитов6 летв собственностиконсолидация кредитов10035,048,39970525977840</v>
      </c>
      <c r="S325" s="10">
        <f t="shared" si="20"/>
        <v>0.16399937897841951</v>
      </c>
      <c r="T325" s="3">
        <f t="shared" si="21"/>
        <v>9.6713117237200841</v>
      </c>
      <c r="U325" s="13">
        <f t="shared" si="22"/>
        <v>3.3821145309947065E-2</v>
      </c>
    </row>
    <row r="326" spans="1:21" x14ac:dyDescent="0.25">
      <c r="A326">
        <v>208</v>
      </c>
      <c r="B326" t="s">
        <v>255</v>
      </c>
      <c r="C326" t="s">
        <v>23</v>
      </c>
      <c r="D326" s="1">
        <v>79398</v>
      </c>
      <c r="E326" t="s">
        <v>24</v>
      </c>
      <c r="F326" s="4">
        <v>718</v>
      </c>
      <c r="G326" s="4">
        <v>761824</v>
      </c>
      <c r="H326" t="s">
        <v>46</v>
      </c>
      <c r="I326" t="s">
        <v>38</v>
      </c>
      <c r="J326" t="s">
        <v>30</v>
      </c>
      <c r="K326" s="3">
        <v>13459.03</v>
      </c>
      <c r="L326" s="6">
        <v>15.5</v>
      </c>
      <c r="N326" s="4">
        <v>13</v>
      </c>
      <c r="O326" s="4">
        <v>159315</v>
      </c>
      <c r="P326" s="4">
        <v>317526</v>
      </c>
      <c r="Q326" s="4">
        <v>0</v>
      </c>
      <c r="R326" s="9" t="str">
        <f t="shared" si="19"/>
        <v>289b5992-ceed-469a-9c30-9a8c5567a1eeпогашен79398краткосрочный718консолидация кредитов2 годав арендеконсолидация кредитов13459,0315,5131593153175260</v>
      </c>
      <c r="S326" s="10">
        <f t="shared" si="20"/>
        <v>0.21200219473264167</v>
      </c>
      <c r="T326" s="3">
        <f t="shared" si="21"/>
        <v>11.837034318223527</v>
      </c>
      <c r="U326" s="13">
        <f t="shared" si="22"/>
        <v>4.1394804464174165E-2</v>
      </c>
    </row>
    <row r="327" spans="1:21" x14ac:dyDescent="0.25">
      <c r="A327">
        <v>1551</v>
      </c>
      <c r="B327" t="s">
        <v>1601</v>
      </c>
      <c r="C327" t="s">
        <v>23</v>
      </c>
      <c r="D327" s="1">
        <v>69982</v>
      </c>
      <c r="E327" t="s">
        <v>24</v>
      </c>
      <c r="F327" s="4"/>
      <c r="G327" s="4"/>
      <c r="I327" t="s">
        <v>26</v>
      </c>
      <c r="J327" t="s">
        <v>30</v>
      </c>
      <c r="K327" s="3">
        <v>4362.59</v>
      </c>
      <c r="L327" s="6">
        <v>15.9</v>
      </c>
      <c r="M327" s="4">
        <v>72</v>
      </c>
      <c r="N327" s="4">
        <v>9</v>
      </c>
      <c r="O327" s="4">
        <v>121220</v>
      </c>
      <c r="P327" s="4">
        <v>293040</v>
      </c>
      <c r="Q327" s="4">
        <v>1</v>
      </c>
      <c r="R327" s="9" t="str">
        <f t="shared" si="19"/>
        <v>289cbf03-97f2-4c1c-98ef-7785ccdc0e94погашен69982краткосрочныйконсолидация кредитовв ипотекеконсолидация кредитов4362,5915,97291212202930401</v>
      </c>
      <c r="S327" s="10" t="str">
        <f t="shared" si="20"/>
        <v/>
      </c>
      <c r="T327" s="3">
        <f t="shared" si="21"/>
        <v>27.786246243630504</v>
      </c>
      <c r="U327" s="13">
        <f t="shared" si="22"/>
        <v>9.7170135620684647E-2</v>
      </c>
    </row>
    <row r="328" spans="1:21" x14ac:dyDescent="0.25">
      <c r="A328">
        <v>1403</v>
      </c>
      <c r="B328" t="s">
        <v>1453</v>
      </c>
      <c r="C328" t="s">
        <v>23</v>
      </c>
      <c r="D328" s="1">
        <v>451154</v>
      </c>
      <c r="E328" t="s">
        <v>34</v>
      </c>
      <c r="F328" s="4">
        <v>726</v>
      </c>
      <c r="G328" s="4">
        <v>5306301</v>
      </c>
      <c r="H328" t="s">
        <v>35</v>
      </c>
      <c r="I328" t="s">
        <v>32</v>
      </c>
      <c r="J328" t="s">
        <v>27</v>
      </c>
      <c r="K328" s="3">
        <v>43246.28</v>
      </c>
      <c r="L328" s="6">
        <v>13</v>
      </c>
      <c r="N328" s="4">
        <v>13</v>
      </c>
      <c r="O328" s="4">
        <v>191691</v>
      </c>
      <c r="P328" s="4">
        <v>932624</v>
      </c>
      <c r="Q328" s="4">
        <v>0</v>
      </c>
      <c r="R328" s="9" t="str">
        <f t="shared" ref="R328:R391" si="23">CONCATENATE(B328,C328,D328,E328,F328,J328,H328,I328,J328,K328,L328,M328,N328,O328,P328,Q328)</f>
        <v>28f97812-a3ad-40e0-acf8-426a838504f1погашен451154долгосрочный726ремонт жилья3 годав собственностиремонт жилья43246,2813131916919326240</v>
      </c>
      <c r="S328" s="10">
        <f t="shared" ref="S328:S391" si="24">IFERROR(K328*12/G328,"")</f>
        <v>9.7799834574028119E-2</v>
      </c>
      <c r="T328" s="3">
        <f t="shared" ref="T328:T391" si="25">IFERROR(O328/K328,"")</f>
        <v>4.4325430996608262</v>
      </c>
      <c r="U328" s="13">
        <f t="shared" ref="U328:U391" si="26">IFERROR((T328-MIN($T$7:$T$2006))/(MAX($T$7:$T$2006)-MIN($T$7:$T$2006)),"")</f>
        <v>1.5500863641748842E-2</v>
      </c>
    </row>
    <row r="329" spans="1:21" x14ac:dyDescent="0.25">
      <c r="A329">
        <v>1629</v>
      </c>
      <c r="B329" t="s">
        <v>1678</v>
      </c>
      <c r="C329" t="s">
        <v>23</v>
      </c>
      <c r="E329" t="s">
        <v>34</v>
      </c>
      <c r="F329" s="4">
        <v>733</v>
      </c>
      <c r="G329" s="4">
        <v>1503280</v>
      </c>
      <c r="H329" t="s">
        <v>46</v>
      </c>
      <c r="I329" t="s">
        <v>26</v>
      </c>
      <c r="J329" t="s">
        <v>30</v>
      </c>
      <c r="K329" s="3">
        <v>31694.28</v>
      </c>
      <c r="L329" s="6">
        <v>15.5</v>
      </c>
      <c r="M329" s="4">
        <v>74</v>
      </c>
      <c r="N329" s="4">
        <v>11</v>
      </c>
      <c r="O329" s="4">
        <v>497344</v>
      </c>
      <c r="P329" s="4">
        <v>1225268</v>
      </c>
      <c r="Q329" s="4">
        <v>0</v>
      </c>
      <c r="R329" s="9" t="str">
        <f t="shared" si="23"/>
        <v>292f4ac4-71bf-44e2-b8b0-5b594a9456e4погашендолгосрочный733консолидация кредитов2 годав ипотекеконсолидация кредитов31694,2815,5741149734412252680</v>
      </c>
      <c r="S329" s="10">
        <f t="shared" si="24"/>
        <v>0.2530010111223458</v>
      </c>
      <c r="T329" s="3">
        <f t="shared" si="25"/>
        <v>15.69191664868235</v>
      </c>
      <c r="U329" s="13">
        <f t="shared" si="26"/>
        <v>5.4875554457107456E-2</v>
      </c>
    </row>
    <row r="330" spans="1:21" x14ac:dyDescent="0.25">
      <c r="A330">
        <v>522</v>
      </c>
      <c r="B330" t="s">
        <v>573</v>
      </c>
      <c r="C330" t="s">
        <v>23</v>
      </c>
      <c r="D330" s="1">
        <v>444400</v>
      </c>
      <c r="E330" t="s">
        <v>24</v>
      </c>
      <c r="F330" s="4"/>
      <c r="G330" s="4"/>
      <c r="H330" t="s">
        <v>68</v>
      </c>
      <c r="I330" t="s">
        <v>38</v>
      </c>
      <c r="J330" t="s">
        <v>30</v>
      </c>
      <c r="K330" s="3">
        <v>1367.24</v>
      </c>
      <c r="L330" s="6">
        <v>9</v>
      </c>
      <c r="N330" s="4">
        <v>7</v>
      </c>
      <c r="O330" s="4">
        <v>57494</v>
      </c>
      <c r="P330" s="4">
        <v>443806</v>
      </c>
      <c r="Q330" s="4">
        <v>0</v>
      </c>
      <c r="R330" s="9" t="str">
        <f t="shared" si="23"/>
        <v>294d2722-9e0f-45ee-a1fd-cb60925fcc3eпогашен444400краткосрочныйконсолидация кредитов1 годв арендеконсолидация кредитов1367,2497574944438060</v>
      </c>
      <c r="S330" s="10" t="str">
        <f t="shared" si="24"/>
        <v/>
      </c>
      <c r="T330" s="3">
        <f t="shared" si="25"/>
        <v>42.051139521956642</v>
      </c>
      <c r="U330" s="13">
        <f t="shared" si="26"/>
        <v>0.14705530551070847</v>
      </c>
    </row>
    <row r="331" spans="1:21" x14ac:dyDescent="0.25">
      <c r="A331">
        <v>1755</v>
      </c>
      <c r="B331" t="s">
        <v>1804</v>
      </c>
      <c r="C331" t="s">
        <v>40</v>
      </c>
      <c r="D331" s="1">
        <v>441408</v>
      </c>
      <c r="E331" t="s">
        <v>24</v>
      </c>
      <c r="F331" s="4">
        <v>738</v>
      </c>
      <c r="G331" s="4">
        <v>868604</v>
      </c>
      <c r="I331" t="s">
        <v>26</v>
      </c>
      <c r="J331" t="s">
        <v>30</v>
      </c>
      <c r="K331" s="3">
        <v>11943.21</v>
      </c>
      <c r="L331" s="6">
        <v>28.8</v>
      </c>
      <c r="N331" s="4">
        <v>7</v>
      </c>
      <c r="O331" s="4">
        <v>327009</v>
      </c>
      <c r="P331" s="4">
        <v>554378</v>
      </c>
      <c r="Q331" s="4">
        <v>0</v>
      </c>
      <c r="R331" s="9" t="str">
        <f t="shared" si="23"/>
        <v>295d68cc-7359-4604-96c2-2e0464dc5e5dне погашен441408краткосрочный738консолидация кредитовв ипотекеконсолидация кредитов11943,2128,873270095543780</v>
      </c>
      <c r="S331" s="10">
        <f t="shared" si="24"/>
        <v>0.1649986875492169</v>
      </c>
      <c r="T331" s="3">
        <f t="shared" si="25"/>
        <v>27.380327399417748</v>
      </c>
      <c r="U331" s="13">
        <f t="shared" si="26"/>
        <v>9.575061357379476E-2</v>
      </c>
    </row>
    <row r="332" spans="1:21" x14ac:dyDescent="0.25">
      <c r="A332">
        <v>1802</v>
      </c>
      <c r="B332" t="s">
        <v>1851</v>
      </c>
      <c r="C332" t="s">
        <v>23</v>
      </c>
      <c r="D332" s="1">
        <v>433466</v>
      </c>
      <c r="E332" t="s">
        <v>24</v>
      </c>
      <c r="F332" s="4">
        <v>748</v>
      </c>
      <c r="G332" s="4">
        <v>947720</v>
      </c>
      <c r="H332" t="s">
        <v>74</v>
      </c>
      <c r="I332" t="s">
        <v>26</v>
      </c>
      <c r="J332" t="s">
        <v>30</v>
      </c>
      <c r="K332" s="3">
        <v>12162.47</v>
      </c>
      <c r="L332" s="6">
        <v>15.9</v>
      </c>
      <c r="M332" s="4">
        <v>58</v>
      </c>
      <c r="N332" s="4">
        <v>11</v>
      </c>
      <c r="O332" s="4">
        <v>255683</v>
      </c>
      <c r="P332" s="4">
        <v>627198</v>
      </c>
      <c r="Q332" s="4">
        <v>0</v>
      </c>
      <c r="R332" s="9" t="str">
        <f t="shared" si="23"/>
        <v>29911bdf-fafc-49a2-a45c-a854ff0f444fпогашен433466краткосрочный748консолидация кредитов6 летв ипотекеконсолидация кредитов12162,4715,958112556836271980</v>
      </c>
      <c r="S332" s="10">
        <f t="shared" si="24"/>
        <v>0.15400080192461907</v>
      </c>
      <c r="T332" s="3">
        <f t="shared" si="25"/>
        <v>21.022292346867044</v>
      </c>
      <c r="U332" s="13">
        <f t="shared" si="26"/>
        <v>7.3516191445651385E-2</v>
      </c>
    </row>
    <row r="333" spans="1:21" x14ac:dyDescent="0.25">
      <c r="A333">
        <v>1585</v>
      </c>
      <c r="B333" t="s">
        <v>1635</v>
      </c>
      <c r="C333" t="s">
        <v>40</v>
      </c>
      <c r="D333" s="1">
        <v>757152</v>
      </c>
      <c r="E333" t="s">
        <v>34</v>
      </c>
      <c r="F333" s="4"/>
      <c r="G333" s="4"/>
      <c r="H333" t="s">
        <v>74</v>
      </c>
      <c r="I333" t="s">
        <v>26</v>
      </c>
      <c r="J333" t="s">
        <v>30</v>
      </c>
      <c r="K333" s="3">
        <v>26778.41</v>
      </c>
      <c r="L333" s="6">
        <v>32.5</v>
      </c>
      <c r="M333" s="4">
        <v>13</v>
      </c>
      <c r="N333" s="4">
        <v>11</v>
      </c>
      <c r="O333" s="4">
        <v>131879</v>
      </c>
      <c r="P333" s="4">
        <v>445192</v>
      </c>
      <c r="Q333" s="4">
        <v>1</v>
      </c>
      <c r="R333" s="9" t="str">
        <f t="shared" si="23"/>
        <v>29a594bc-1ca1-4272-b9d4-1ac2fcd0cdc6не погашен757152долгосрочныйконсолидация кредитов6 летв ипотекеконсолидация кредитов26778,4132,513111318794451921</v>
      </c>
      <c r="S333" s="10" t="str">
        <f t="shared" si="24"/>
        <v/>
      </c>
      <c r="T333" s="3">
        <f t="shared" si="25"/>
        <v>4.9248256337848293</v>
      </c>
      <c r="U333" s="13">
        <f t="shared" si="26"/>
        <v>1.722240458632638E-2</v>
      </c>
    </row>
    <row r="334" spans="1:21" x14ac:dyDescent="0.25">
      <c r="A334">
        <v>1635</v>
      </c>
      <c r="B334" t="s">
        <v>1684</v>
      </c>
      <c r="C334" t="s">
        <v>23</v>
      </c>
      <c r="D334" s="1">
        <v>323840</v>
      </c>
      <c r="E334" t="s">
        <v>34</v>
      </c>
      <c r="F334" s="4">
        <v>672</v>
      </c>
      <c r="G334" s="4">
        <v>1277161</v>
      </c>
      <c r="H334" t="s">
        <v>57</v>
      </c>
      <c r="I334" t="s">
        <v>38</v>
      </c>
      <c r="J334" t="s">
        <v>72</v>
      </c>
      <c r="K334" s="3">
        <v>15112.98</v>
      </c>
      <c r="L334" s="6">
        <v>8.5</v>
      </c>
      <c r="N334" s="4">
        <v>10</v>
      </c>
      <c r="O334" s="4">
        <v>292220</v>
      </c>
      <c r="P334" s="4">
        <v>716870</v>
      </c>
      <c r="Q334" s="4">
        <v>0</v>
      </c>
      <c r="R334" s="9" t="str">
        <f t="shared" si="23"/>
        <v>29b4a514-5220-40d8-bd70-aeb73d08831eпогашен323840долгосрочный672иное7 летв арендеиное15112,988,5102922207168700</v>
      </c>
      <c r="S334" s="10">
        <f t="shared" si="24"/>
        <v>0.14199913714872284</v>
      </c>
      <c r="T334" s="3">
        <f t="shared" si="25"/>
        <v>19.335696864549547</v>
      </c>
      <c r="U334" s="13">
        <f t="shared" si="26"/>
        <v>6.7618067952572747E-2</v>
      </c>
    </row>
    <row r="335" spans="1:21" x14ac:dyDescent="0.25">
      <c r="A335">
        <v>798</v>
      </c>
      <c r="B335" t="s">
        <v>850</v>
      </c>
      <c r="C335" t="s">
        <v>40</v>
      </c>
      <c r="D335" s="1">
        <v>116710</v>
      </c>
      <c r="E335" t="s">
        <v>24</v>
      </c>
      <c r="F335" s="4"/>
      <c r="G335" s="4"/>
      <c r="H335" t="s">
        <v>55</v>
      </c>
      <c r="I335" t="s">
        <v>32</v>
      </c>
      <c r="J335" t="s">
        <v>30</v>
      </c>
      <c r="K335" s="3">
        <v>10125.67</v>
      </c>
      <c r="L335" s="6">
        <v>13.1</v>
      </c>
      <c r="M335" s="4">
        <v>68</v>
      </c>
      <c r="N335" s="4">
        <v>12</v>
      </c>
      <c r="O335" s="4">
        <v>914812</v>
      </c>
      <c r="P335" s="4">
        <v>2021470</v>
      </c>
      <c r="Q335" s="4">
        <v>0</v>
      </c>
      <c r="R335" s="9" t="str">
        <f t="shared" si="23"/>
        <v>29c9b790-ef61-4a5f-9e78-dd614323f044не погашен116710краткосрочныйконсолидация кредитов9 летв собственностиконсолидация кредитов10125,6713,1681291481220214700</v>
      </c>
      <c r="S335" s="10" t="str">
        <f t="shared" si="24"/>
        <v/>
      </c>
      <c r="T335" s="3">
        <f t="shared" si="25"/>
        <v>90.345824029422246</v>
      </c>
      <c r="U335" s="13">
        <f t="shared" si="26"/>
        <v>0.31594465465855714</v>
      </c>
    </row>
    <row r="336" spans="1:21" x14ac:dyDescent="0.25">
      <c r="A336">
        <v>1575</v>
      </c>
      <c r="B336" t="s">
        <v>1625</v>
      </c>
      <c r="C336" t="s">
        <v>23</v>
      </c>
      <c r="D336" s="1">
        <v>343486</v>
      </c>
      <c r="E336" t="s">
        <v>24</v>
      </c>
      <c r="F336" s="4">
        <v>751</v>
      </c>
      <c r="G336" s="4">
        <v>6489070</v>
      </c>
      <c r="H336" t="s">
        <v>37</v>
      </c>
      <c r="I336" t="s">
        <v>26</v>
      </c>
      <c r="J336" t="s">
        <v>72</v>
      </c>
      <c r="K336" s="3">
        <v>3785.37</v>
      </c>
      <c r="L336" s="6">
        <v>15.4</v>
      </c>
      <c r="N336" s="4">
        <v>11</v>
      </c>
      <c r="O336" s="4">
        <v>38019</v>
      </c>
      <c r="P336" s="4">
        <v>285912</v>
      </c>
      <c r="Q336" s="4">
        <v>0</v>
      </c>
      <c r="R336" s="9" t="str">
        <f t="shared" si="23"/>
        <v>29ccf1c2-c56f-47bc-ba23-cc40f58076b9погашен343486краткосрочный751иное5 летв ипотекеиное3785,3715,411380192859120</v>
      </c>
      <c r="S336" s="10">
        <f t="shared" si="24"/>
        <v>7.0001464000234246E-3</v>
      </c>
      <c r="T336" s="3">
        <f t="shared" si="25"/>
        <v>10.043668122270743</v>
      </c>
      <c r="U336" s="13">
        <f t="shared" si="26"/>
        <v>3.5123297512484726E-2</v>
      </c>
    </row>
    <row r="337" spans="1:21" x14ac:dyDescent="0.25">
      <c r="A337">
        <v>1362</v>
      </c>
      <c r="B337" s="2" t="s">
        <v>1412</v>
      </c>
      <c r="C337" t="s">
        <v>23</v>
      </c>
      <c r="D337" s="1">
        <v>346522</v>
      </c>
      <c r="E337" t="s">
        <v>24</v>
      </c>
      <c r="F337" s="4"/>
      <c r="G337" s="4"/>
      <c r="H337" t="s">
        <v>46</v>
      </c>
      <c r="I337" t="s">
        <v>32</v>
      </c>
      <c r="J337" t="s">
        <v>72</v>
      </c>
      <c r="K337" s="3">
        <v>10387.49</v>
      </c>
      <c r="L337" s="6">
        <v>16</v>
      </c>
      <c r="N337" s="4">
        <v>6</v>
      </c>
      <c r="O337" s="4">
        <v>161044</v>
      </c>
      <c r="P337" s="4">
        <v>966196</v>
      </c>
      <c r="Q337" s="4">
        <v>0</v>
      </c>
      <c r="R337" s="9" t="str">
        <f t="shared" si="23"/>
        <v>29e515ed-e8d3-4d25-a096-0a2f11c0db92погашен346522краткосрочныйиное2 годав собственностииное10387,491661610449661960</v>
      </c>
      <c r="S337" s="10" t="str">
        <f t="shared" si="24"/>
        <v/>
      </c>
      <c r="T337" s="3">
        <f t="shared" si="25"/>
        <v>15.503649100985898</v>
      </c>
      <c r="U337" s="13">
        <f t="shared" si="26"/>
        <v>5.421717178165588E-2</v>
      </c>
    </row>
    <row r="338" spans="1:21" x14ac:dyDescent="0.25">
      <c r="A338">
        <v>1326</v>
      </c>
      <c r="B338" t="s">
        <v>1376</v>
      </c>
      <c r="C338" t="s">
        <v>40</v>
      </c>
      <c r="D338" s="1">
        <v>265408</v>
      </c>
      <c r="E338" t="s">
        <v>34</v>
      </c>
      <c r="F338" s="4"/>
      <c r="G338" s="4"/>
      <c r="H338" t="s">
        <v>74</v>
      </c>
      <c r="I338" t="s">
        <v>38</v>
      </c>
      <c r="J338" t="s">
        <v>30</v>
      </c>
      <c r="K338" s="3">
        <v>13036.28</v>
      </c>
      <c r="L338" s="6">
        <v>11.8</v>
      </c>
      <c r="N338" s="4">
        <v>9</v>
      </c>
      <c r="O338" s="4">
        <v>82878</v>
      </c>
      <c r="P338" s="4">
        <v>311586</v>
      </c>
      <c r="Q338" s="4">
        <v>0</v>
      </c>
      <c r="R338" s="9" t="str">
        <f t="shared" si="23"/>
        <v>29e6a2dc-2570-4c76-980e-083ba8096bb5не погашен265408долгосрочныйконсолидация кредитов6 летв арендеконсолидация кредитов13036,2811,89828783115860</v>
      </c>
      <c r="S338" s="10" t="str">
        <f t="shared" si="24"/>
        <v/>
      </c>
      <c r="T338" s="3">
        <f t="shared" si="25"/>
        <v>6.357488485979129</v>
      </c>
      <c r="U338" s="13">
        <f t="shared" si="26"/>
        <v>2.2232510752730517E-2</v>
      </c>
    </row>
    <row r="339" spans="1:21" x14ac:dyDescent="0.25">
      <c r="A339">
        <v>402</v>
      </c>
      <c r="B339" t="s">
        <v>454</v>
      </c>
      <c r="C339" t="s">
        <v>40</v>
      </c>
      <c r="D339" s="1">
        <v>327404</v>
      </c>
      <c r="E339" t="s">
        <v>24</v>
      </c>
      <c r="F339" s="4"/>
      <c r="G339" s="4"/>
      <c r="H339" t="s">
        <v>29</v>
      </c>
      <c r="I339" t="s">
        <v>32</v>
      </c>
      <c r="J339" t="s">
        <v>30</v>
      </c>
      <c r="K339" s="3">
        <v>26012.9</v>
      </c>
      <c r="L339" s="6">
        <v>17</v>
      </c>
      <c r="N339" s="4">
        <v>12</v>
      </c>
      <c r="O339" s="4">
        <v>246525</v>
      </c>
      <c r="P339" s="4">
        <v>406032</v>
      </c>
      <c r="Q339" s="4">
        <v>0</v>
      </c>
      <c r="R339" s="9" t="str">
        <f t="shared" si="23"/>
        <v>2a01b536-ed56-49a8-b2b6-b07f131cb7ddне погашен327404краткосрочныйконсолидация кредитов10+ летв собственностиконсолидация кредитов26012,917122465254060320</v>
      </c>
      <c r="S339" s="10" t="str">
        <f t="shared" si="24"/>
        <v/>
      </c>
      <c r="T339" s="3">
        <f t="shared" si="25"/>
        <v>9.4770287049886779</v>
      </c>
      <c r="U339" s="13">
        <f t="shared" si="26"/>
        <v>3.3141726178863302E-2</v>
      </c>
    </row>
    <row r="340" spans="1:21" x14ac:dyDescent="0.25">
      <c r="A340">
        <v>1463</v>
      </c>
      <c r="B340" t="s">
        <v>1513</v>
      </c>
      <c r="C340" t="s">
        <v>40</v>
      </c>
      <c r="D340" s="1">
        <v>128678</v>
      </c>
      <c r="E340" t="s">
        <v>24</v>
      </c>
      <c r="F340" s="4"/>
      <c r="G340" s="4"/>
      <c r="H340" t="s">
        <v>46</v>
      </c>
      <c r="I340" t="s">
        <v>38</v>
      </c>
      <c r="J340" t="s">
        <v>30</v>
      </c>
      <c r="K340" s="3">
        <v>23172.02</v>
      </c>
      <c r="L340" s="6">
        <v>17.8</v>
      </c>
      <c r="M340" s="4">
        <v>9</v>
      </c>
      <c r="N340" s="4">
        <v>19</v>
      </c>
      <c r="O340" s="4">
        <v>19076</v>
      </c>
      <c r="P340" s="4">
        <v>133122</v>
      </c>
      <c r="Q340" s="4">
        <v>1</v>
      </c>
      <c r="R340" s="9" t="str">
        <f t="shared" si="23"/>
        <v>2a070e0e-0d08-4966-b857-0c57eeef4931не погашен128678краткосрочныйконсолидация кредитов2 годав арендеконсолидация кредитов23172,0217,8919190761331221</v>
      </c>
      <c r="S340" s="10" t="str">
        <f t="shared" si="24"/>
        <v/>
      </c>
      <c r="T340" s="3">
        <f t="shared" si="25"/>
        <v>0.82323422817691339</v>
      </c>
      <c r="U340" s="13">
        <f t="shared" si="26"/>
        <v>2.8788984628637074E-3</v>
      </c>
    </row>
    <row r="341" spans="1:21" x14ac:dyDescent="0.25">
      <c r="A341">
        <v>652</v>
      </c>
      <c r="B341" t="s">
        <v>704</v>
      </c>
      <c r="C341" t="s">
        <v>23</v>
      </c>
      <c r="D341" s="1">
        <v>111034</v>
      </c>
      <c r="E341" t="s">
        <v>24</v>
      </c>
      <c r="F341" s="4">
        <v>699</v>
      </c>
      <c r="G341" s="4">
        <v>348707</v>
      </c>
      <c r="H341" t="s">
        <v>42</v>
      </c>
      <c r="I341" t="s">
        <v>38</v>
      </c>
      <c r="J341" t="s">
        <v>30</v>
      </c>
      <c r="K341" s="3">
        <v>5957.07</v>
      </c>
      <c r="L341" s="6">
        <v>12.7</v>
      </c>
      <c r="N341" s="4">
        <v>5</v>
      </c>
      <c r="O341" s="4">
        <v>116204</v>
      </c>
      <c r="P341" s="4">
        <v>190586</v>
      </c>
      <c r="Q341" s="4">
        <v>0</v>
      </c>
      <c r="R341" s="9" t="str">
        <f t="shared" si="23"/>
        <v>2a336913-4dc5-4657-be02-6e6c96aef479погашен111034краткосрочный699консолидация кредитов&lt; 1 годав арендеконсолидация кредитов5957,0712,751162041905860</v>
      </c>
      <c r="S341" s="10">
        <f t="shared" si="24"/>
        <v>0.20499972756497575</v>
      </c>
      <c r="T341" s="3">
        <f t="shared" si="25"/>
        <v>19.506905240327882</v>
      </c>
      <c r="U341" s="13">
        <f t="shared" si="26"/>
        <v>6.8216793701560571E-2</v>
      </c>
    </row>
    <row r="342" spans="1:21" x14ac:dyDescent="0.25">
      <c r="A342">
        <v>424</v>
      </c>
      <c r="B342" t="s">
        <v>475</v>
      </c>
      <c r="C342" t="s">
        <v>40</v>
      </c>
      <c r="D342" s="1">
        <v>178046</v>
      </c>
      <c r="E342" t="s">
        <v>24</v>
      </c>
      <c r="F342" s="4"/>
      <c r="G342" s="4"/>
      <c r="H342" t="s">
        <v>42</v>
      </c>
      <c r="I342" t="s">
        <v>38</v>
      </c>
      <c r="J342" t="s">
        <v>30</v>
      </c>
      <c r="K342" s="3">
        <v>18759.080000000002</v>
      </c>
      <c r="L342" s="6">
        <v>23.3</v>
      </c>
      <c r="N342" s="4">
        <v>11</v>
      </c>
      <c r="O342" s="4">
        <v>119757</v>
      </c>
      <c r="P342" s="4">
        <v>360184</v>
      </c>
      <c r="Q342" s="4">
        <v>0</v>
      </c>
      <c r="R342" s="9" t="str">
        <f t="shared" si="23"/>
        <v>2a445931-cd27-44c7-838e-c9dede943278не погашен178046краткосрочныйконсолидация кредитов&lt; 1 годав арендеконсолидация кредитов18759,0823,3111197573601840</v>
      </c>
      <c r="S342" s="10" t="str">
        <f t="shared" si="24"/>
        <v/>
      </c>
      <c r="T342" s="3">
        <f t="shared" si="25"/>
        <v>6.3839484665559283</v>
      </c>
      <c r="U342" s="13">
        <f t="shared" si="26"/>
        <v>2.2325042859393095E-2</v>
      </c>
    </row>
    <row r="343" spans="1:21" x14ac:dyDescent="0.25">
      <c r="A343">
        <v>1603</v>
      </c>
      <c r="B343" t="s">
        <v>1653</v>
      </c>
      <c r="C343" t="s">
        <v>23</v>
      </c>
      <c r="D343" s="1">
        <v>43824</v>
      </c>
      <c r="E343" t="s">
        <v>24</v>
      </c>
      <c r="F343" s="4"/>
      <c r="G343" s="4"/>
      <c r="H343" t="s">
        <v>57</v>
      </c>
      <c r="I343" t="s">
        <v>32</v>
      </c>
      <c r="J343" t="s">
        <v>72</v>
      </c>
      <c r="K343" s="3">
        <v>12111.36</v>
      </c>
      <c r="L343" s="6">
        <v>16.600000000000001</v>
      </c>
      <c r="M343" s="4">
        <v>80</v>
      </c>
      <c r="N343" s="4">
        <v>4</v>
      </c>
      <c r="O343" s="4">
        <v>102106</v>
      </c>
      <c r="P343" s="4">
        <v>131516</v>
      </c>
      <c r="Q343" s="4">
        <v>0</v>
      </c>
      <c r="R343" s="9" t="str">
        <f t="shared" si="23"/>
        <v>2a4a6121-e607-49f7-82ea-6c12297affecпогашен43824краткосрочныйиное7 летв собственностииное12111,3616,68041021061315160</v>
      </c>
      <c r="S343" s="10" t="str">
        <f t="shared" si="24"/>
        <v/>
      </c>
      <c r="T343" s="3">
        <f t="shared" si="25"/>
        <v>8.4305973895582333</v>
      </c>
      <c r="U343" s="13">
        <f t="shared" si="26"/>
        <v>2.9482294388525072E-2</v>
      </c>
    </row>
    <row r="344" spans="1:21" x14ac:dyDescent="0.25">
      <c r="A344">
        <v>707</v>
      </c>
      <c r="B344" t="s">
        <v>759</v>
      </c>
      <c r="C344" t="s">
        <v>23</v>
      </c>
      <c r="D344" s="1">
        <v>297902</v>
      </c>
      <c r="E344" t="s">
        <v>24</v>
      </c>
      <c r="F344" s="4">
        <v>713</v>
      </c>
      <c r="G344" s="4">
        <v>808317</v>
      </c>
      <c r="H344" t="s">
        <v>25</v>
      </c>
      <c r="I344" t="s">
        <v>26</v>
      </c>
      <c r="J344" t="s">
        <v>75</v>
      </c>
      <c r="K344" s="3">
        <v>14482.56</v>
      </c>
      <c r="L344" s="6">
        <v>21</v>
      </c>
      <c r="N344" s="4">
        <v>12</v>
      </c>
      <c r="O344" s="4">
        <v>232560</v>
      </c>
      <c r="P344" s="4">
        <v>359524</v>
      </c>
      <c r="Q344" s="4">
        <v>0</v>
      </c>
      <c r="R344" s="9" t="str">
        <f t="shared" si="23"/>
        <v>2a77ea34-2350-483d-a390-c76268532c1cпогашен297902краткосрочный713бизнес8 летв ипотекебизнес14482,5621122325603595240</v>
      </c>
      <c r="S344" s="10">
        <f t="shared" si="24"/>
        <v>0.21500317325999577</v>
      </c>
      <c r="T344" s="3">
        <f t="shared" si="25"/>
        <v>16.057934508816121</v>
      </c>
      <c r="U344" s="13">
        <f t="shared" si="26"/>
        <v>5.6155540418397362E-2</v>
      </c>
    </row>
    <row r="345" spans="1:21" x14ac:dyDescent="0.25">
      <c r="A345">
        <v>1379</v>
      </c>
      <c r="B345" t="s">
        <v>1429</v>
      </c>
      <c r="C345" t="s">
        <v>23</v>
      </c>
      <c r="E345" t="s">
        <v>24</v>
      </c>
      <c r="F345" s="4">
        <v>742</v>
      </c>
      <c r="G345" s="4">
        <v>896990</v>
      </c>
      <c r="H345" t="s">
        <v>37</v>
      </c>
      <c r="I345" t="s">
        <v>26</v>
      </c>
      <c r="J345" t="s">
        <v>30</v>
      </c>
      <c r="K345" s="3">
        <v>14277.17</v>
      </c>
      <c r="L345" s="6">
        <v>19.899999999999999</v>
      </c>
      <c r="N345" s="4">
        <v>18</v>
      </c>
      <c r="O345" s="4">
        <v>456057</v>
      </c>
      <c r="P345" s="4">
        <v>1239568</v>
      </c>
      <c r="Q345" s="4">
        <v>0</v>
      </c>
      <c r="R345" s="9" t="str">
        <f t="shared" si="23"/>
        <v>2a78a14e-2781-44c0-ba03-7f629d975429погашенкраткосрочный742консолидация кредитов5 летв ипотекеконсолидация кредитов14277,1719,91845605712395680</v>
      </c>
      <c r="S345" s="10">
        <f t="shared" si="24"/>
        <v>0.19100105909764881</v>
      </c>
      <c r="T345" s="3">
        <f t="shared" si="25"/>
        <v>31.943095165218317</v>
      </c>
      <c r="U345" s="13">
        <f t="shared" si="26"/>
        <v>0.11170688052403684</v>
      </c>
    </row>
    <row r="346" spans="1:21" x14ac:dyDescent="0.25">
      <c r="A346">
        <v>1160</v>
      </c>
      <c r="B346" t="s">
        <v>1210</v>
      </c>
      <c r="C346" t="s">
        <v>23</v>
      </c>
      <c r="D346" s="1">
        <v>224752</v>
      </c>
      <c r="E346" t="s">
        <v>24</v>
      </c>
      <c r="F346" s="4"/>
      <c r="G346" s="4"/>
      <c r="H346" t="s">
        <v>35</v>
      </c>
      <c r="I346" t="s">
        <v>38</v>
      </c>
      <c r="J346" t="s">
        <v>107</v>
      </c>
      <c r="K346" s="3">
        <v>1536.72</v>
      </c>
      <c r="L346" s="6">
        <v>13.6</v>
      </c>
      <c r="N346" s="4">
        <v>3</v>
      </c>
      <c r="O346" s="4">
        <v>75107</v>
      </c>
      <c r="P346" s="4">
        <v>526988</v>
      </c>
      <c r="Q346" s="4">
        <v>0</v>
      </c>
      <c r="R346" s="9" t="str">
        <f t="shared" si="23"/>
        <v>2ab51ba5-4665-479a-a619-1557b539d63aпогашен224752краткосрочныйпутешествие3 годав арендепутешествие1536,7213,63751075269880</v>
      </c>
      <c r="S346" s="10" t="str">
        <f t="shared" si="24"/>
        <v/>
      </c>
      <c r="T346" s="3">
        <f t="shared" si="25"/>
        <v>48.874876360039565</v>
      </c>
      <c r="U346" s="13">
        <f t="shared" si="26"/>
        <v>0.170918314143923</v>
      </c>
    </row>
    <row r="347" spans="1:21" x14ac:dyDescent="0.25">
      <c r="A347">
        <v>15</v>
      </c>
      <c r="B347" t="s">
        <v>53</v>
      </c>
      <c r="C347" t="s">
        <v>23</v>
      </c>
      <c r="D347" s="1">
        <v>234124</v>
      </c>
      <c r="E347" t="s">
        <v>24</v>
      </c>
      <c r="F347" s="4">
        <v>727</v>
      </c>
      <c r="G347" s="4">
        <v>693234</v>
      </c>
      <c r="H347" t="s">
        <v>29</v>
      </c>
      <c r="I347" t="s">
        <v>38</v>
      </c>
      <c r="J347" t="s">
        <v>30</v>
      </c>
      <c r="K347" s="3">
        <v>14211.24</v>
      </c>
      <c r="L347" s="6">
        <v>24.7</v>
      </c>
      <c r="M347" s="4">
        <v>46</v>
      </c>
      <c r="N347" s="4">
        <v>10</v>
      </c>
      <c r="O347" s="4">
        <v>28291</v>
      </c>
      <c r="P347" s="4">
        <v>107052</v>
      </c>
      <c r="Q347" s="4">
        <v>1</v>
      </c>
      <c r="R347" s="9" t="str">
        <f t="shared" si="23"/>
        <v>2ac05980-7848-4692-89ae-9321afe650f8погашен234124краткосрочный727консолидация кредитов10+ летв арендеконсолидация кредитов14211,2424,74610282911070521</v>
      </c>
      <c r="S347" s="10">
        <f t="shared" si="24"/>
        <v>0.2459990133201776</v>
      </c>
      <c r="T347" s="3">
        <f t="shared" si="25"/>
        <v>1.9907481683512487</v>
      </c>
      <c r="U347" s="13">
        <f t="shared" si="26"/>
        <v>6.9617633058176517E-3</v>
      </c>
    </row>
    <row r="348" spans="1:21" x14ac:dyDescent="0.25">
      <c r="A348">
        <v>794</v>
      </c>
      <c r="B348" t="s">
        <v>846</v>
      </c>
      <c r="C348" t="s">
        <v>40</v>
      </c>
      <c r="D348" s="1">
        <v>395846</v>
      </c>
      <c r="E348" t="s">
        <v>34</v>
      </c>
      <c r="F348" s="4">
        <v>725</v>
      </c>
      <c r="G348" s="4">
        <v>829597</v>
      </c>
      <c r="H348" t="s">
        <v>68</v>
      </c>
      <c r="I348" t="s">
        <v>38</v>
      </c>
      <c r="J348" t="s">
        <v>30</v>
      </c>
      <c r="K348" s="3">
        <v>18251.02</v>
      </c>
      <c r="L348" s="6">
        <v>27.7</v>
      </c>
      <c r="N348" s="4">
        <v>10</v>
      </c>
      <c r="O348" s="4">
        <v>273847</v>
      </c>
      <c r="P348" s="4">
        <v>461560</v>
      </c>
      <c r="Q348" s="4">
        <v>1</v>
      </c>
      <c r="R348" s="9" t="str">
        <f t="shared" si="23"/>
        <v>2ad6f371-7797-4609-92af-23eb4a30a4bfне погашен395846долгосрочный725консолидация кредитов1 годв арендеконсолидация кредитов18251,0227,7102738474615601</v>
      </c>
      <c r="S348" s="10">
        <f t="shared" si="24"/>
        <v>0.26399835100657304</v>
      </c>
      <c r="T348" s="3">
        <f t="shared" si="25"/>
        <v>15.004476462137458</v>
      </c>
      <c r="U348" s="13">
        <f t="shared" si="26"/>
        <v>5.2471535736047278E-2</v>
      </c>
    </row>
    <row r="349" spans="1:21" x14ac:dyDescent="0.25">
      <c r="A349">
        <v>772</v>
      </c>
      <c r="B349" t="s">
        <v>824</v>
      </c>
      <c r="C349" t="s">
        <v>23</v>
      </c>
      <c r="D349" s="1">
        <v>137852</v>
      </c>
      <c r="E349" t="s">
        <v>24</v>
      </c>
      <c r="F349" s="4">
        <v>732</v>
      </c>
      <c r="G349" s="4">
        <v>1395227</v>
      </c>
      <c r="H349" t="s">
        <v>29</v>
      </c>
      <c r="I349" t="s">
        <v>26</v>
      </c>
      <c r="J349" t="s">
        <v>30</v>
      </c>
      <c r="K349" s="3">
        <v>2813.71</v>
      </c>
      <c r="L349" s="6">
        <v>21.2</v>
      </c>
      <c r="M349" s="4">
        <v>52</v>
      </c>
      <c r="N349" s="4">
        <v>10</v>
      </c>
      <c r="O349" s="4">
        <v>76627</v>
      </c>
      <c r="P349" s="4">
        <v>243078</v>
      </c>
      <c r="Q349" s="4">
        <v>0</v>
      </c>
      <c r="R349" s="9" t="str">
        <f t="shared" si="23"/>
        <v>2ae52dc5-742e-4377-b498-2070e163aa1dпогашен137852краткосрочный732консолидация кредитов10+ летв ипотекеконсолидация кредитов2813,7121,25210766272430780</v>
      </c>
      <c r="S349" s="10">
        <f t="shared" si="24"/>
        <v>2.4200019064998027E-2</v>
      </c>
      <c r="T349" s="3">
        <f t="shared" si="25"/>
        <v>27.233439124856506</v>
      </c>
      <c r="U349" s="13">
        <f t="shared" si="26"/>
        <v>9.5236936647625711E-2</v>
      </c>
    </row>
    <row r="350" spans="1:21" x14ac:dyDescent="0.25">
      <c r="A350">
        <v>1338</v>
      </c>
      <c r="B350" t="s">
        <v>1388</v>
      </c>
      <c r="C350" t="s">
        <v>23</v>
      </c>
      <c r="D350" s="1">
        <v>214522</v>
      </c>
      <c r="E350" t="s">
        <v>34</v>
      </c>
      <c r="F350" s="4">
        <v>723</v>
      </c>
      <c r="G350" s="4">
        <v>518757</v>
      </c>
      <c r="H350" t="s">
        <v>52</v>
      </c>
      <c r="I350" t="s">
        <v>38</v>
      </c>
      <c r="J350" t="s">
        <v>30</v>
      </c>
      <c r="K350" s="3">
        <v>6441.19</v>
      </c>
      <c r="L350" s="6">
        <v>17.600000000000001</v>
      </c>
      <c r="N350" s="4">
        <v>7</v>
      </c>
      <c r="O350" s="4">
        <v>148675</v>
      </c>
      <c r="P350" s="4">
        <v>214654</v>
      </c>
      <c r="Q350" s="4">
        <v>1</v>
      </c>
      <c r="R350" s="9" t="str">
        <f t="shared" si="23"/>
        <v>2af8bfa6-3ab7-4f14-b71a-2ee5dfed5038погашен214522долгосрочный723консолидация кредитов4 годав арендеконсолидация кредитов6441,1917,671486752146541</v>
      </c>
      <c r="S350" s="10">
        <f t="shared" si="24"/>
        <v>0.14899901109768157</v>
      </c>
      <c r="T350" s="3">
        <f t="shared" si="25"/>
        <v>23.081914987758474</v>
      </c>
      <c r="U350" s="13">
        <f t="shared" si="26"/>
        <v>8.0718812828477787E-2</v>
      </c>
    </row>
    <row r="351" spans="1:21" x14ac:dyDescent="0.25">
      <c r="A351">
        <v>1678</v>
      </c>
      <c r="B351" t="s">
        <v>1727</v>
      </c>
      <c r="C351" t="s">
        <v>23</v>
      </c>
      <c r="D351" s="1">
        <v>482944</v>
      </c>
      <c r="E351" t="s">
        <v>34</v>
      </c>
      <c r="F351" s="4">
        <v>696</v>
      </c>
      <c r="G351" s="4">
        <v>1327872</v>
      </c>
      <c r="H351" t="s">
        <v>29</v>
      </c>
      <c r="I351" t="s">
        <v>26</v>
      </c>
      <c r="J351" t="s">
        <v>30</v>
      </c>
      <c r="K351" s="3">
        <v>11618.88</v>
      </c>
      <c r="L351" s="6">
        <v>22.8</v>
      </c>
      <c r="M351" s="4">
        <v>39</v>
      </c>
      <c r="N351" s="4">
        <v>10</v>
      </c>
      <c r="O351" s="4">
        <v>207974</v>
      </c>
      <c r="P351" s="4">
        <v>254540</v>
      </c>
      <c r="Q351" s="4">
        <v>0</v>
      </c>
      <c r="R351" s="9" t="str">
        <f t="shared" si="23"/>
        <v>2afaa2bf-afe8-40eb-851b-c076bd9217e7погашен482944долгосрочный696консолидация кредитов10+ летв ипотекеконсолидация кредитов11618,8822,839102079742545400</v>
      </c>
      <c r="S351" s="10">
        <f t="shared" si="24"/>
        <v>0.105</v>
      </c>
      <c r="T351" s="3">
        <f t="shared" si="25"/>
        <v>17.89965986394558</v>
      </c>
      <c r="U351" s="13">
        <f t="shared" si="26"/>
        <v>6.2596162190940913E-2</v>
      </c>
    </row>
    <row r="352" spans="1:21" x14ac:dyDescent="0.25">
      <c r="A352">
        <v>319</v>
      </c>
      <c r="B352" t="s">
        <v>369</v>
      </c>
      <c r="C352" t="s">
        <v>40</v>
      </c>
      <c r="D352" s="1">
        <v>107712</v>
      </c>
      <c r="E352" t="s">
        <v>24</v>
      </c>
      <c r="F352" s="4">
        <v>744</v>
      </c>
      <c r="G352" s="4">
        <v>576688</v>
      </c>
      <c r="H352" t="s">
        <v>29</v>
      </c>
      <c r="I352" t="s">
        <v>38</v>
      </c>
      <c r="J352" t="s">
        <v>30</v>
      </c>
      <c r="K352" s="3">
        <v>7256.67</v>
      </c>
      <c r="L352" s="6">
        <v>13.5</v>
      </c>
      <c r="N352" s="4">
        <v>15</v>
      </c>
      <c r="O352" s="4">
        <v>263321</v>
      </c>
      <c r="P352" s="4">
        <v>671572</v>
      </c>
      <c r="Q352" s="4">
        <v>0</v>
      </c>
      <c r="R352" s="9" t="str">
        <f t="shared" si="23"/>
        <v>2b0b8447-335c-408d-9226-919788601a79не погашен107712краткосрочный744консолидация кредитов10+ летв арендеконсолидация кредитов7256,6713,5152633216715720</v>
      </c>
      <c r="S352" s="10">
        <f t="shared" si="24"/>
        <v>0.15100026357406432</v>
      </c>
      <c r="T352" s="3">
        <f t="shared" si="25"/>
        <v>36.286754117246616</v>
      </c>
      <c r="U352" s="13">
        <f t="shared" si="26"/>
        <v>0.12689691107936396</v>
      </c>
    </row>
    <row r="353" spans="1:21" x14ac:dyDescent="0.25">
      <c r="A353">
        <v>631</v>
      </c>
      <c r="B353" t="s">
        <v>683</v>
      </c>
      <c r="C353" t="s">
        <v>23</v>
      </c>
      <c r="D353" s="1">
        <v>86988</v>
      </c>
      <c r="E353" t="s">
        <v>24</v>
      </c>
      <c r="F353" s="4"/>
      <c r="G353" s="4"/>
      <c r="H353" t="s">
        <v>74</v>
      </c>
      <c r="I353" t="s">
        <v>38</v>
      </c>
      <c r="J353" t="s">
        <v>30</v>
      </c>
      <c r="K353" s="3">
        <v>1991.96</v>
      </c>
      <c r="L353" s="6">
        <v>10.199999999999999</v>
      </c>
      <c r="N353" s="4">
        <v>5</v>
      </c>
      <c r="O353" s="4">
        <v>80294</v>
      </c>
      <c r="P353" s="4">
        <v>245982</v>
      </c>
      <c r="Q353" s="4">
        <v>0</v>
      </c>
      <c r="R353" s="9" t="str">
        <f t="shared" si="23"/>
        <v>2b1de31e-8f93-40ce-b05d-d4628b1d9fe2погашен86988краткосрочныйконсолидация кредитов6 летв арендеконсолидация кредитов1991,9610,25802942459820</v>
      </c>
      <c r="S353" s="10" t="str">
        <f t="shared" si="24"/>
        <v/>
      </c>
      <c r="T353" s="3">
        <f t="shared" si="25"/>
        <v>40.309042350247999</v>
      </c>
      <c r="U353" s="13">
        <f t="shared" si="26"/>
        <v>0.14096308934897542</v>
      </c>
    </row>
    <row r="354" spans="1:21" x14ac:dyDescent="0.25">
      <c r="A354">
        <v>885</v>
      </c>
      <c r="B354" t="s">
        <v>937</v>
      </c>
      <c r="C354" t="s">
        <v>23</v>
      </c>
      <c r="D354" s="1">
        <v>132022</v>
      </c>
      <c r="E354" t="s">
        <v>34</v>
      </c>
      <c r="F354" s="4">
        <v>695</v>
      </c>
      <c r="G354" s="4">
        <v>665076</v>
      </c>
      <c r="H354" t="s">
        <v>37</v>
      </c>
      <c r="I354" t="s">
        <v>38</v>
      </c>
      <c r="J354" t="s">
        <v>103</v>
      </c>
      <c r="K354" s="3">
        <v>6983.26</v>
      </c>
      <c r="L354" s="6">
        <v>23</v>
      </c>
      <c r="N354" s="4">
        <v>5</v>
      </c>
      <c r="O354" s="4">
        <v>286634</v>
      </c>
      <c r="P354" s="4">
        <v>563486</v>
      </c>
      <c r="Q354" s="4">
        <v>0</v>
      </c>
      <c r="R354" s="9" t="str">
        <f t="shared" si="23"/>
        <v>2b374e0f-e505-479c-9f67-77ca8b1a5261погашен132022долгосрочный695крупная покупка5 летв арендекрупная покупка6983,262352866345634860</v>
      </c>
      <c r="S354" s="10">
        <f t="shared" si="24"/>
        <v>0.12599931436407266</v>
      </c>
      <c r="T354" s="3">
        <f t="shared" si="25"/>
        <v>41.045872558088917</v>
      </c>
      <c r="U354" s="13">
        <f t="shared" si="26"/>
        <v>0.14353982787628664</v>
      </c>
    </row>
    <row r="355" spans="1:21" x14ac:dyDescent="0.25">
      <c r="A355">
        <v>998</v>
      </c>
      <c r="B355" t="s">
        <v>1049</v>
      </c>
      <c r="C355" t="s">
        <v>23</v>
      </c>
      <c r="D355" s="1">
        <v>387310</v>
      </c>
      <c r="E355" t="s">
        <v>34</v>
      </c>
      <c r="F355" s="4">
        <v>708</v>
      </c>
      <c r="G355" s="4">
        <v>1368418</v>
      </c>
      <c r="H355" t="s">
        <v>29</v>
      </c>
      <c r="I355" t="s">
        <v>38</v>
      </c>
      <c r="J355" t="s">
        <v>30</v>
      </c>
      <c r="K355" s="3">
        <v>14368.37</v>
      </c>
      <c r="L355" s="6">
        <v>22.9</v>
      </c>
      <c r="M355" s="4">
        <v>24</v>
      </c>
      <c r="N355" s="4">
        <v>3</v>
      </c>
      <c r="O355" s="4">
        <v>234422</v>
      </c>
      <c r="P355" s="4">
        <v>380688</v>
      </c>
      <c r="Q355" s="4">
        <v>0</v>
      </c>
      <c r="R355" s="9" t="str">
        <f t="shared" si="23"/>
        <v>2b38d634-6d1b-438e-b614-3b3dbac96d48погашен387310долгосрочный708консолидация кредитов10+ летв арендеконсолидация кредитов14368,3722,92432344223806880</v>
      </c>
      <c r="S355" s="10">
        <f t="shared" si="24"/>
        <v>0.1259998333842437</v>
      </c>
      <c r="T355" s="3">
        <f t="shared" si="25"/>
        <v>16.315142218637185</v>
      </c>
      <c r="U355" s="13">
        <f t="shared" si="26"/>
        <v>5.7055010891193865E-2</v>
      </c>
    </row>
    <row r="356" spans="1:21" x14ac:dyDescent="0.25">
      <c r="A356">
        <v>1483</v>
      </c>
      <c r="B356" t="s">
        <v>1533</v>
      </c>
      <c r="C356" t="s">
        <v>23</v>
      </c>
      <c r="D356" s="1">
        <v>166232</v>
      </c>
      <c r="E356" t="s">
        <v>24</v>
      </c>
      <c r="F356" s="4">
        <v>723</v>
      </c>
      <c r="G356" s="4">
        <v>1152312</v>
      </c>
      <c r="H356" t="s">
        <v>29</v>
      </c>
      <c r="I356" t="s">
        <v>38</v>
      </c>
      <c r="J356" t="s">
        <v>30</v>
      </c>
      <c r="K356" s="3">
        <v>18532.98</v>
      </c>
      <c r="L356" s="6">
        <v>21.3</v>
      </c>
      <c r="M356" s="4">
        <v>65</v>
      </c>
      <c r="N356" s="4">
        <v>6</v>
      </c>
      <c r="O356" s="4">
        <v>31312</v>
      </c>
      <c r="P356" s="4">
        <v>258918</v>
      </c>
      <c r="Q356" s="4">
        <v>1</v>
      </c>
      <c r="R356" s="9" t="str">
        <f t="shared" si="23"/>
        <v>2b7823a3-a277-4ca0-8e70-a52608a32549погашен166232краткосрочный723консолидация кредитов10+ летв арендеконсолидация кредитов18532,9821,3656313122589181</v>
      </c>
      <c r="S356" s="10">
        <f t="shared" si="24"/>
        <v>0.1929996042738425</v>
      </c>
      <c r="T356" s="3">
        <f t="shared" si="25"/>
        <v>1.6895286133152898</v>
      </c>
      <c r="U356" s="13">
        <f t="shared" si="26"/>
        <v>5.9083808245062033E-3</v>
      </c>
    </row>
    <row r="357" spans="1:21" x14ac:dyDescent="0.25">
      <c r="A357">
        <v>690</v>
      </c>
      <c r="B357" t="s">
        <v>742</v>
      </c>
      <c r="C357" t="s">
        <v>40</v>
      </c>
      <c r="D357" s="1">
        <v>208670</v>
      </c>
      <c r="E357" t="s">
        <v>24</v>
      </c>
      <c r="F357" s="4">
        <v>720</v>
      </c>
      <c r="G357" s="4">
        <v>575130</v>
      </c>
      <c r="H357" t="s">
        <v>68</v>
      </c>
      <c r="I357" t="s">
        <v>26</v>
      </c>
      <c r="J357" t="s">
        <v>72</v>
      </c>
      <c r="K357" s="3">
        <v>12604.98</v>
      </c>
      <c r="L357" s="6">
        <v>22.5</v>
      </c>
      <c r="M357" s="4">
        <v>55</v>
      </c>
      <c r="N357" s="4">
        <v>5</v>
      </c>
      <c r="O357" s="4">
        <v>245746</v>
      </c>
      <c r="P357" s="4">
        <v>353034</v>
      </c>
      <c r="Q357" s="4">
        <v>0</v>
      </c>
      <c r="R357" s="9" t="str">
        <f t="shared" si="23"/>
        <v>2b8ce339-04fe-4247-b357-fc1ea38eccf7не погашен208670краткосрочный720иное1 годв ипотекеиное12604,9822,55552457463530340</v>
      </c>
      <c r="S357" s="10">
        <f t="shared" si="24"/>
        <v>0.26300099108027752</v>
      </c>
      <c r="T357" s="3">
        <f t="shared" si="25"/>
        <v>19.495945253383979</v>
      </c>
      <c r="U357" s="13">
        <f t="shared" si="26"/>
        <v>6.8178465983292968E-2</v>
      </c>
    </row>
    <row r="358" spans="1:21" x14ac:dyDescent="0.25">
      <c r="A358">
        <v>62</v>
      </c>
      <c r="B358" t="s">
        <v>109</v>
      </c>
      <c r="C358" t="s">
        <v>23</v>
      </c>
      <c r="D358" s="1">
        <v>718784</v>
      </c>
      <c r="E358" t="s">
        <v>34</v>
      </c>
      <c r="F358" s="4">
        <v>672</v>
      </c>
      <c r="G358" s="4">
        <v>1648915</v>
      </c>
      <c r="H358" t="s">
        <v>29</v>
      </c>
      <c r="I358" t="s">
        <v>26</v>
      </c>
      <c r="J358" t="s">
        <v>30</v>
      </c>
      <c r="K358" s="3">
        <v>15664.74</v>
      </c>
      <c r="L358" s="6">
        <v>12</v>
      </c>
      <c r="M358" s="4">
        <v>5</v>
      </c>
      <c r="N358" s="4">
        <v>10</v>
      </c>
      <c r="O358" s="4">
        <v>252016</v>
      </c>
      <c r="P358" s="4">
        <v>489610</v>
      </c>
      <c r="Q358" s="4">
        <v>0</v>
      </c>
      <c r="R358" s="9" t="str">
        <f t="shared" si="23"/>
        <v>2b8d9ed7-d6d4-491e-82f9-f5bee3bd9408погашен718784долгосрочный672консолидация кредитов10+ летв ипотекеконсолидация кредитов15664,74125102520164896100</v>
      </c>
      <c r="S358" s="10">
        <f t="shared" si="24"/>
        <v>0.11400034568185746</v>
      </c>
      <c r="T358" s="3">
        <f t="shared" si="25"/>
        <v>16.088106154331321</v>
      </c>
      <c r="U358" s="13">
        <f t="shared" si="26"/>
        <v>5.6261052435418492E-2</v>
      </c>
    </row>
    <row r="359" spans="1:21" x14ac:dyDescent="0.25">
      <c r="A359">
        <v>206</v>
      </c>
      <c r="B359" t="s">
        <v>253</v>
      </c>
      <c r="C359" t="s">
        <v>40</v>
      </c>
      <c r="D359" s="1">
        <v>432256</v>
      </c>
      <c r="E359" t="s">
        <v>24</v>
      </c>
      <c r="F359" s="4">
        <v>737</v>
      </c>
      <c r="G359" s="4">
        <v>2053216</v>
      </c>
      <c r="H359" t="s">
        <v>29</v>
      </c>
      <c r="I359" t="s">
        <v>26</v>
      </c>
      <c r="J359" t="s">
        <v>30</v>
      </c>
      <c r="K359" s="3">
        <v>16305.8</v>
      </c>
      <c r="L359" s="6">
        <v>17.399999999999999</v>
      </c>
      <c r="N359" s="4">
        <v>11</v>
      </c>
      <c r="O359" s="4">
        <v>316331</v>
      </c>
      <c r="P359" s="4">
        <v>638088</v>
      </c>
      <c r="Q359" s="4">
        <v>0</v>
      </c>
      <c r="R359" s="9" t="str">
        <f t="shared" si="23"/>
        <v>2bac8213-2ea9-4aa7-9112-8cc72cbb616eне погашен432256краткосрочный737консолидация кредитов10+ летв ипотекеконсолидация кредитов16305,817,4113163316380880</v>
      </c>
      <c r="S359" s="10">
        <f t="shared" si="24"/>
        <v>9.5299082025466372E-2</v>
      </c>
      <c r="T359" s="3">
        <f t="shared" si="25"/>
        <v>19.399906781635984</v>
      </c>
      <c r="U359" s="13">
        <f t="shared" si="26"/>
        <v>6.7842613805106242E-2</v>
      </c>
    </row>
    <row r="360" spans="1:21" x14ac:dyDescent="0.25">
      <c r="A360">
        <v>81</v>
      </c>
      <c r="B360" t="s">
        <v>128</v>
      </c>
      <c r="C360" t="s">
        <v>23</v>
      </c>
      <c r="E360" t="s">
        <v>24</v>
      </c>
      <c r="F360" s="4">
        <v>748</v>
      </c>
      <c r="G360" s="4">
        <v>1875680</v>
      </c>
      <c r="H360" t="s">
        <v>37</v>
      </c>
      <c r="I360" t="s">
        <v>38</v>
      </c>
      <c r="J360" t="s">
        <v>72</v>
      </c>
      <c r="K360" s="3">
        <v>9393.98</v>
      </c>
      <c r="L360" s="6">
        <v>13</v>
      </c>
      <c r="N360" s="4">
        <v>14</v>
      </c>
      <c r="O360" s="4">
        <v>232674</v>
      </c>
      <c r="P360" s="4">
        <v>1353858</v>
      </c>
      <c r="Q360" s="4">
        <v>0</v>
      </c>
      <c r="R360" s="9" t="str">
        <f t="shared" si="23"/>
        <v>2bafd352-5fbb-4435-8316-fa2e7bc6950fпогашенкраткосрочный748иное5 летв арендеиное9393,98131423267413538580</v>
      </c>
      <c r="S360" s="10">
        <f t="shared" si="24"/>
        <v>6.0099675850891404E-2</v>
      </c>
      <c r="T360" s="3">
        <f t="shared" si="25"/>
        <v>24.768415517171636</v>
      </c>
      <c r="U360" s="13">
        <f t="shared" si="26"/>
        <v>8.6616604265671263E-2</v>
      </c>
    </row>
    <row r="361" spans="1:21" x14ac:dyDescent="0.25">
      <c r="A361">
        <v>1282</v>
      </c>
      <c r="B361" t="s">
        <v>1332</v>
      </c>
      <c r="C361" t="s">
        <v>23</v>
      </c>
      <c r="D361" s="1">
        <v>129976</v>
      </c>
      <c r="E361" t="s">
        <v>24</v>
      </c>
      <c r="F361" s="4">
        <v>719</v>
      </c>
      <c r="G361" s="4">
        <v>561222</v>
      </c>
      <c r="H361" t="s">
        <v>29</v>
      </c>
      <c r="I361" t="s">
        <v>38</v>
      </c>
      <c r="J361" t="s">
        <v>75</v>
      </c>
      <c r="K361" s="3">
        <v>10008.44</v>
      </c>
      <c r="L361" s="6">
        <v>21.1</v>
      </c>
      <c r="N361" s="4">
        <v>6</v>
      </c>
      <c r="O361" s="4">
        <v>117401</v>
      </c>
      <c r="P361" s="4">
        <v>142934</v>
      </c>
      <c r="Q361" s="4">
        <v>0</v>
      </c>
      <c r="R361" s="9" t="str">
        <f t="shared" si="23"/>
        <v>2bd2c7ac-7a04-472a-940f-e8a64ad63160погашен129976краткосрочный719бизнес10+ летв арендебизнес10008,4421,161174011429340</v>
      </c>
      <c r="S361" s="10">
        <f t="shared" si="24"/>
        <v>0.21399959374365224</v>
      </c>
      <c r="T361" s="3">
        <f t="shared" si="25"/>
        <v>11.730199711443541</v>
      </c>
      <c r="U361" s="13">
        <f t="shared" si="26"/>
        <v>4.102119756748248E-2</v>
      </c>
    </row>
    <row r="362" spans="1:21" x14ac:dyDescent="0.25">
      <c r="A362">
        <v>1141</v>
      </c>
      <c r="B362" t="s">
        <v>1191</v>
      </c>
      <c r="C362" t="s">
        <v>23</v>
      </c>
      <c r="D362" s="1">
        <v>133034</v>
      </c>
      <c r="E362" t="s">
        <v>24</v>
      </c>
      <c r="F362" s="4"/>
      <c r="G362" s="4"/>
      <c r="H362" t="s">
        <v>42</v>
      </c>
      <c r="I362" t="s">
        <v>38</v>
      </c>
      <c r="J362" t="s">
        <v>80</v>
      </c>
      <c r="K362" s="3">
        <v>14541.08</v>
      </c>
      <c r="L362" s="6">
        <v>12.4</v>
      </c>
      <c r="N362" s="4">
        <v>9</v>
      </c>
      <c r="O362" s="4">
        <v>576840</v>
      </c>
      <c r="P362" s="4">
        <v>905036</v>
      </c>
      <c r="Q362" s="4">
        <v>0</v>
      </c>
      <c r="R362" s="9" t="str">
        <f t="shared" si="23"/>
        <v>2bda88fe-19fd-4e76-a82b-dc94ebd073d3погашен133034краткосрочныйприобретение автомобиля&lt; 1 годав арендеприобретение автомобиля14541,0812,495768409050360</v>
      </c>
      <c r="S362" s="10" t="str">
        <f t="shared" si="24"/>
        <v/>
      </c>
      <c r="T362" s="3">
        <f t="shared" si="25"/>
        <v>39.66968065645743</v>
      </c>
      <c r="U362" s="13">
        <f t="shared" si="26"/>
        <v>0.13872720394180058</v>
      </c>
    </row>
    <row r="363" spans="1:21" x14ac:dyDescent="0.25">
      <c r="A363">
        <v>28</v>
      </c>
      <c r="B363" t="s">
        <v>69</v>
      </c>
      <c r="C363" t="s">
        <v>23</v>
      </c>
      <c r="D363" s="1">
        <v>443960</v>
      </c>
      <c r="E363" t="s">
        <v>24</v>
      </c>
      <c r="F363" s="4">
        <v>749</v>
      </c>
      <c r="G363" s="4">
        <v>1432391</v>
      </c>
      <c r="H363" t="s">
        <v>46</v>
      </c>
      <c r="I363" t="s">
        <v>26</v>
      </c>
      <c r="J363" t="s">
        <v>30</v>
      </c>
      <c r="K363" s="3">
        <v>25186.21</v>
      </c>
      <c r="L363" s="6">
        <v>14</v>
      </c>
      <c r="N363" s="4">
        <v>15</v>
      </c>
      <c r="O363" s="4">
        <v>342475</v>
      </c>
      <c r="P363" s="4">
        <v>905344</v>
      </c>
      <c r="Q363" s="4">
        <v>0</v>
      </c>
      <c r="R363" s="9" t="str">
        <f t="shared" si="23"/>
        <v>2bdc133d-cbbf-46c1-a902-488924082993погашен443960краткосрочный749консолидация кредитов2 годав ипотекеконсолидация кредитов25186,2114153424759053440</v>
      </c>
      <c r="S363" s="10">
        <f t="shared" si="24"/>
        <v>0.21100001326453463</v>
      </c>
      <c r="T363" s="3">
        <f t="shared" si="25"/>
        <v>13.597718751650209</v>
      </c>
      <c r="U363" s="13">
        <f t="shared" si="26"/>
        <v>4.7552021372180134E-2</v>
      </c>
    </row>
    <row r="364" spans="1:21" x14ac:dyDescent="0.25">
      <c r="A364">
        <v>956</v>
      </c>
      <c r="B364" t="s">
        <v>1008</v>
      </c>
      <c r="C364" t="s">
        <v>23</v>
      </c>
      <c r="D364" s="1">
        <v>549516</v>
      </c>
      <c r="E364" t="s">
        <v>24</v>
      </c>
      <c r="F364" s="4"/>
      <c r="G364" s="4"/>
      <c r="H364" t="s">
        <v>35</v>
      </c>
      <c r="I364" t="s">
        <v>26</v>
      </c>
      <c r="J364" t="s">
        <v>30</v>
      </c>
      <c r="K364" s="3">
        <v>30016.77</v>
      </c>
      <c r="L364" s="6">
        <v>22.3</v>
      </c>
      <c r="M364" s="4">
        <v>69</v>
      </c>
      <c r="N364" s="4">
        <v>10</v>
      </c>
      <c r="O364" s="4">
        <v>481232</v>
      </c>
      <c r="P364" s="4">
        <v>1061390</v>
      </c>
      <c r="Q364" s="4">
        <v>0</v>
      </c>
      <c r="R364" s="9" t="str">
        <f t="shared" si="23"/>
        <v>2bdf4410-bfb6-448f-8337-63e6fd01a7e0погашен549516краткосрочныйконсолидация кредитов3 годав ипотекеконсолидация кредитов30016,7722,3691048123210613900</v>
      </c>
      <c r="S364" s="10" t="str">
        <f t="shared" si="24"/>
        <v/>
      </c>
      <c r="T364" s="3">
        <f t="shared" si="25"/>
        <v>16.032104720128114</v>
      </c>
      <c r="U364" s="13">
        <f t="shared" si="26"/>
        <v>5.6065212129795136E-2</v>
      </c>
    </row>
    <row r="365" spans="1:21" x14ac:dyDescent="0.25">
      <c r="A365">
        <v>1391</v>
      </c>
      <c r="B365" t="s">
        <v>1441</v>
      </c>
      <c r="C365" t="s">
        <v>23</v>
      </c>
      <c r="D365" s="1">
        <v>371272</v>
      </c>
      <c r="E365" t="s">
        <v>34</v>
      </c>
      <c r="F365" s="4">
        <v>681</v>
      </c>
      <c r="G365" s="4">
        <v>890929</v>
      </c>
      <c r="H365" t="s">
        <v>35</v>
      </c>
      <c r="I365" t="s">
        <v>38</v>
      </c>
      <c r="J365" t="s">
        <v>30</v>
      </c>
      <c r="K365" s="3">
        <v>18858.07</v>
      </c>
      <c r="L365" s="6">
        <v>9.9</v>
      </c>
      <c r="N365" s="4">
        <v>7</v>
      </c>
      <c r="O365" s="4">
        <v>356307</v>
      </c>
      <c r="P365" s="4">
        <v>541420</v>
      </c>
      <c r="Q365" s="4">
        <v>0</v>
      </c>
      <c r="R365" s="9" t="str">
        <f t="shared" si="23"/>
        <v>2c433864-b08e-4dfa-850b-395a36e84950погашен371272долгосрочный681консолидация кредитов3 годав арендеконсолидация кредитов18858,079,973563075414200</v>
      </c>
      <c r="S365" s="10">
        <f t="shared" si="24"/>
        <v>0.25400098099848584</v>
      </c>
      <c r="T365" s="3">
        <f t="shared" si="25"/>
        <v>18.894139219973201</v>
      </c>
      <c r="U365" s="13">
        <f t="shared" si="26"/>
        <v>6.6073914926948807E-2</v>
      </c>
    </row>
    <row r="366" spans="1:21" x14ac:dyDescent="0.25">
      <c r="A366">
        <v>1826</v>
      </c>
      <c r="B366" t="s">
        <v>1875</v>
      </c>
      <c r="C366" t="s">
        <v>40</v>
      </c>
      <c r="D366" s="1">
        <v>240570</v>
      </c>
      <c r="E366" t="s">
        <v>34</v>
      </c>
      <c r="F366" s="4"/>
      <c r="G366" s="4"/>
      <c r="H366" t="s">
        <v>68</v>
      </c>
      <c r="I366" t="s">
        <v>38</v>
      </c>
      <c r="J366" t="s">
        <v>30</v>
      </c>
      <c r="K366" s="3">
        <v>12324.35</v>
      </c>
      <c r="L366" s="6">
        <v>13.4</v>
      </c>
      <c r="N366" s="4">
        <v>7</v>
      </c>
      <c r="O366" s="4">
        <v>119852</v>
      </c>
      <c r="P366" s="4">
        <v>236390</v>
      </c>
      <c r="Q366" s="4">
        <v>1</v>
      </c>
      <c r="R366" s="9" t="str">
        <f t="shared" si="23"/>
        <v>2c62b35d-0b15-4a4b-bdec-0916fe60956dне погашен240570долгосрочныйконсолидация кредитов1 годв арендеконсолидация кредитов12324,3513,471198522363901</v>
      </c>
      <c r="S366" s="10" t="str">
        <f t="shared" si="24"/>
        <v/>
      </c>
      <c r="T366" s="3">
        <f t="shared" si="25"/>
        <v>9.7248130733060965</v>
      </c>
      <c r="U366" s="13">
        <f t="shared" si="26"/>
        <v>3.4008242672778292E-2</v>
      </c>
    </row>
    <row r="367" spans="1:21" x14ac:dyDescent="0.25">
      <c r="A367">
        <v>616</v>
      </c>
      <c r="B367" t="s">
        <v>667</v>
      </c>
      <c r="C367" t="s">
        <v>23</v>
      </c>
      <c r="D367" s="1">
        <v>262174</v>
      </c>
      <c r="E367" t="s">
        <v>34</v>
      </c>
      <c r="F367" s="4">
        <v>703</v>
      </c>
      <c r="G367" s="4">
        <v>935655</v>
      </c>
      <c r="H367" t="s">
        <v>35</v>
      </c>
      <c r="I367" t="s">
        <v>38</v>
      </c>
      <c r="J367" t="s">
        <v>44</v>
      </c>
      <c r="K367" s="3">
        <v>8966.67</v>
      </c>
      <c r="L367" s="6">
        <v>11.3</v>
      </c>
      <c r="M367" s="4">
        <v>42</v>
      </c>
      <c r="N367" s="4">
        <v>8</v>
      </c>
      <c r="O367" s="4">
        <v>104405</v>
      </c>
      <c r="P367" s="4">
        <v>366322</v>
      </c>
      <c r="Q367" s="4">
        <v>0</v>
      </c>
      <c r="R367" s="9" t="str">
        <f t="shared" si="23"/>
        <v>2c84d7cb-d702-4479-bc5b-7cf5a9f0e1c8погашен262174долгосрочный703приобретение жилья3 годав арендеприобретение жилья8966,6711,34281044053663220</v>
      </c>
      <c r="S367" s="10">
        <f t="shared" si="24"/>
        <v>0.11499969540054829</v>
      </c>
      <c r="T367" s="3">
        <f t="shared" si="25"/>
        <v>11.643675968893692</v>
      </c>
      <c r="U367" s="13">
        <f t="shared" si="26"/>
        <v>4.0718618956314186E-2</v>
      </c>
    </row>
    <row r="368" spans="1:21" x14ac:dyDescent="0.25">
      <c r="A368">
        <v>1456</v>
      </c>
      <c r="B368" t="s">
        <v>1506</v>
      </c>
      <c r="C368" t="s">
        <v>23</v>
      </c>
      <c r="D368" s="1">
        <v>75394</v>
      </c>
      <c r="E368" t="s">
        <v>24</v>
      </c>
      <c r="F368" s="4"/>
      <c r="G368" s="4"/>
      <c r="H368" t="s">
        <v>74</v>
      </c>
      <c r="I368" t="s">
        <v>26</v>
      </c>
      <c r="J368" t="s">
        <v>27</v>
      </c>
      <c r="K368" s="3">
        <v>17317.55</v>
      </c>
      <c r="L368" s="6">
        <v>25.6</v>
      </c>
      <c r="M368" s="4">
        <v>27</v>
      </c>
      <c r="N368" s="4">
        <v>9</v>
      </c>
      <c r="O368" s="4">
        <v>205409</v>
      </c>
      <c r="P368" s="4">
        <v>417274</v>
      </c>
      <c r="Q368" s="4">
        <v>0</v>
      </c>
      <c r="R368" s="9" t="str">
        <f t="shared" si="23"/>
        <v>2ce109a0-456f-49fe-a40f-78fdf4ac5223погашен75394краткосрочныйремонт жилья6 летв ипотекеремонт жилья17317,5525,62792054094172740</v>
      </c>
      <c r="S368" s="10" t="str">
        <f t="shared" si="24"/>
        <v/>
      </c>
      <c r="T368" s="3">
        <f t="shared" si="25"/>
        <v>11.861319874924572</v>
      </c>
      <c r="U368" s="13">
        <f t="shared" si="26"/>
        <v>4.1479732482790757E-2</v>
      </c>
    </row>
    <row r="369" spans="1:21" x14ac:dyDescent="0.25">
      <c r="A369">
        <v>1422</v>
      </c>
      <c r="B369" t="s">
        <v>1472</v>
      </c>
      <c r="C369" t="s">
        <v>40</v>
      </c>
      <c r="D369" s="1">
        <v>272866</v>
      </c>
      <c r="E369" t="s">
        <v>24</v>
      </c>
      <c r="F369" s="4"/>
      <c r="G369" s="4"/>
      <c r="H369" t="s">
        <v>35</v>
      </c>
      <c r="I369" t="s">
        <v>26</v>
      </c>
      <c r="J369" t="s">
        <v>30</v>
      </c>
      <c r="K369" s="3">
        <v>11670.75</v>
      </c>
      <c r="L369" s="6">
        <v>21.5</v>
      </c>
      <c r="N369" s="4">
        <v>9</v>
      </c>
      <c r="O369" s="4">
        <v>211204</v>
      </c>
      <c r="P369" s="4">
        <v>445456</v>
      </c>
      <c r="Q369" s="4">
        <v>0</v>
      </c>
      <c r="R369" s="9" t="str">
        <f t="shared" si="23"/>
        <v>2cf5aba4-6eca-419c-8a99-afbbe1cefbddне погашен272866краткосрочныйконсолидация кредитов3 годав ипотекеконсолидация кредитов11670,7521,592112044454560</v>
      </c>
      <c r="S369" s="10" t="str">
        <f t="shared" si="24"/>
        <v/>
      </c>
      <c r="T369" s="3">
        <f t="shared" si="25"/>
        <v>18.096866096866098</v>
      </c>
      <c r="U369" s="13">
        <f t="shared" si="26"/>
        <v>6.3285803973789634E-2</v>
      </c>
    </row>
    <row r="370" spans="1:21" x14ac:dyDescent="0.25">
      <c r="A370">
        <v>186</v>
      </c>
      <c r="B370" t="s">
        <v>233</v>
      </c>
      <c r="C370" t="s">
        <v>23</v>
      </c>
      <c r="D370" s="1">
        <v>327756</v>
      </c>
      <c r="E370" t="s">
        <v>24</v>
      </c>
      <c r="F370" s="4">
        <v>707</v>
      </c>
      <c r="G370" s="4">
        <v>830319</v>
      </c>
      <c r="H370" t="s">
        <v>37</v>
      </c>
      <c r="I370" t="s">
        <v>38</v>
      </c>
      <c r="J370" t="s">
        <v>30</v>
      </c>
      <c r="K370" s="3">
        <v>9271.81</v>
      </c>
      <c r="L370" s="6">
        <v>15.8</v>
      </c>
      <c r="N370" s="4">
        <v>6</v>
      </c>
      <c r="O370" s="4">
        <v>245727</v>
      </c>
      <c r="P370" s="4">
        <v>292732</v>
      </c>
      <c r="Q370" s="4">
        <v>0</v>
      </c>
      <c r="R370" s="9" t="str">
        <f t="shared" si="23"/>
        <v>2cfaebac-5ad2-44c3-804f-8cee5fd8ea96погашен327756краткосрочный707консолидация кредитов5 летв арендеконсолидация кредитов9271,8115,862457272927320</v>
      </c>
      <c r="S370" s="10">
        <f t="shared" si="24"/>
        <v>0.1339987643303357</v>
      </c>
      <c r="T370" s="3">
        <f t="shared" si="25"/>
        <v>26.502592266234966</v>
      </c>
      <c r="U370" s="13">
        <f t="shared" si="26"/>
        <v>9.2681122244070366E-2</v>
      </c>
    </row>
    <row r="371" spans="1:21" x14ac:dyDescent="0.25">
      <c r="A371">
        <v>256</v>
      </c>
      <c r="B371" t="s">
        <v>305</v>
      </c>
      <c r="C371" t="s">
        <v>40</v>
      </c>
      <c r="D371" s="1">
        <v>448404</v>
      </c>
      <c r="E371" t="s">
        <v>24</v>
      </c>
      <c r="F371" s="4">
        <v>746</v>
      </c>
      <c r="G371" s="4">
        <v>1166220</v>
      </c>
      <c r="H371" t="s">
        <v>29</v>
      </c>
      <c r="I371" t="s">
        <v>26</v>
      </c>
      <c r="J371" t="s">
        <v>30</v>
      </c>
      <c r="K371" s="3">
        <v>19339.72</v>
      </c>
      <c r="L371" s="6">
        <v>14.9</v>
      </c>
      <c r="M371" s="4">
        <v>20</v>
      </c>
      <c r="N371" s="4">
        <v>17</v>
      </c>
      <c r="O371" s="4">
        <v>306907</v>
      </c>
      <c r="P371" s="4">
        <v>504064</v>
      </c>
      <c r="Q371" s="4">
        <v>0</v>
      </c>
      <c r="R371" s="9" t="str">
        <f t="shared" si="23"/>
        <v>2d1f095e-2db8-4c97-a8aa-557615b67804не погашен448404краткосрочный746консолидация кредитов10+ летв ипотекеконсолидация кредитов19339,7214,920173069075040640</v>
      </c>
      <c r="S371" s="10">
        <f t="shared" si="24"/>
        <v>0.19899902248289347</v>
      </c>
      <c r="T371" s="3">
        <f t="shared" si="25"/>
        <v>15.869257672810154</v>
      </c>
      <c r="U371" s="13">
        <f t="shared" si="26"/>
        <v>5.5495726437680762E-2</v>
      </c>
    </row>
    <row r="372" spans="1:21" x14ac:dyDescent="0.25">
      <c r="A372">
        <v>638</v>
      </c>
      <c r="B372" t="s">
        <v>690</v>
      </c>
      <c r="C372" t="s">
        <v>23</v>
      </c>
      <c r="D372" s="1">
        <v>61358</v>
      </c>
      <c r="E372" t="s">
        <v>24</v>
      </c>
      <c r="F372" s="4">
        <v>726</v>
      </c>
      <c r="G372" s="4">
        <v>756884</v>
      </c>
      <c r="H372" t="s">
        <v>29</v>
      </c>
      <c r="I372" t="s">
        <v>32</v>
      </c>
      <c r="J372" t="s">
        <v>80</v>
      </c>
      <c r="K372" s="3">
        <v>19048.259999999998</v>
      </c>
      <c r="L372" s="6">
        <v>21.5</v>
      </c>
      <c r="M372" s="4">
        <v>27</v>
      </c>
      <c r="N372" s="4">
        <v>9</v>
      </c>
      <c r="O372" s="4">
        <v>134615</v>
      </c>
      <c r="P372" s="4">
        <v>251812</v>
      </c>
      <c r="Q372" s="4">
        <v>0</v>
      </c>
      <c r="R372" s="9" t="str">
        <f t="shared" si="23"/>
        <v>2d43639a-7c09-4b47-86f4-359d631fb58bпогашен61358краткосрочный726приобретение автомобиля10+ летв собственностиприобретение автомобиля19048,2621,52791346152518120</v>
      </c>
      <c r="S372" s="10">
        <f t="shared" si="24"/>
        <v>0.30200020082337581</v>
      </c>
      <c r="T372" s="3">
        <f t="shared" si="25"/>
        <v>7.0670496937778049</v>
      </c>
      <c r="U372" s="13">
        <f t="shared" si="26"/>
        <v>2.4713887984776722E-2</v>
      </c>
    </row>
    <row r="373" spans="1:21" x14ac:dyDescent="0.25">
      <c r="A373">
        <v>35</v>
      </c>
      <c r="B373" t="s">
        <v>79</v>
      </c>
      <c r="C373" t="s">
        <v>23</v>
      </c>
      <c r="D373" s="1">
        <v>109318</v>
      </c>
      <c r="E373" t="s">
        <v>34</v>
      </c>
      <c r="F373" s="4"/>
      <c r="G373" s="4"/>
      <c r="H373" t="s">
        <v>29</v>
      </c>
      <c r="I373" t="s">
        <v>26</v>
      </c>
      <c r="J373" t="s">
        <v>80</v>
      </c>
      <c r="K373" s="3">
        <v>15524.9</v>
      </c>
      <c r="L373" s="6">
        <v>22.7</v>
      </c>
      <c r="N373" s="4">
        <v>9</v>
      </c>
      <c r="O373" s="4">
        <v>77121</v>
      </c>
      <c r="P373" s="4">
        <v>920524</v>
      </c>
      <c r="Q373" s="4">
        <v>0</v>
      </c>
      <c r="R373" s="9" t="str">
        <f t="shared" si="23"/>
        <v>2d53b50a-30a2-488e-a287-3780b26e62baпогашен109318долгосрочныйприобретение автомобиля10+ летв ипотекеприобретение автомобиля15524,922,79771219205240</v>
      </c>
      <c r="S373" s="10" t="str">
        <f t="shared" si="24"/>
        <v/>
      </c>
      <c r="T373" s="3">
        <f t="shared" si="25"/>
        <v>4.9675682291029251</v>
      </c>
      <c r="U373" s="13">
        <f t="shared" si="26"/>
        <v>1.7371877953380827E-2</v>
      </c>
    </row>
    <row r="374" spans="1:21" x14ac:dyDescent="0.25">
      <c r="A374">
        <v>979</v>
      </c>
      <c r="B374" t="s">
        <v>1030</v>
      </c>
      <c r="C374" t="s">
        <v>23</v>
      </c>
      <c r="D374" s="1">
        <v>787644</v>
      </c>
      <c r="E374" t="s">
        <v>34</v>
      </c>
      <c r="F374" s="4">
        <v>683</v>
      </c>
      <c r="G374" s="4">
        <v>1749159</v>
      </c>
      <c r="H374" t="s">
        <v>29</v>
      </c>
      <c r="I374" t="s">
        <v>26</v>
      </c>
      <c r="J374" t="s">
        <v>30</v>
      </c>
      <c r="K374" s="3">
        <v>24634.07</v>
      </c>
      <c r="L374" s="6">
        <v>22.1</v>
      </c>
      <c r="M374" s="4">
        <v>5</v>
      </c>
      <c r="N374" s="4">
        <v>17</v>
      </c>
      <c r="O374" s="4">
        <v>362406</v>
      </c>
      <c r="P374" s="4">
        <v>670340</v>
      </c>
      <c r="Q374" s="4">
        <v>0</v>
      </c>
      <c r="R374" s="9" t="str">
        <f t="shared" si="23"/>
        <v>2d658da1-af60-4906-a23e-dcbac33d95b9погашен787644долгосрочный683консолидация кредитов10+ летв ипотекеконсолидация кредитов24634,0722,15173624066703400</v>
      </c>
      <c r="S374" s="10">
        <f t="shared" si="24"/>
        <v>0.16900055398051289</v>
      </c>
      <c r="T374" s="3">
        <f t="shared" si="25"/>
        <v>14.711576284389871</v>
      </c>
      <c r="U374" s="13">
        <f t="shared" si="26"/>
        <v>5.1447246605896065E-2</v>
      </c>
    </row>
    <row r="375" spans="1:21" x14ac:dyDescent="0.25">
      <c r="A375">
        <v>1353</v>
      </c>
      <c r="B375" t="s">
        <v>1403</v>
      </c>
      <c r="C375" t="s">
        <v>40</v>
      </c>
      <c r="D375" s="1">
        <v>613668</v>
      </c>
      <c r="E375" t="s">
        <v>34</v>
      </c>
      <c r="F375" s="4">
        <v>738</v>
      </c>
      <c r="G375" s="4">
        <v>1608787</v>
      </c>
      <c r="H375" t="s">
        <v>25</v>
      </c>
      <c r="I375" t="s">
        <v>26</v>
      </c>
      <c r="J375" t="s">
        <v>30</v>
      </c>
      <c r="K375" s="3">
        <v>31384.77</v>
      </c>
      <c r="L375" s="6">
        <v>17.600000000000001</v>
      </c>
      <c r="N375" s="4">
        <v>13</v>
      </c>
      <c r="O375" s="4">
        <v>891708</v>
      </c>
      <c r="P375" s="4">
        <v>2335982</v>
      </c>
      <c r="Q375" s="4">
        <v>0</v>
      </c>
      <c r="R375" s="9" t="str">
        <f t="shared" si="23"/>
        <v>2d783eed-deb5-42b7-a7a4-d34408141253не погашен613668долгосрочный738консолидация кредитов8 летв ипотекеконсолидация кредитов31384,7717,61389170823359820</v>
      </c>
      <c r="S375" s="10">
        <f t="shared" si="24"/>
        <v>0.2341001263685</v>
      </c>
      <c r="T375" s="3">
        <f t="shared" si="25"/>
        <v>28.4121247343855</v>
      </c>
      <c r="U375" s="13">
        <f t="shared" si="26"/>
        <v>9.9358869474674497E-2</v>
      </c>
    </row>
    <row r="376" spans="1:21" x14ac:dyDescent="0.25">
      <c r="A376">
        <v>1588</v>
      </c>
      <c r="B376" t="s">
        <v>1638</v>
      </c>
      <c r="C376" t="s">
        <v>40</v>
      </c>
      <c r="D376" s="1">
        <v>440836</v>
      </c>
      <c r="E376" t="s">
        <v>34</v>
      </c>
      <c r="F376" s="4"/>
      <c r="G376" s="4"/>
      <c r="H376" t="s">
        <v>29</v>
      </c>
      <c r="I376" t="s">
        <v>26</v>
      </c>
      <c r="J376" t="s">
        <v>30</v>
      </c>
      <c r="K376" s="3">
        <v>28338.880000000001</v>
      </c>
      <c r="L376" s="6">
        <v>18.8</v>
      </c>
      <c r="M376" s="4">
        <v>18</v>
      </c>
      <c r="N376" s="4">
        <v>12</v>
      </c>
      <c r="O376" s="4">
        <v>596258</v>
      </c>
      <c r="P376" s="4">
        <v>838882</v>
      </c>
      <c r="Q376" s="4">
        <v>0</v>
      </c>
      <c r="R376" s="9" t="str">
        <f t="shared" si="23"/>
        <v>2dd6f780-0831-4779-ab97-f913ed0b48f6не погашен440836долгосрочныйконсолидация кредитов10+ летв ипотекеконсолидация кредитов28338,8818,818125962588388820</v>
      </c>
      <c r="S376" s="10" t="str">
        <f t="shared" si="24"/>
        <v/>
      </c>
      <c r="T376" s="3">
        <f t="shared" si="25"/>
        <v>21.040281055567473</v>
      </c>
      <c r="U376" s="13">
        <f t="shared" si="26"/>
        <v>7.3579099016855332E-2</v>
      </c>
    </row>
    <row r="377" spans="1:21" x14ac:dyDescent="0.25">
      <c r="A377">
        <v>2</v>
      </c>
      <c r="B377" t="s">
        <v>28</v>
      </c>
      <c r="C377" t="s">
        <v>23</v>
      </c>
      <c r="D377" s="1">
        <v>262328</v>
      </c>
      <c r="E377" t="s">
        <v>24</v>
      </c>
      <c r="F377" s="4"/>
      <c r="G377" s="4"/>
      <c r="H377" t="s">
        <v>29</v>
      </c>
      <c r="I377" t="s">
        <v>26</v>
      </c>
      <c r="J377" t="s">
        <v>30</v>
      </c>
      <c r="K377" s="3">
        <v>33295.980000000003</v>
      </c>
      <c r="L377" s="6">
        <v>21.1</v>
      </c>
      <c r="M377" s="4">
        <v>8</v>
      </c>
      <c r="N377" s="4">
        <v>35</v>
      </c>
      <c r="O377" s="4">
        <v>229976</v>
      </c>
      <c r="P377" s="4">
        <v>850784</v>
      </c>
      <c r="Q377" s="4">
        <v>0</v>
      </c>
      <c r="R377" s="9" t="str">
        <f t="shared" si="23"/>
        <v>2de017a3-2e01-49cb-a581-08169e83be29погашен262328краткосрочныйконсолидация кредитов10+ летв ипотекеконсолидация кредитов33295,9821,18352299768507840</v>
      </c>
      <c r="S377" s="10" t="str">
        <f t="shared" si="24"/>
        <v/>
      </c>
      <c r="T377" s="3">
        <f t="shared" si="25"/>
        <v>6.9070200066194172</v>
      </c>
      <c r="U377" s="13">
        <f t="shared" si="26"/>
        <v>2.4154254766666852E-2</v>
      </c>
    </row>
    <row r="378" spans="1:21" x14ac:dyDescent="0.25">
      <c r="A378">
        <v>1687</v>
      </c>
      <c r="B378" s="2" t="s">
        <v>1736</v>
      </c>
      <c r="C378" t="s">
        <v>40</v>
      </c>
      <c r="D378" s="1">
        <v>242528</v>
      </c>
      <c r="E378" t="s">
        <v>24</v>
      </c>
      <c r="F378" s="4">
        <v>698</v>
      </c>
      <c r="G378" s="4">
        <v>582730</v>
      </c>
      <c r="I378" t="s">
        <v>38</v>
      </c>
      <c r="J378" t="s">
        <v>30</v>
      </c>
      <c r="K378" s="3">
        <v>13451.43</v>
      </c>
      <c r="L378" s="6">
        <v>14.2</v>
      </c>
      <c r="M378" s="4">
        <v>30</v>
      </c>
      <c r="N378" s="4">
        <v>13</v>
      </c>
      <c r="O378" s="4">
        <v>252301</v>
      </c>
      <c r="P378" s="4">
        <v>404052</v>
      </c>
      <c r="Q378" s="4">
        <v>2</v>
      </c>
      <c r="R378" s="9" t="str">
        <f t="shared" si="23"/>
        <v>2e3817d2-1fd0-433a-8474-6855663ba1f9не погашен242528краткосрочный698консолидация кредитовв арендеконсолидация кредитов13451,4314,230132523014040522</v>
      </c>
      <c r="S378" s="10">
        <f t="shared" si="24"/>
        <v>0.27700163025758068</v>
      </c>
      <c r="T378" s="3">
        <f t="shared" si="25"/>
        <v>18.756444482110822</v>
      </c>
      <c r="U378" s="13">
        <f t="shared" si="26"/>
        <v>6.5592388338757399E-2</v>
      </c>
    </row>
    <row r="379" spans="1:21" x14ac:dyDescent="0.25">
      <c r="A379">
        <v>981</v>
      </c>
      <c r="B379" s="2" t="s">
        <v>1032</v>
      </c>
      <c r="C379" t="s">
        <v>23</v>
      </c>
      <c r="E379" t="s">
        <v>34</v>
      </c>
      <c r="F379" s="4">
        <v>718</v>
      </c>
      <c r="G379" s="4">
        <v>3186889</v>
      </c>
      <c r="H379" t="s">
        <v>29</v>
      </c>
      <c r="I379" t="s">
        <v>26</v>
      </c>
      <c r="J379" t="s">
        <v>30</v>
      </c>
      <c r="K379" s="3">
        <v>30540.98</v>
      </c>
      <c r="L379" s="6">
        <v>26.9</v>
      </c>
      <c r="M379" s="4">
        <v>2</v>
      </c>
      <c r="N379" s="4">
        <v>14</v>
      </c>
      <c r="O379" s="4">
        <v>598139</v>
      </c>
      <c r="P379" s="4">
        <v>872256</v>
      </c>
      <c r="Q379" s="4">
        <v>0</v>
      </c>
      <c r="R379" s="9" t="str">
        <f t="shared" si="23"/>
        <v>2e958113-d15b-479c-a3bb-35ec85460817погашендолгосрочный718консолидация кредитов10+ летв ипотекеконсолидация кредитов30540,9826,92145981398722560</v>
      </c>
      <c r="S379" s="10">
        <f t="shared" si="24"/>
        <v>0.11499985095182166</v>
      </c>
      <c r="T379" s="3">
        <f t="shared" si="25"/>
        <v>19.584800487738114</v>
      </c>
      <c r="U379" s="13">
        <f t="shared" si="26"/>
        <v>6.8489197958281428E-2</v>
      </c>
    </row>
    <row r="380" spans="1:21" x14ac:dyDescent="0.25">
      <c r="A380">
        <v>1095</v>
      </c>
      <c r="B380" s="2" t="s">
        <v>1145</v>
      </c>
      <c r="C380" t="s">
        <v>40</v>
      </c>
      <c r="D380" s="1">
        <v>80982</v>
      </c>
      <c r="E380" t="s">
        <v>34</v>
      </c>
      <c r="F380" s="4">
        <v>701</v>
      </c>
      <c r="G380" s="4">
        <v>738245</v>
      </c>
      <c r="H380" t="s">
        <v>37</v>
      </c>
      <c r="I380" t="s">
        <v>38</v>
      </c>
      <c r="J380" t="s">
        <v>30</v>
      </c>
      <c r="K380" s="3">
        <v>14082.23</v>
      </c>
      <c r="L380" s="6">
        <v>12.3</v>
      </c>
      <c r="M380" s="4">
        <v>40</v>
      </c>
      <c r="N380" s="4">
        <v>7</v>
      </c>
      <c r="O380" s="4">
        <v>52383</v>
      </c>
      <c r="P380" s="4">
        <v>101288</v>
      </c>
      <c r="Q380" s="4">
        <v>0</v>
      </c>
      <c r="R380" s="9" t="str">
        <f t="shared" si="23"/>
        <v>2e97377f-8e54-4f67-acac-1743397c547fне погашен80982долгосрочный701консолидация кредитов5 летв арендеконсолидация кредитов14082,2312,3407523831012880</v>
      </c>
      <c r="S380" s="10">
        <f t="shared" si="24"/>
        <v>0.22890335864110153</v>
      </c>
      <c r="T380" s="3">
        <f t="shared" si="25"/>
        <v>3.7197943791572783</v>
      </c>
      <c r="U380" s="13">
        <f t="shared" si="26"/>
        <v>1.30083394904999E-2</v>
      </c>
    </row>
    <row r="381" spans="1:21" x14ac:dyDescent="0.25">
      <c r="A381">
        <v>268</v>
      </c>
      <c r="B381" t="s">
        <v>317</v>
      </c>
      <c r="C381" t="s">
        <v>23</v>
      </c>
      <c r="D381" s="1">
        <v>178046</v>
      </c>
      <c r="E381" t="s">
        <v>24</v>
      </c>
      <c r="F381" s="4">
        <v>716</v>
      </c>
      <c r="G381" s="4">
        <v>2815781</v>
      </c>
      <c r="H381" t="s">
        <v>29</v>
      </c>
      <c r="I381" t="s">
        <v>26</v>
      </c>
      <c r="J381" t="s">
        <v>30</v>
      </c>
      <c r="K381" s="3">
        <v>18537.349999999999</v>
      </c>
      <c r="L381" s="6">
        <v>22.5</v>
      </c>
      <c r="N381" s="4">
        <v>9</v>
      </c>
      <c r="O381" s="4">
        <v>486248</v>
      </c>
      <c r="P381" s="4">
        <v>578666</v>
      </c>
      <c r="Q381" s="4">
        <v>0</v>
      </c>
      <c r="R381" s="9" t="str">
        <f t="shared" si="23"/>
        <v>2ea0bc45-2e41-4932-af65-e4ed6e8554cfпогашен178046краткосрочный716консолидация кредитов10+ летв ипотекеконсолидация кредитов18537,3522,594862485786660</v>
      </c>
      <c r="S381" s="10">
        <f t="shared" si="24"/>
        <v>7.9000533067024731E-2</v>
      </c>
      <c r="T381" s="3">
        <f t="shared" si="25"/>
        <v>26.23071798288321</v>
      </c>
      <c r="U381" s="13">
        <f t="shared" si="26"/>
        <v>9.1730361901941657E-2</v>
      </c>
    </row>
    <row r="382" spans="1:21" x14ac:dyDescent="0.25">
      <c r="A382">
        <v>339</v>
      </c>
      <c r="B382" t="s">
        <v>389</v>
      </c>
      <c r="C382" t="s">
        <v>40</v>
      </c>
      <c r="D382" s="1">
        <v>403414</v>
      </c>
      <c r="E382" t="s">
        <v>34</v>
      </c>
      <c r="F382" s="4"/>
      <c r="G382" s="4"/>
      <c r="H382" t="s">
        <v>74</v>
      </c>
      <c r="I382" t="s">
        <v>26</v>
      </c>
      <c r="J382" t="s">
        <v>30</v>
      </c>
      <c r="K382" s="3">
        <v>14597.13</v>
      </c>
      <c r="L382" s="6">
        <v>20.7</v>
      </c>
      <c r="M382" s="4">
        <v>51</v>
      </c>
      <c r="N382" s="4">
        <v>11</v>
      </c>
      <c r="O382" s="4">
        <v>71212</v>
      </c>
      <c r="P382" s="4">
        <v>91916</v>
      </c>
      <c r="Q382" s="4">
        <v>0</v>
      </c>
      <c r="R382" s="9" t="str">
        <f t="shared" si="23"/>
        <v>2ee68db3-8790-494b-b328-c308a1234cd1не погашен403414долгосрочныйконсолидация кредитов6 летв ипотекеконсолидация кредитов14597,1320,7511171212919160</v>
      </c>
      <c r="S382" s="10" t="str">
        <f t="shared" si="24"/>
        <v/>
      </c>
      <c r="T382" s="3">
        <f t="shared" si="25"/>
        <v>4.8784932380543298</v>
      </c>
      <c r="U382" s="13">
        <f t="shared" si="26"/>
        <v>1.706037747632062E-2</v>
      </c>
    </row>
    <row r="383" spans="1:21" x14ac:dyDescent="0.25">
      <c r="A383">
        <v>571</v>
      </c>
      <c r="B383" t="s">
        <v>622</v>
      </c>
      <c r="C383" t="s">
        <v>23</v>
      </c>
      <c r="D383" s="1">
        <v>150788</v>
      </c>
      <c r="E383" t="s">
        <v>24</v>
      </c>
      <c r="F383" s="4">
        <v>739</v>
      </c>
      <c r="G383" s="4">
        <v>2009326</v>
      </c>
      <c r="H383" t="s">
        <v>68</v>
      </c>
      <c r="I383" t="s">
        <v>38</v>
      </c>
      <c r="J383" t="s">
        <v>44</v>
      </c>
      <c r="K383" s="3">
        <v>11787.98</v>
      </c>
      <c r="L383" s="6">
        <v>31</v>
      </c>
      <c r="N383" s="4">
        <v>4</v>
      </c>
      <c r="O383" s="4">
        <v>51338</v>
      </c>
      <c r="P383" s="4">
        <v>540320</v>
      </c>
      <c r="Q383" s="4">
        <v>0</v>
      </c>
      <c r="R383" s="9" t="str">
        <f t="shared" si="23"/>
        <v>2ef213c3-9919-4851-be10-8ccacecb9a4fпогашен150788краткосрочный739приобретение жилья1 годв арендеприобретение жилья11787,98314513385403200</v>
      </c>
      <c r="S383" s="10">
        <f t="shared" si="24"/>
        <v>7.0399606634264436E-2</v>
      </c>
      <c r="T383" s="3">
        <f t="shared" si="25"/>
        <v>4.3551142774249705</v>
      </c>
      <c r="U383" s="13">
        <f t="shared" si="26"/>
        <v>1.5230090501266339E-2</v>
      </c>
    </row>
    <row r="384" spans="1:21" x14ac:dyDescent="0.25">
      <c r="A384">
        <v>1824</v>
      </c>
      <c r="B384" t="s">
        <v>1873</v>
      </c>
      <c r="C384" t="s">
        <v>23</v>
      </c>
      <c r="D384" s="1">
        <v>262966</v>
      </c>
      <c r="E384" t="s">
        <v>24</v>
      </c>
      <c r="F384" s="4">
        <v>746</v>
      </c>
      <c r="G384" s="4">
        <v>757036</v>
      </c>
      <c r="H384" t="s">
        <v>57</v>
      </c>
      <c r="I384" t="s">
        <v>26</v>
      </c>
      <c r="J384" t="s">
        <v>30</v>
      </c>
      <c r="K384" s="3">
        <v>7128.8</v>
      </c>
      <c r="L384" s="6">
        <v>16.8</v>
      </c>
      <c r="N384" s="4">
        <v>7</v>
      </c>
      <c r="O384" s="4">
        <v>189601</v>
      </c>
      <c r="P384" s="4">
        <v>381128</v>
      </c>
      <c r="Q384" s="4">
        <v>2</v>
      </c>
      <c r="R384" s="9" t="str">
        <f t="shared" si="23"/>
        <v>2efb40b1-c1ca-4ff9-b2e2-176960af0cd5погашен262966краткосрочный746консолидация кредитов7 летв ипотекеконсолидация кредитов7128,816,871896013811282</v>
      </c>
      <c r="S384" s="10">
        <f t="shared" si="24"/>
        <v>0.1130007027406887</v>
      </c>
      <c r="T384" s="3">
        <f t="shared" si="25"/>
        <v>26.596481876332621</v>
      </c>
      <c r="U384" s="13">
        <f t="shared" si="26"/>
        <v>9.3009459726815222E-2</v>
      </c>
    </row>
    <row r="385" spans="1:21" x14ac:dyDescent="0.25">
      <c r="A385">
        <v>231</v>
      </c>
      <c r="B385" t="s">
        <v>278</v>
      </c>
      <c r="C385" t="s">
        <v>40</v>
      </c>
      <c r="D385" s="1">
        <v>142846</v>
      </c>
      <c r="E385" t="s">
        <v>24</v>
      </c>
      <c r="F385" s="4">
        <v>750</v>
      </c>
      <c r="G385" s="4">
        <v>654227</v>
      </c>
      <c r="H385" t="s">
        <v>29</v>
      </c>
      <c r="I385" t="s">
        <v>26</v>
      </c>
      <c r="J385" t="s">
        <v>30</v>
      </c>
      <c r="K385" s="3">
        <v>16246.71</v>
      </c>
      <c r="L385" s="6">
        <v>17.2</v>
      </c>
      <c r="M385" s="4">
        <v>16</v>
      </c>
      <c r="N385" s="4">
        <v>9</v>
      </c>
      <c r="O385" s="4">
        <v>53694</v>
      </c>
      <c r="P385" s="4">
        <v>112662</v>
      </c>
      <c r="Q385" s="4">
        <v>0</v>
      </c>
      <c r="R385" s="9" t="str">
        <f t="shared" si="23"/>
        <v>2f026faa-1ea6-47b1-8be0-c69631b988f6не погашен142846краткосрочный750консолидация кредитов10+ летв ипотекеконсолидация кредитов16246,7117,2169536941126620</v>
      </c>
      <c r="S385" s="10">
        <f t="shared" si="24"/>
        <v>0.29800133592774369</v>
      </c>
      <c r="T385" s="3">
        <f t="shared" si="25"/>
        <v>3.3049152720766237</v>
      </c>
      <c r="U385" s="13">
        <f t="shared" si="26"/>
        <v>1.1557482877924642E-2</v>
      </c>
    </row>
    <row r="386" spans="1:21" x14ac:dyDescent="0.25">
      <c r="A386">
        <v>607</v>
      </c>
      <c r="B386" t="s">
        <v>658</v>
      </c>
      <c r="C386" t="s">
        <v>40</v>
      </c>
      <c r="D386" s="1">
        <v>134992</v>
      </c>
      <c r="E386" t="s">
        <v>24</v>
      </c>
      <c r="F386" s="4">
        <v>728</v>
      </c>
      <c r="G386" s="4">
        <v>437209</v>
      </c>
      <c r="H386" t="s">
        <v>46</v>
      </c>
      <c r="I386" t="s">
        <v>38</v>
      </c>
      <c r="J386" t="s">
        <v>30</v>
      </c>
      <c r="K386" s="3">
        <v>9691.33</v>
      </c>
      <c r="L386" s="6">
        <v>7.7</v>
      </c>
      <c r="N386" s="4">
        <v>5</v>
      </c>
      <c r="O386" s="4">
        <v>102315</v>
      </c>
      <c r="P386" s="4">
        <v>180048</v>
      </c>
      <c r="Q386" s="4">
        <v>0</v>
      </c>
      <c r="R386" s="9" t="str">
        <f t="shared" si="23"/>
        <v>2f084f8f-afbd-44d2-939d-c914fbe9b62aне погашен134992краткосрочный728консолидация кредитов2 годав арендеконсолидация кредитов9691,337,751023151800480</v>
      </c>
      <c r="S386" s="10">
        <f t="shared" si="24"/>
        <v>0.26599626265699011</v>
      </c>
      <c r="T386" s="3">
        <f t="shared" si="25"/>
        <v>10.557374478012822</v>
      </c>
      <c r="U386" s="13">
        <f t="shared" si="26"/>
        <v>3.6919758819960111E-2</v>
      </c>
    </row>
    <row r="387" spans="1:21" x14ac:dyDescent="0.25">
      <c r="A387">
        <v>756</v>
      </c>
      <c r="B387" t="s">
        <v>808</v>
      </c>
      <c r="C387" t="s">
        <v>23</v>
      </c>
      <c r="D387" s="1">
        <v>446160</v>
      </c>
      <c r="E387" t="s">
        <v>34</v>
      </c>
      <c r="F387" s="4">
        <v>741</v>
      </c>
      <c r="G387" s="4">
        <v>1541280</v>
      </c>
      <c r="H387" t="s">
        <v>29</v>
      </c>
      <c r="I387" t="s">
        <v>32</v>
      </c>
      <c r="J387" t="s">
        <v>30</v>
      </c>
      <c r="K387" s="3">
        <v>28256.799999999999</v>
      </c>
      <c r="L387" s="6">
        <v>22.1</v>
      </c>
      <c r="N387" s="4">
        <v>10</v>
      </c>
      <c r="O387" s="4">
        <v>235885</v>
      </c>
      <c r="P387" s="4">
        <v>537658</v>
      </c>
      <c r="Q387" s="4">
        <v>0</v>
      </c>
      <c r="R387" s="9" t="str">
        <f t="shared" si="23"/>
        <v>2f2aa20b-d173-4318-9435-85de7eee4f7fпогашен446160долгосрочный741консолидация кредитов10+ летв собственностиконсолидация кредитов28256,822,1102358855376580</v>
      </c>
      <c r="S387" s="10">
        <f t="shared" si="24"/>
        <v>0.21999999999999997</v>
      </c>
      <c r="T387" s="3">
        <f t="shared" si="25"/>
        <v>8.3479020979020984</v>
      </c>
      <c r="U387" s="13">
        <f t="shared" si="26"/>
        <v>2.9193104095062504E-2</v>
      </c>
    </row>
    <row r="388" spans="1:21" x14ac:dyDescent="0.25">
      <c r="A388">
        <v>1151</v>
      </c>
      <c r="B388" t="s">
        <v>1201</v>
      </c>
      <c r="C388" t="s">
        <v>23</v>
      </c>
      <c r="D388" s="1">
        <v>287408</v>
      </c>
      <c r="E388" t="s">
        <v>24</v>
      </c>
      <c r="F388" s="4">
        <v>747</v>
      </c>
      <c r="G388" s="4">
        <v>754566</v>
      </c>
      <c r="H388" t="s">
        <v>52</v>
      </c>
      <c r="I388" t="s">
        <v>38</v>
      </c>
      <c r="J388" t="s">
        <v>30</v>
      </c>
      <c r="K388" s="3">
        <v>5652.88</v>
      </c>
      <c r="L388" s="6">
        <v>15.4</v>
      </c>
      <c r="N388" s="4">
        <v>6</v>
      </c>
      <c r="O388" s="4">
        <v>217493</v>
      </c>
      <c r="P388" s="4">
        <v>431222</v>
      </c>
      <c r="Q388" s="4">
        <v>0</v>
      </c>
      <c r="R388" s="9" t="str">
        <f t="shared" si="23"/>
        <v>2f5a2f24-52b0-4ff4-a6b6-12902fc04c19погашен287408краткосрочный747консолидация кредитов4 годав арендеконсолидация кредитов5652,8815,462174934312220</v>
      </c>
      <c r="S388" s="10">
        <f t="shared" si="24"/>
        <v>8.9898776250188842E-2</v>
      </c>
      <c r="T388" s="3">
        <f t="shared" si="25"/>
        <v>38.474724388276421</v>
      </c>
      <c r="U388" s="13">
        <f t="shared" si="26"/>
        <v>0.13454837166550657</v>
      </c>
    </row>
    <row r="389" spans="1:21" x14ac:dyDescent="0.25">
      <c r="A389">
        <v>1843</v>
      </c>
      <c r="B389" t="s">
        <v>1891</v>
      </c>
      <c r="C389" t="s">
        <v>23</v>
      </c>
      <c r="D389" s="1">
        <v>179036</v>
      </c>
      <c r="E389" t="s">
        <v>24</v>
      </c>
      <c r="F389" s="4"/>
      <c r="G389" s="4"/>
      <c r="H389" t="s">
        <v>57</v>
      </c>
      <c r="I389" t="s">
        <v>26</v>
      </c>
      <c r="J389" t="s">
        <v>30</v>
      </c>
      <c r="K389" s="3">
        <v>29207.18</v>
      </c>
      <c r="L389" s="6">
        <v>21.5</v>
      </c>
      <c r="N389" s="4">
        <v>16</v>
      </c>
      <c r="O389" s="4">
        <v>587689</v>
      </c>
      <c r="P389" s="4">
        <v>1283942</v>
      </c>
      <c r="Q389" s="4">
        <v>0</v>
      </c>
      <c r="R389" s="9" t="str">
        <f t="shared" si="23"/>
        <v>2f7072c8-2f35-4601-9bfb-15b4a3c3b821погашен179036краткосрочныйконсолидация кредитов7 летв ипотекеконсолидация кредитов29207,1821,51658768912839420</v>
      </c>
      <c r="S389" s="10" t="str">
        <f t="shared" si="24"/>
        <v/>
      </c>
      <c r="T389" s="3">
        <f t="shared" si="25"/>
        <v>20.121387960083787</v>
      </c>
      <c r="U389" s="13">
        <f t="shared" si="26"/>
        <v>7.0365675874838496E-2</v>
      </c>
    </row>
    <row r="390" spans="1:21" x14ac:dyDescent="0.25">
      <c r="A390">
        <v>1459</v>
      </c>
      <c r="B390" t="s">
        <v>1509</v>
      </c>
      <c r="C390" t="s">
        <v>23</v>
      </c>
      <c r="D390" s="1">
        <v>434236</v>
      </c>
      <c r="E390" t="s">
        <v>34</v>
      </c>
      <c r="F390" s="4">
        <v>728</v>
      </c>
      <c r="G390" s="4">
        <v>1828237</v>
      </c>
      <c r="H390" t="s">
        <v>68</v>
      </c>
      <c r="I390" t="s">
        <v>26</v>
      </c>
      <c r="J390" t="s">
        <v>30</v>
      </c>
      <c r="K390" s="3">
        <v>19166.060000000001</v>
      </c>
      <c r="L390" s="6">
        <v>12.7</v>
      </c>
      <c r="N390" s="4">
        <v>8</v>
      </c>
      <c r="O390" s="4">
        <v>356307</v>
      </c>
      <c r="P390" s="4">
        <v>574596</v>
      </c>
      <c r="Q390" s="4">
        <v>0</v>
      </c>
      <c r="R390" s="9" t="str">
        <f t="shared" si="23"/>
        <v>2f77b396-4687-4189-9781-dd7edec088d1погашен434236долгосрочный728консолидация кредитов1 годв ипотекеконсолидация кредитов19166,0612,783563075745960</v>
      </c>
      <c r="S390" s="10">
        <f t="shared" si="24"/>
        <v>0.12580027644118352</v>
      </c>
      <c r="T390" s="3">
        <f t="shared" si="25"/>
        <v>18.59051886511886</v>
      </c>
      <c r="U390" s="13">
        <f t="shared" si="26"/>
        <v>6.5012136707619891E-2</v>
      </c>
    </row>
    <row r="391" spans="1:21" x14ac:dyDescent="0.25">
      <c r="A391">
        <v>1376</v>
      </c>
      <c r="B391" t="s">
        <v>1426</v>
      </c>
      <c r="C391" t="s">
        <v>40</v>
      </c>
      <c r="D391" s="1">
        <v>204600</v>
      </c>
      <c r="E391" t="s">
        <v>24</v>
      </c>
      <c r="F391" s="4">
        <v>719</v>
      </c>
      <c r="G391" s="4">
        <v>1007019</v>
      </c>
      <c r="I391" t="s">
        <v>26</v>
      </c>
      <c r="J391" t="s">
        <v>30</v>
      </c>
      <c r="K391" s="3">
        <v>16028.4</v>
      </c>
      <c r="L391" s="6">
        <v>16.100000000000001</v>
      </c>
      <c r="N391" s="4">
        <v>13</v>
      </c>
      <c r="O391" s="4">
        <v>347928</v>
      </c>
      <c r="P391" s="4">
        <v>540012</v>
      </c>
      <c r="Q391" s="4">
        <v>0</v>
      </c>
      <c r="R391" s="9" t="str">
        <f t="shared" si="23"/>
        <v>2fbbb212-4c9a-4469-a001-4096ab2ed7f7не погашен204600краткосрочный719консолидация кредитовв ипотекеконсолидация кредитов16028,416,1133479285400120</v>
      </c>
      <c r="S391" s="10">
        <f t="shared" si="24"/>
        <v>0.19100016980811682</v>
      </c>
      <c r="T391" s="3">
        <f t="shared" si="25"/>
        <v>21.70697012802276</v>
      </c>
      <c r="U391" s="13">
        <f t="shared" si="26"/>
        <v>7.5910549872767866E-2</v>
      </c>
    </row>
    <row r="392" spans="1:21" x14ac:dyDescent="0.25">
      <c r="A392">
        <v>1365</v>
      </c>
      <c r="B392" t="s">
        <v>1415</v>
      </c>
      <c r="C392" t="s">
        <v>23</v>
      </c>
      <c r="D392" s="1">
        <v>138534</v>
      </c>
      <c r="E392" t="s">
        <v>24</v>
      </c>
      <c r="F392" s="4">
        <v>703</v>
      </c>
      <c r="G392" s="4">
        <v>1215126</v>
      </c>
      <c r="H392" t="s">
        <v>46</v>
      </c>
      <c r="I392" t="s">
        <v>26</v>
      </c>
      <c r="J392" t="s">
        <v>30</v>
      </c>
      <c r="K392" s="3">
        <v>13568.66</v>
      </c>
      <c r="L392" s="6">
        <v>14.2</v>
      </c>
      <c r="M392" s="4">
        <v>47</v>
      </c>
      <c r="N392" s="4">
        <v>6</v>
      </c>
      <c r="O392" s="4">
        <v>47500</v>
      </c>
      <c r="P392" s="4">
        <v>56298</v>
      </c>
      <c r="Q392" s="4">
        <v>0</v>
      </c>
      <c r="R392" s="9" t="str">
        <f t="shared" ref="R392:R455" si="27">CONCATENATE(B392,C392,D392,E392,F392,J392,H392,I392,J392,K392,L392,M392,N392,O392,P392,Q392)</f>
        <v>2fd6c069-3088-425c-a103-2bcd39045412погашен138534краткосрочный703консолидация кредитов2 годав ипотекеконсолидация кредитов13568,6614,247647500562980</v>
      </c>
      <c r="S392" s="10">
        <f t="shared" ref="S392:S455" si="28">IFERROR(K392*12/G392,"")</f>
        <v>0.13399756074678673</v>
      </c>
      <c r="T392" s="3">
        <f t="shared" ref="T392:T455" si="29">IFERROR(O392/K392,"")</f>
        <v>3.5007141456857198</v>
      </c>
      <c r="U392" s="13">
        <f t="shared" ref="U392:U455" si="30">IFERROR((T392-MIN($T$7:$T$2006))/(MAX($T$7:$T$2006)-MIN($T$7:$T$2006)),"")</f>
        <v>1.2242203042575686E-2</v>
      </c>
    </row>
    <row r="393" spans="1:21" x14ac:dyDescent="0.25">
      <c r="A393">
        <v>1994</v>
      </c>
      <c r="B393" t="s">
        <v>2041</v>
      </c>
      <c r="C393" t="s">
        <v>23</v>
      </c>
      <c r="D393" s="1">
        <v>54098</v>
      </c>
      <c r="E393" t="s">
        <v>24</v>
      </c>
      <c r="F393" s="4">
        <v>739</v>
      </c>
      <c r="G393" s="4">
        <v>411027</v>
      </c>
      <c r="H393" t="s">
        <v>42</v>
      </c>
      <c r="I393" t="s">
        <v>38</v>
      </c>
      <c r="J393" t="s">
        <v>30</v>
      </c>
      <c r="K393" s="3">
        <v>5857.13</v>
      </c>
      <c r="L393" s="6">
        <v>16</v>
      </c>
      <c r="M393" s="4">
        <v>19</v>
      </c>
      <c r="N393" s="4">
        <v>12</v>
      </c>
      <c r="O393" s="4">
        <v>184015</v>
      </c>
      <c r="P393" s="4">
        <v>479864</v>
      </c>
      <c r="Q393" s="4">
        <v>0</v>
      </c>
      <c r="R393" s="9" t="str">
        <f t="shared" si="27"/>
        <v>2fdbe282-15ad-4d2c-a48d-e60e4b339a47погашен54098краткосрочный739консолидация кредитов&lt; 1 годав арендеконсолидация кредитов5857,131619121840154798640</v>
      </c>
      <c r="S393" s="10">
        <f t="shared" si="28"/>
        <v>0.17099986132297879</v>
      </c>
      <c r="T393" s="3">
        <f t="shared" si="29"/>
        <v>31.417264086677264</v>
      </c>
      <c r="U393" s="13">
        <f t="shared" si="30"/>
        <v>0.10986801834857772</v>
      </c>
    </row>
    <row r="394" spans="1:21" x14ac:dyDescent="0.25">
      <c r="A394">
        <v>1049</v>
      </c>
      <c r="B394" t="s">
        <v>1099</v>
      </c>
      <c r="C394" t="s">
        <v>40</v>
      </c>
      <c r="D394" s="1">
        <v>180180</v>
      </c>
      <c r="E394" t="s">
        <v>24</v>
      </c>
      <c r="F394" s="4"/>
      <c r="G394" s="4"/>
      <c r="H394" t="s">
        <v>37</v>
      </c>
      <c r="I394" t="s">
        <v>38</v>
      </c>
      <c r="J394" t="s">
        <v>30</v>
      </c>
      <c r="K394" s="3">
        <v>8597.1200000000008</v>
      </c>
      <c r="L394" s="6">
        <v>25.9</v>
      </c>
      <c r="M394" s="4">
        <v>51</v>
      </c>
      <c r="N394" s="4">
        <v>4</v>
      </c>
      <c r="O394" s="4">
        <v>169309</v>
      </c>
      <c r="P394" s="4">
        <v>306328</v>
      </c>
      <c r="Q394" s="4">
        <v>0</v>
      </c>
      <c r="R394" s="9" t="str">
        <f t="shared" si="27"/>
        <v>30213973-3e39-4472-916a-06e375bd3facне погашен180180краткосрочныйконсолидация кредитов5 летв арендеконсолидация кредитов8597,1225,95141693093063280</v>
      </c>
      <c r="S394" s="10" t="str">
        <f t="shared" si="28"/>
        <v/>
      </c>
      <c r="T394" s="3">
        <f t="shared" si="29"/>
        <v>19.693688118811881</v>
      </c>
      <c r="U394" s="13">
        <f t="shared" si="30"/>
        <v>6.8869984401548429E-2</v>
      </c>
    </row>
    <row r="395" spans="1:21" x14ac:dyDescent="0.25">
      <c r="A395">
        <v>1304</v>
      </c>
      <c r="B395" t="s">
        <v>1354</v>
      </c>
      <c r="C395" t="s">
        <v>40</v>
      </c>
      <c r="D395" s="1">
        <v>399168</v>
      </c>
      <c r="E395" t="s">
        <v>24</v>
      </c>
      <c r="F395" s="4">
        <v>730</v>
      </c>
      <c r="G395" s="4">
        <v>1398096</v>
      </c>
      <c r="H395" t="s">
        <v>25</v>
      </c>
      <c r="I395" t="s">
        <v>38</v>
      </c>
      <c r="J395" t="s">
        <v>30</v>
      </c>
      <c r="K395" s="3">
        <v>11883.74</v>
      </c>
      <c r="L395" s="6">
        <v>15.5</v>
      </c>
      <c r="M395" s="4">
        <v>33</v>
      </c>
      <c r="N395" s="4">
        <v>9</v>
      </c>
      <c r="O395" s="4">
        <v>164958</v>
      </c>
      <c r="P395" s="4">
        <v>470448</v>
      </c>
      <c r="Q395" s="4">
        <v>1</v>
      </c>
      <c r="R395" s="9" t="str">
        <f t="shared" si="27"/>
        <v>306a3005-7f22-4c19-a8e6-cb69c50faa43не погашен399168краткосрочный730консолидация кредитов8 летв арендеконсолидация кредитов11883,7415,53391649584704481</v>
      </c>
      <c r="S395" s="10">
        <f t="shared" si="28"/>
        <v>0.10199934768427919</v>
      </c>
      <c r="T395" s="3">
        <f t="shared" si="29"/>
        <v>13.880983596073291</v>
      </c>
      <c r="U395" s="13">
        <f t="shared" si="30"/>
        <v>4.8542615175597263E-2</v>
      </c>
    </row>
    <row r="396" spans="1:21" x14ac:dyDescent="0.25">
      <c r="A396">
        <v>1412</v>
      </c>
      <c r="B396" t="s">
        <v>1462</v>
      </c>
      <c r="C396" t="s">
        <v>23</v>
      </c>
      <c r="D396" s="1">
        <v>223234</v>
      </c>
      <c r="E396" t="s">
        <v>24</v>
      </c>
      <c r="F396" s="4">
        <v>724</v>
      </c>
      <c r="G396" s="4">
        <v>1156758</v>
      </c>
      <c r="H396" t="s">
        <v>46</v>
      </c>
      <c r="I396" t="s">
        <v>38</v>
      </c>
      <c r="J396" t="s">
        <v>30</v>
      </c>
      <c r="K396" s="3">
        <v>5668.08</v>
      </c>
      <c r="L396" s="6">
        <v>13</v>
      </c>
      <c r="N396" s="4">
        <v>7</v>
      </c>
      <c r="O396" s="4">
        <v>156370</v>
      </c>
      <c r="P396" s="4">
        <v>203214</v>
      </c>
      <c r="Q396" s="4">
        <v>0</v>
      </c>
      <c r="R396" s="9" t="str">
        <f t="shared" si="27"/>
        <v>30c4cfc2-15e7-4833-b4fd-8823d362118dпогашен223234краткосрочный724консолидация кредитов2 годав арендеконсолидация кредитов5668,081371563702032140</v>
      </c>
      <c r="S396" s="10">
        <f t="shared" si="28"/>
        <v>5.8799645215334574E-2</v>
      </c>
      <c r="T396" s="3">
        <f t="shared" si="29"/>
        <v>27.587825154196835</v>
      </c>
      <c r="U396" s="13">
        <f t="shared" si="30"/>
        <v>9.6476245413233783E-2</v>
      </c>
    </row>
    <row r="397" spans="1:21" x14ac:dyDescent="0.25">
      <c r="A397">
        <v>1460</v>
      </c>
      <c r="B397" s="2" t="s">
        <v>1510</v>
      </c>
      <c r="C397" t="s">
        <v>23</v>
      </c>
      <c r="D397" s="1">
        <v>457402</v>
      </c>
      <c r="E397" t="s">
        <v>34</v>
      </c>
      <c r="F397" s="4">
        <v>670</v>
      </c>
      <c r="G397" s="4">
        <v>903526</v>
      </c>
      <c r="H397" t="s">
        <v>29</v>
      </c>
      <c r="I397" t="s">
        <v>26</v>
      </c>
      <c r="J397" t="s">
        <v>30</v>
      </c>
      <c r="K397" s="3">
        <v>22362.240000000002</v>
      </c>
      <c r="L397" s="6">
        <v>27.5</v>
      </c>
      <c r="M397" s="4">
        <v>24</v>
      </c>
      <c r="N397" s="4">
        <v>15</v>
      </c>
      <c r="O397" s="4">
        <v>306736</v>
      </c>
      <c r="P397" s="4">
        <v>369578</v>
      </c>
      <c r="Q397" s="4">
        <v>0</v>
      </c>
      <c r="R397" s="9" t="str">
        <f t="shared" si="27"/>
        <v>30e42314-3fe5-49e7-a758-dabd45d5901cпогашен457402долгосрочный670консолидация кредитов10+ летв ипотекеконсолидация кредитов22362,2427,524153067363695780</v>
      </c>
      <c r="S397" s="10">
        <f t="shared" si="28"/>
        <v>0.29699962148294573</v>
      </c>
      <c r="T397" s="3">
        <f t="shared" si="29"/>
        <v>13.716693855356171</v>
      </c>
      <c r="U397" s="13">
        <f t="shared" si="30"/>
        <v>4.7968084299904436E-2</v>
      </c>
    </row>
    <row r="398" spans="1:21" x14ac:dyDescent="0.25">
      <c r="A398">
        <v>285</v>
      </c>
      <c r="B398" t="s">
        <v>335</v>
      </c>
      <c r="C398" t="s">
        <v>23</v>
      </c>
      <c r="D398" s="1">
        <v>249568</v>
      </c>
      <c r="E398" t="s">
        <v>24</v>
      </c>
      <c r="F398" s="4"/>
      <c r="G398" s="4"/>
      <c r="H398" t="s">
        <v>35</v>
      </c>
      <c r="I398" t="s">
        <v>26</v>
      </c>
      <c r="J398" t="s">
        <v>30</v>
      </c>
      <c r="K398" s="3">
        <v>12209.21</v>
      </c>
      <c r="L398" s="6">
        <v>14.1</v>
      </c>
      <c r="N398" s="4">
        <v>17</v>
      </c>
      <c r="O398" s="4">
        <v>300048</v>
      </c>
      <c r="P398" s="4">
        <v>569536</v>
      </c>
      <c r="Q398" s="4">
        <v>0</v>
      </c>
      <c r="R398" s="9" t="str">
        <f t="shared" si="27"/>
        <v>30e80eb8-22e8-43b1-a927-6c98e5d1ff3cпогашен249568краткосрочныйконсолидация кредитов3 годав ипотекеконсолидация кредитов12209,2114,1173000485695360</v>
      </c>
      <c r="S398" s="10" t="str">
        <f t="shared" si="28"/>
        <v/>
      </c>
      <c r="T398" s="3">
        <f t="shared" si="29"/>
        <v>24.575545837937099</v>
      </c>
      <c r="U398" s="13">
        <f t="shared" si="30"/>
        <v>8.5942127665845053E-2</v>
      </c>
    </row>
    <row r="399" spans="1:21" x14ac:dyDescent="0.25">
      <c r="A399">
        <v>501</v>
      </c>
      <c r="B399" t="s">
        <v>552</v>
      </c>
      <c r="C399" t="s">
        <v>23</v>
      </c>
      <c r="D399" s="1">
        <v>222574</v>
      </c>
      <c r="E399" t="s">
        <v>24</v>
      </c>
      <c r="F399" s="4"/>
      <c r="G399" s="4"/>
      <c r="H399" t="s">
        <v>35</v>
      </c>
      <c r="I399" t="s">
        <v>26</v>
      </c>
      <c r="J399" t="s">
        <v>30</v>
      </c>
      <c r="K399" s="3">
        <v>19798.95</v>
      </c>
      <c r="L399" s="6">
        <v>25.7</v>
      </c>
      <c r="N399" s="4">
        <v>11</v>
      </c>
      <c r="O399" s="4">
        <v>81396</v>
      </c>
      <c r="P399" s="4">
        <v>1847802</v>
      </c>
      <c r="Q399" s="4">
        <v>0</v>
      </c>
      <c r="R399" s="9" t="str">
        <f t="shared" si="27"/>
        <v>30f76659-bfdf-42a3-9468-7deab5c7628cпогашен222574краткосрочныйконсолидация кредитов3 годав ипотекеконсолидация кредитов19798,9525,7118139618478020</v>
      </c>
      <c r="S399" s="10" t="str">
        <f t="shared" si="28"/>
        <v/>
      </c>
      <c r="T399" s="3">
        <f t="shared" si="29"/>
        <v>4.1111271052252771</v>
      </c>
      <c r="U399" s="13">
        <f t="shared" si="30"/>
        <v>1.4376853025269153E-2</v>
      </c>
    </row>
    <row r="400" spans="1:21" x14ac:dyDescent="0.25">
      <c r="A400">
        <v>1504</v>
      </c>
      <c r="B400" t="s">
        <v>1554</v>
      </c>
      <c r="C400" t="s">
        <v>23</v>
      </c>
      <c r="D400" s="1">
        <v>132374</v>
      </c>
      <c r="E400" t="s">
        <v>24</v>
      </c>
      <c r="F400" s="4"/>
      <c r="G400" s="4"/>
      <c r="H400" t="s">
        <v>29</v>
      </c>
      <c r="I400" t="s">
        <v>32</v>
      </c>
      <c r="J400" t="s">
        <v>422</v>
      </c>
      <c r="K400" s="3">
        <v>38903.07</v>
      </c>
      <c r="L400" s="6">
        <v>25.9</v>
      </c>
      <c r="M400" s="4">
        <v>65</v>
      </c>
      <c r="N400" s="4">
        <v>13</v>
      </c>
      <c r="O400" s="4">
        <v>591432</v>
      </c>
      <c r="P400" s="4">
        <v>825088</v>
      </c>
      <c r="Q400" s="4">
        <v>0</v>
      </c>
      <c r="R400" s="9" t="str">
        <f t="shared" si="27"/>
        <v>312f4113-ca71-436a-a016-ae45958ddde4погашен132374краткосрочныйvacation10+ летв собственностиvacation38903,0725,965135914328250880</v>
      </c>
      <c r="S400" s="10" t="str">
        <f t="shared" si="28"/>
        <v/>
      </c>
      <c r="T400" s="3">
        <f t="shared" si="29"/>
        <v>15.202707652635127</v>
      </c>
      <c r="U400" s="13">
        <f t="shared" si="30"/>
        <v>5.3164761855761945E-2</v>
      </c>
    </row>
    <row r="401" spans="1:21" x14ac:dyDescent="0.25">
      <c r="A401">
        <v>407</v>
      </c>
      <c r="B401" t="s">
        <v>459</v>
      </c>
      <c r="C401" t="s">
        <v>40</v>
      </c>
      <c r="D401" s="1">
        <v>539176</v>
      </c>
      <c r="E401" t="s">
        <v>34</v>
      </c>
      <c r="F401" s="4">
        <v>712</v>
      </c>
      <c r="G401" s="4">
        <v>1154801</v>
      </c>
      <c r="H401" t="s">
        <v>29</v>
      </c>
      <c r="I401" t="s">
        <v>26</v>
      </c>
      <c r="J401" t="s">
        <v>27</v>
      </c>
      <c r="K401" s="3">
        <v>14338.54</v>
      </c>
      <c r="L401" s="6">
        <v>13.9</v>
      </c>
      <c r="N401" s="4">
        <v>7</v>
      </c>
      <c r="O401" s="4">
        <v>256025</v>
      </c>
      <c r="P401" s="4">
        <v>726594</v>
      </c>
      <c r="Q401" s="4">
        <v>0</v>
      </c>
      <c r="R401" s="9" t="str">
        <f t="shared" si="27"/>
        <v>314a1015-c9e0-4fd1-bc2f-f210436d1a62не погашен539176долгосрочный712ремонт жилья10+ летв ипотекеремонт жилья14338,5413,972560257265940</v>
      </c>
      <c r="S401" s="10">
        <f t="shared" si="28"/>
        <v>0.14899751558926605</v>
      </c>
      <c r="T401" s="3">
        <f t="shared" si="29"/>
        <v>17.855723107094583</v>
      </c>
      <c r="U401" s="13">
        <f t="shared" si="30"/>
        <v>6.2442512770846142E-2</v>
      </c>
    </row>
    <row r="402" spans="1:21" x14ac:dyDescent="0.25">
      <c r="A402">
        <v>370</v>
      </c>
      <c r="B402" t="s">
        <v>421</v>
      </c>
      <c r="C402" t="s">
        <v>23</v>
      </c>
      <c r="D402" s="1">
        <v>33154</v>
      </c>
      <c r="E402" t="s">
        <v>24</v>
      </c>
      <c r="F402" s="4">
        <v>713</v>
      </c>
      <c r="G402" s="4">
        <v>572793</v>
      </c>
      <c r="H402" t="s">
        <v>29</v>
      </c>
      <c r="I402" t="s">
        <v>38</v>
      </c>
      <c r="J402" t="s">
        <v>422</v>
      </c>
      <c r="K402" s="3">
        <v>13412.86</v>
      </c>
      <c r="L402" s="6">
        <v>11.8</v>
      </c>
      <c r="N402" s="4">
        <v>10</v>
      </c>
      <c r="O402" s="4">
        <v>49153</v>
      </c>
      <c r="P402" s="4">
        <v>178948</v>
      </c>
      <c r="Q402" s="4">
        <v>2</v>
      </c>
      <c r="R402" s="9" t="str">
        <f t="shared" si="27"/>
        <v>315c2ccc-48c7-4f48-bf39-ab34f49a8c31погашен33154краткосрочный713vacation10+ летв арендеvacation13412,8611,810491531789482</v>
      </c>
      <c r="S402" s="10">
        <f t="shared" si="28"/>
        <v>0.2809991043884964</v>
      </c>
      <c r="T402" s="3">
        <f t="shared" si="29"/>
        <v>3.6646173895798508</v>
      </c>
      <c r="U402" s="13">
        <f t="shared" si="30"/>
        <v>1.2815382316170937E-2</v>
      </c>
    </row>
    <row r="403" spans="1:21" x14ac:dyDescent="0.25">
      <c r="A403">
        <v>1981</v>
      </c>
      <c r="B403" t="s">
        <v>2028</v>
      </c>
      <c r="C403" t="s">
        <v>23</v>
      </c>
      <c r="D403" s="1">
        <v>255156</v>
      </c>
      <c r="E403" t="s">
        <v>24</v>
      </c>
      <c r="F403" s="4">
        <v>737</v>
      </c>
      <c r="G403" s="4">
        <v>862277</v>
      </c>
      <c r="H403" t="s">
        <v>29</v>
      </c>
      <c r="I403" t="s">
        <v>38</v>
      </c>
      <c r="J403" t="s">
        <v>30</v>
      </c>
      <c r="K403" s="3">
        <v>8622.77</v>
      </c>
      <c r="L403" s="6">
        <v>38.299999999999997</v>
      </c>
      <c r="M403" s="4">
        <v>73</v>
      </c>
      <c r="N403" s="4">
        <v>11</v>
      </c>
      <c r="O403" s="4">
        <v>297654</v>
      </c>
      <c r="P403" s="4">
        <v>618772</v>
      </c>
      <c r="Q403" s="4">
        <v>1</v>
      </c>
      <c r="R403" s="9" t="str">
        <f t="shared" si="27"/>
        <v>3190471a-ea53-44f5-b0bf-8a5e1bc8c948погашен255156краткосрочный737консолидация кредитов10+ летв арендеконсолидация кредитов8622,7738,373112976546187721</v>
      </c>
      <c r="S403" s="10">
        <f t="shared" si="28"/>
        <v>0.12000000000000001</v>
      </c>
      <c r="T403" s="3">
        <f t="shared" si="29"/>
        <v>34.519533746116387</v>
      </c>
      <c r="U403" s="13">
        <f t="shared" si="30"/>
        <v>0.12071683761320712</v>
      </c>
    </row>
    <row r="404" spans="1:21" x14ac:dyDescent="0.25">
      <c r="A404">
        <v>1246</v>
      </c>
      <c r="B404" t="s">
        <v>1296</v>
      </c>
      <c r="C404" t="s">
        <v>23</v>
      </c>
      <c r="D404" s="1">
        <v>501138</v>
      </c>
      <c r="E404" t="s">
        <v>34</v>
      </c>
      <c r="F404" s="4">
        <v>713</v>
      </c>
      <c r="G404" s="4">
        <v>1518632</v>
      </c>
      <c r="H404" t="s">
        <v>55</v>
      </c>
      <c r="I404" t="s">
        <v>26</v>
      </c>
      <c r="J404" t="s">
        <v>30</v>
      </c>
      <c r="K404" s="3">
        <v>14679.97</v>
      </c>
      <c r="L404" s="6">
        <v>13.5</v>
      </c>
      <c r="N404" s="4">
        <v>8</v>
      </c>
      <c r="O404" s="4">
        <v>584155</v>
      </c>
      <c r="P404" s="4">
        <v>1184568</v>
      </c>
      <c r="Q404" s="4">
        <v>0</v>
      </c>
      <c r="R404" s="9" t="str">
        <f t="shared" si="27"/>
        <v>31ab777c-c885-45fb-a0d4-471a6a144d69погашен501138долгосрочный713консолидация кредитов9 летв ипотекеконсолидация кредитов14679,9713,5858415511845680</v>
      </c>
      <c r="S404" s="10">
        <f t="shared" si="28"/>
        <v>0.11599889900910819</v>
      </c>
      <c r="T404" s="3">
        <f t="shared" si="29"/>
        <v>39.792656252022319</v>
      </c>
      <c r="U404" s="13">
        <f t="shared" si="30"/>
        <v>0.13915725682459376</v>
      </c>
    </row>
    <row r="405" spans="1:21" x14ac:dyDescent="0.25">
      <c r="A405">
        <v>646</v>
      </c>
      <c r="B405" t="s">
        <v>698</v>
      </c>
      <c r="C405" t="s">
        <v>40</v>
      </c>
      <c r="D405" s="1">
        <v>353782</v>
      </c>
      <c r="E405" t="s">
        <v>24</v>
      </c>
      <c r="F405" s="4">
        <v>646</v>
      </c>
      <c r="G405" s="4">
        <v>1524313</v>
      </c>
      <c r="H405" t="s">
        <v>29</v>
      </c>
      <c r="I405" t="s">
        <v>26</v>
      </c>
      <c r="J405" t="s">
        <v>30</v>
      </c>
      <c r="K405" s="3">
        <v>19816.05</v>
      </c>
      <c r="L405" s="6">
        <v>31.8</v>
      </c>
      <c r="M405" s="4">
        <v>42</v>
      </c>
      <c r="N405" s="4">
        <v>7</v>
      </c>
      <c r="O405" s="4">
        <v>114399</v>
      </c>
      <c r="P405" s="4">
        <v>129976</v>
      </c>
      <c r="Q405" s="4">
        <v>0</v>
      </c>
      <c r="R405" s="9" t="str">
        <f t="shared" si="27"/>
        <v>31d33215-6af6-4b2b-954f-5d626138fa21не погашен353782краткосрочный646консолидация кредитов10+ летв ипотекеконсолидация кредитов19816,0531,84271143991299760</v>
      </c>
      <c r="S405" s="10">
        <f t="shared" si="28"/>
        <v>0.15599985042442069</v>
      </c>
      <c r="T405" s="3">
        <f t="shared" si="29"/>
        <v>5.7730476053502091</v>
      </c>
      <c r="U405" s="13">
        <f t="shared" si="30"/>
        <v>2.0188686655907701E-2</v>
      </c>
    </row>
    <row r="406" spans="1:21" x14ac:dyDescent="0.25">
      <c r="A406">
        <v>1754</v>
      </c>
      <c r="B406" t="s">
        <v>1803</v>
      </c>
      <c r="C406" t="s">
        <v>23</v>
      </c>
      <c r="D406" s="1">
        <v>222860</v>
      </c>
      <c r="E406" t="s">
        <v>24</v>
      </c>
      <c r="F406" s="4"/>
      <c r="G406" s="4"/>
      <c r="H406" t="s">
        <v>52</v>
      </c>
      <c r="I406" t="s">
        <v>38</v>
      </c>
      <c r="J406" t="s">
        <v>30</v>
      </c>
      <c r="K406" s="3">
        <v>9702.5400000000009</v>
      </c>
      <c r="L406" s="6">
        <v>22</v>
      </c>
      <c r="M406" s="4">
        <v>72</v>
      </c>
      <c r="N406" s="4">
        <v>8</v>
      </c>
      <c r="O406" s="4">
        <v>103740</v>
      </c>
      <c r="P406" s="4">
        <v>165000</v>
      </c>
      <c r="Q406" s="4">
        <v>0</v>
      </c>
      <c r="R406" s="9" t="str">
        <f t="shared" si="27"/>
        <v>31d940d1-a325-4bf8-9eed-c71d7f9d4eaaпогашен222860краткосрочныйконсолидация кредитов4 годав арендеконсолидация кредитов9702,54227281037401650000</v>
      </c>
      <c r="S406" s="10" t="str">
        <f t="shared" si="28"/>
        <v/>
      </c>
      <c r="T406" s="3">
        <f t="shared" si="29"/>
        <v>10.692045588062506</v>
      </c>
      <c r="U406" s="13">
        <f t="shared" si="30"/>
        <v>3.7390711604045349E-2</v>
      </c>
    </row>
    <row r="407" spans="1:21" x14ac:dyDescent="0.25">
      <c r="A407">
        <v>1405</v>
      </c>
      <c r="B407" t="s">
        <v>1455</v>
      </c>
      <c r="C407" t="s">
        <v>23</v>
      </c>
      <c r="D407" s="1">
        <v>116930</v>
      </c>
      <c r="E407" t="s">
        <v>24</v>
      </c>
      <c r="F407" s="4">
        <v>724</v>
      </c>
      <c r="G407" s="4">
        <v>1320557</v>
      </c>
      <c r="H407" t="s">
        <v>29</v>
      </c>
      <c r="I407" t="s">
        <v>26</v>
      </c>
      <c r="J407" t="s">
        <v>72</v>
      </c>
      <c r="K407" s="3">
        <v>10366.4</v>
      </c>
      <c r="L407" s="6">
        <v>16.2</v>
      </c>
      <c r="N407" s="4">
        <v>5</v>
      </c>
      <c r="O407" s="4">
        <v>63764</v>
      </c>
      <c r="P407" s="4">
        <v>101112</v>
      </c>
      <c r="Q407" s="4">
        <v>0</v>
      </c>
      <c r="R407" s="9" t="str">
        <f t="shared" si="27"/>
        <v>31f34c02-a3c9-4384-adff-a591b06a177cпогашен116930краткосрочный724иное10+ летв ипотекеиное10366,416,25637641011120</v>
      </c>
      <c r="S407" s="10">
        <f t="shared" si="28"/>
        <v>9.4200250348905792E-2</v>
      </c>
      <c r="T407" s="3">
        <f t="shared" si="29"/>
        <v>6.1510263929618771</v>
      </c>
      <c r="U407" s="13">
        <f t="shared" si="30"/>
        <v>2.1510500683320166E-2</v>
      </c>
    </row>
    <row r="408" spans="1:21" x14ac:dyDescent="0.25">
      <c r="A408">
        <v>540</v>
      </c>
      <c r="B408" t="s">
        <v>591</v>
      </c>
      <c r="C408" t="s">
        <v>23</v>
      </c>
      <c r="D408" s="1">
        <v>436524</v>
      </c>
      <c r="E408" t="s">
        <v>34</v>
      </c>
      <c r="F408" s="4"/>
      <c r="G408" s="4"/>
      <c r="H408" t="s">
        <v>29</v>
      </c>
      <c r="I408" t="s">
        <v>26</v>
      </c>
      <c r="J408" t="s">
        <v>30</v>
      </c>
      <c r="K408" s="3">
        <v>11100.18</v>
      </c>
      <c r="L408" s="6">
        <v>20</v>
      </c>
      <c r="M408" s="4">
        <v>7</v>
      </c>
      <c r="N408" s="4">
        <v>17</v>
      </c>
      <c r="O408" s="4">
        <v>364192</v>
      </c>
      <c r="P408" s="4">
        <v>2652232</v>
      </c>
      <c r="Q408" s="4">
        <v>0</v>
      </c>
      <c r="R408" s="9" t="str">
        <f t="shared" si="27"/>
        <v>3219b489-52ab-4f25-81e7-cbd0fb6b1191погашен436524долгосрочныйконсолидация кредитов10+ летв ипотекеконсолидация кредитов11100,182071736419226522320</v>
      </c>
      <c r="S408" s="10" t="str">
        <f t="shared" si="28"/>
        <v/>
      </c>
      <c r="T408" s="3">
        <f t="shared" si="29"/>
        <v>32.809558043202905</v>
      </c>
      <c r="U408" s="13">
        <f t="shared" si="30"/>
        <v>0.11473695211506188</v>
      </c>
    </row>
    <row r="409" spans="1:21" x14ac:dyDescent="0.25">
      <c r="A409">
        <v>1749</v>
      </c>
      <c r="B409" t="s">
        <v>1798</v>
      </c>
      <c r="C409" t="s">
        <v>23</v>
      </c>
      <c r="D409" s="1">
        <v>568656</v>
      </c>
      <c r="E409" t="s">
        <v>34</v>
      </c>
      <c r="F409" s="4">
        <v>690</v>
      </c>
      <c r="G409" s="4">
        <v>1408033</v>
      </c>
      <c r="H409" t="s">
        <v>29</v>
      </c>
      <c r="I409" t="s">
        <v>26</v>
      </c>
      <c r="J409" t="s">
        <v>30</v>
      </c>
      <c r="K409" s="3">
        <v>27573.94</v>
      </c>
      <c r="L409" s="6">
        <v>22.5</v>
      </c>
      <c r="N409" s="4">
        <v>16</v>
      </c>
      <c r="O409" s="4">
        <v>389234</v>
      </c>
      <c r="P409" s="4">
        <v>519222</v>
      </c>
      <c r="Q409" s="4">
        <v>0</v>
      </c>
      <c r="R409" s="9" t="str">
        <f t="shared" si="27"/>
        <v>322db8fc-2a16-4349-9903-eb8f9d0dab92погашен568656долгосрочный690консолидация кредитов10+ летв ипотекеконсолидация кредитов27573,9422,5163892345192220</v>
      </c>
      <c r="S409" s="10">
        <f t="shared" si="28"/>
        <v>0.23499966264995206</v>
      </c>
      <c r="T409" s="3">
        <f t="shared" si="29"/>
        <v>14.116009536540663</v>
      </c>
      <c r="U409" s="13">
        <f t="shared" si="30"/>
        <v>4.9364514697733279E-2</v>
      </c>
    </row>
    <row r="410" spans="1:21" x14ac:dyDescent="0.25">
      <c r="A410">
        <v>1191</v>
      </c>
      <c r="B410" t="s">
        <v>1241</v>
      </c>
      <c r="C410" t="s">
        <v>23</v>
      </c>
      <c r="E410" t="s">
        <v>24</v>
      </c>
      <c r="F410" s="4">
        <v>741</v>
      </c>
      <c r="G410" s="4">
        <v>1874920</v>
      </c>
      <c r="H410" t="s">
        <v>29</v>
      </c>
      <c r="I410" t="s">
        <v>26</v>
      </c>
      <c r="J410" t="s">
        <v>30</v>
      </c>
      <c r="K410" s="3">
        <v>42341.88</v>
      </c>
      <c r="L410" s="6">
        <v>13.1</v>
      </c>
      <c r="M410" s="4">
        <v>27</v>
      </c>
      <c r="N410" s="4">
        <v>12</v>
      </c>
      <c r="O410" s="4">
        <v>429837</v>
      </c>
      <c r="P410" s="4">
        <v>577390</v>
      </c>
      <c r="Q410" s="4">
        <v>0</v>
      </c>
      <c r="R410" s="9" t="str">
        <f t="shared" si="27"/>
        <v>3237ac11-f53e-47f2-b08b-5997a79c1506погашенкраткосрочный741консолидация кредитов10+ летв ипотекеконсолидация кредитов42341,8813,127124298375773900</v>
      </c>
      <c r="S410" s="10">
        <f t="shared" si="28"/>
        <v>0.27099959464937168</v>
      </c>
      <c r="T410" s="3">
        <f t="shared" si="29"/>
        <v>10.15158042108664</v>
      </c>
      <c r="U410" s="13">
        <f t="shared" si="30"/>
        <v>3.5500673161542907E-2</v>
      </c>
    </row>
    <row r="411" spans="1:21" x14ac:dyDescent="0.25">
      <c r="A411">
        <v>584</v>
      </c>
      <c r="B411" t="s">
        <v>635</v>
      </c>
      <c r="C411" t="s">
        <v>23</v>
      </c>
      <c r="D411" s="1">
        <v>153868</v>
      </c>
      <c r="E411" t="s">
        <v>24</v>
      </c>
      <c r="F411" s="4">
        <v>741</v>
      </c>
      <c r="G411" s="4">
        <v>2183043</v>
      </c>
      <c r="H411" t="s">
        <v>55</v>
      </c>
      <c r="I411" t="s">
        <v>26</v>
      </c>
      <c r="J411" t="s">
        <v>30</v>
      </c>
      <c r="K411" s="3">
        <v>49482.080000000002</v>
      </c>
      <c r="L411" s="6">
        <v>24</v>
      </c>
      <c r="M411" s="4">
        <v>38</v>
      </c>
      <c r="N411" s="4">
        <v>15</v>
      </c>
      <c r="O411" s="4">
        <v>688655</v>
      </c>
      <c r="P411" s="4">
        <v>887986</v>
      </c>
      <c r="Q411" s="4">
        <v>0</v>
      </c>
      <c r="R411" s="9" t="str">
        <f t="shared" si="27"/>
        <v>3272e293-7cea-4e6d-9faf-be025b52f3a6погашен153868краткосрочный741консолидация кредитов9 летв ипотекеконсолидация кредитов49482,082438156886558879860</v>
      </c>
      <c r="S411" s="10">
        <f t="shared" si="28"/>
        <v>0.27199874670356927</v>
      </c>
      <c r="T411" s="3">
        <f t="shared" si="29"/>
        <v>13.917260551698716</v>
      </c>
      <c r="U411" s="13">
        <f t="shared" si="30"/>
        <v>4.8669477820775048E-2</v>
      </c>
    </row>
    <row r="412" spans="1:21" x14ac:dyDescent="0.25">
      <c r="A412">
        <v>1356</v>
      </c>
      <c r="B412" t="s">
        <v>1406</v>
      </c>
      <c r="C412" t="s">
        <v>23</v>
      </c>
      <c r="D412" s="1">
        <v>153362</v>
      </c>
      <c r="E412" t="s">
        <v>24</v>
      </c>
      <c r="F412" s="4">
        <v>746</v>
      </c>
      <c r="G412" s="4">
        <v>1892210</v>
      </c>
      <c r="H412" t="s">
        <v>52</v>
      </c>
      <c r="I412" t="s">
        <v>26</v>
      </c>
      <c r="J412" t="s">
        <v>30</v>
      </c>
      <c r="K412" s="3">
        <v>19174.419999999998</v>
      </c>
      <c r="L412" s="6">
        <v>31.7</v>
      </c>
      <c r="M412" s="4">
        <v>18</v>
      </c>
      <c r="N412" s="4">
        <v>8</v>
      </c>
      <c r="O412" s="4">
        <v>468806</v>
      </c>
      <c r="P412" s="4">
        <v>714252</v>
      </c>
      <c r="Q412" s="4">
        <v>0</v>
      </c>
      <c r="R412" s="9" t="str">
        <f t="shared" si="27"/>
        <v>32821491-7434-4977-b5d3-0c54c17d8869погашен153362краткосрочный746консолидация кредитов4 годав ипотекеконсолидация кредитов19174,4231,71884688067142520</v>
      </c>
      <c r="S412" s="10">
        <f t="shared" si="28"/>
        <v>0.12160016065870066</v>
      </c>
      <c r="T412" s="3">
        <f t="shared" si="29"/>
        <v>24.44955310251888</v>
      </c>
      <c r="U412" s="13">
        <f t="shared" si="30"/>
        <v>8.5501523667720764E-2</v>
      </c>
    </row>
    <row r="413" spans="1:21" x14ac:dyDescent="0.25">
      <c r="A413">
        <v>1026</v>
      </c>
      <c r="B413" t="s">
        <v>1076</v>
      </c>
      <c r="C413" t="s">
        <v>23</v>
      </c>
      <c r="D413" s="1">
        <v>248248</v>
      </c>
      <c r="E413" t="s">
        <v>24</v>
      </c>
      <c r="F413" s="4">
        <v>710</v>
      </c>
      <c r="G413" s="4">
        <v>618089</v>
      </c>
      <c r="H413" t="s">
        <v>29</v>
      </c>
      <c r="I413" t="s">
        <v>38</v>
      </c>
      <c r="J413" t="s">
        <v>72</v>
      </c>
      <c r="K413" s="3">
        <v>6953.62</v>
      </c>
      <c r="L413" s="6">
        <v>12.8</v>
      </c>
      <c r="M413" s="4">
        <v>77</v>
      </c>
      <c r="N413" s="4">
        <v>6</v>
      </c>
      <c r="O413" s="4">
        <v>51585</v>
      </c>
      <c r="P413" s="4">
        <v>136378</v>
      </c>
      <c r="Q413" s="4">
        <v>0</v>
      </c>
      <c r="R413" s="9" t="str">
        <f t="shared" si="27"/>
        <v>328c2ba0-7bab-4cc6-839f-5b282bc7d38aпогашен248248краткосрочный710иное10+ летв арендеиное6953,6212,8776515851363780</v>
      </c>
      <c r="S413" s="10">
        <f t="shared" si="28"/>
        <v>0.13500230549322184</v>
      </c>
      <c r="T413" s="3">
        <f t="shared" si="29"/>
        <v>7.4184381660200014</v>
      </c>
      <c r="U413" s="13">
        <f t="shared" si="30"/>
        <v>2.5942714117099162E-2</v>
      </c>
    </row>
    <row r="414" spans="1:21" x14ac:dyDescent="0.25">
      <c r="A414">
        <v>1261</v>
      </c>
      <c r="B414" t="s">
        <v>1311</v>
      </c>
      <c r="C414" t="s">
        <v>23</v>
      </c>
      <c r="D414" s="1">
        <v>693660</v>
      </c>
      <c r="E414" t="s">
        <v>34</v>
      </c>
      <c r="F414" s="4">
        <v>673</v>
      </c>
      <c r="G414" s="4">
        <v>2957863</v>
      </c>
      <c r="H414" t="s">
        <v>29</v>
      </c>
      <c r="I414" t="s">
        <v>26</v>
      </c>
      <c r="J414" t="s">
        <v>30</v>
      </c>
      <c r="K414" s="3">
        <v>55460.05</v>
      </c>
      <c r="L414" s="6">
        <v>21.3</v>
      </c>
      <c r="M414" s="4">
        <v>37</v>
      </c>
      <c r="N414" s="4">
        <v>22</v>
      </c>
      <c r="O414" s="4">
        <v>350151</v>
      </c>
      <c r="P414" s="4">
        <v>630542</v>
      </c>
      <c r="Q414" s="4">
        <v>0</v>
      </c>
      <c r="R414" s="9" t="str">
        <f t="shared" si="27"/>
        <v>32b9f205-1f85-4fc9-ace0-8e0e52ee309dпогашен693660долгосрочный673консолидация кредитов10+ летв ипотекеконсолидация кредитов55460,0521,337223501516305420</v>
      </c>
      <c r="S414" s="10">
        <f t="shared" si="28"/>
        <v>0.22500048176673501</v>
      </c>
      <c r="T414" s="3">
        <f t="shared" si="29"/>
        <v>6.3135716610424977</v>
      </c>
      <c r="U414" s="13">
        <f t="shared" si="30"/>
        <v>2.2078931035711326E-2</v>
      </c>
    </row>
    <row r="415" spans="1:21" x14ac:dyDescent="0.25">
      <c r="A415">
        <v>1091</v>
      </c>
      <c r="B415" t="s">
        <v>1141</v>
      </c>
      <c r="C415" t="s">
        <v>23</v>
      </c>
      <c r="D415" s="1">
        <v>564498</v>
      </c>
      <c r="E415" t="s">
        <v>24</v>
      </c>
      <c r="F415" s="4">
        <v>742</v>
      </c>
      <c r="G415" s="4">
        <v>1875110</v>
      </c>
      <c r="H415" t="s">
        <v>29</v>
      </c>
      <c r="I415" t="s">
        <v>26</v>
      </c>
      <c r="J415" t="s">
        <v>30</v>
      </c>
      <c r="K415" s="3">
        <v>20001.3</v>
      </c>
      <c r="L415" s="6">
        <v>32.700000000000003</v>
      </c>
      <c r="M415" s="4">
        <v>75</v>
      </c>
      <c r="N415" s="4">
        <v>20</v>
      </c>
      <c r="O415" s="4">
        <v>434131</v>
      </c>
      <c r="P415" s="4">
        <v>672914</v>
      </c>
      <c r="Q415" s="4">
        <v>0</v>
      </c>
      <c r="R415" s="9" t="str">
        <f t="shared" si="27"/>
        <v>32bf9369-54dc-4138-993b-89773ccf470aпогашен564498краткосрочный742консолидация кредитов10+ летв ипотекеконсолидация кредитов20001,332,775204341316729140</v>
      </c>
      <c r="S415" s="10">
        <f t="shared" si="28"/>
        <v>0.12800081061911034</v>
      </c>
      <c r="T415" s="3">
        <f t="shared" si="29"/>
        <v>21.705139165954215</v>
      </c>
      <c r="U415" s="13">
        <f t="shared" si="30"/>
        <v>7.5904146890840879E-2</v>
      </c>
    </row>
    <row r="416" spans="1:21" x14ac:dyDescent="0.25">
      <c r="A416">
        <v>931</v>
      </c>
      <c r="B416" t="s">
        <v>983</v>
      </c>
      <c r="C416" t="s">
        <v>40</v>
      </c>
      <c r="D416" s="1">
        <v>769780</v>
      </c>
      <c r="E416" t="s">
        <v>34</v>
      </c>
      <c r="F416" s="4">
        <v>702</v>
      </c>
      <c r="G416" s="4">
        <v>1519544</v>
      </c>
      <c r="H416" t="s">
        <v>74</v>
      </c>
      <c r="I416" t="s">
        <v>26</v>
      </c>
      <c r="J416" t="s">
        <v>30</v>
      </c>
      <c r="K416" s="3">
        <v>26718.75</v>
      </c>
      <c r="L416" s="6">
        <v>14.2</v>
      </c>
      <c r="N416" s="4">
        <v>16</v>
      </c>
      <c r="O416" s="4">
        <v>399152</v>
      </c>
      <c r="P416" s="4">
        <v>1343518</v>
      </c>
      <c r="Q416" s="4">
        <v>0</v>
      </c>
      <c r="R416" s="9" t="str">
        <f t="shared" si="27"/>
        <v>32d06b3a-5a7d-4e40-aa83-c0c51d37cc51не погашен769780долгосрочный702консолидация кредитов6 летв ипотекеконсолидация кредитов26718,7514,21639915213435180</v>
      </c>
      <c r="S416" s="10">
        <f t="shared" si="28"/>
        <v>0.21100080024007203</v>
      </c>
      <c r="T416" s="3">
        <f t="shared" si="29"/>
        <v>14.939022222222222</v>
      </c>
      <c r="U416" s="13">
        <f t="shared" si="30"/>
        <v>5.2242638413474596E-2</v>
      </c>
    </row>
    <row r="417" spans="1:21" x14ac:dyDescent="0.25">
      <c r="A417">
        <v>1890</v>
      </c>
      <c r="B417" t="s">
        <v>1937</v>
      </c>
      <c r="C417" t="s">
        <v>23</v>
      </c>
      <c r="D417" s="1">
        <v>675048</v>
      </c>
      <c r="E417" t="s">
        <v>24</v>
      </c>
      <c r="F417" s="4">
        <v>732</v>
      </c>
      <c r="G417" s="4">
        <v>2444806</v>
      </c>
      <c r="H417" t="s">
        <v>29</v>
      </c>
      <c r="I417" t="s">
        <v>38</v>
      </c>
      <c r="J417" t="s">
        <v>30</v>
      </c>
      <c r="K417" s="3">
        <v>27504.02</v>
      </c>
      <c r="L417" s="6">
        <v>16</v>
      </c>
      <c r="M417" s="4">
        <v>33</v>
      </c>
      <c r="N417" s="4">
        <v>8</v>
      </c>
      <c r="O417" s="4">
        <v>268964</v>
      </c>
      <c r="P417" s="4">
        <v>339636</v>
      </c>
      <c r="Q417" s="4">
        <v>0</v>
      </c>
      <c r="R417" s="9" t="str">
        <f t="shared" si="27"/>
        <v>32d66015-938a-4bb7-8f96-2d7ce8b2e476погашен675048краткосрочный732консолидация кредитов10+ летв арендеконсолидация кредитов27504,02163382689643396360</v>
      </c>
      <c r="S417" s="10">
        <f t="shared" si="28"/>
        <v>0.13499976685266643</v>
      </c>
      <c r="T417" s="3">
        <f t="shared" si="29"/>
        <v>9.779079567277801</v>
      </c>
      <c r="U417" s="13">
        <f t="shared" si="30"/>
        <v>3.4198015790480304E-2</v>
      </c>
    </row>
    <row r="418" spans="1:21" x14ac:dyDescent="0.25">
      <c r="A418">
        <v>958</v>
      </c>
      <c r="B418" t="s">
        <v>1010</v>
      </c>
      <c r="C418" t="s">
        <v>23</v>
      </c>
      <c r="D418" s="1">
        <v>155254</v>
      </c>
      <c r="E418" t="s">
        <v>24</v>
      </c>
      <c r="F418" s="4">
        <v>730</v>
      </c>
      <c r="G418" s="4">
        <v>1448028</v>
      </c>
      <c r="H418" t="s">
        <v>29</v>
      </c>
      <c r="I418" t="s">
        <v>26</v>
      </c>
      <c r="J418" t="s">
        <v>72</v>
      </c>
      <c r="K418" s="3">
        <v>15928.46</v>
      </c>
      <c r="L418" s="6">
        <v>18.7</v>
      </c>
      <c r="N418" s="4">
        <v>14</v>
      </c>
      <c r="O418" s="4">
        <v>282131</v>
      </c>
      <c r="P418" s="4">
        <v>540870</v>
      </c>
      <c r="Q418" s="4">
        <v>1</v>
      </c>
      <c r="R418" s="9" t="str">
        <f t="shared" si="27"/>
        <v>3319838f-c476-40ed-b142-a5ad9a2813d7погашен155254краткосрочный730иное10+ летв ипотекеиное15928,4618,7142821315408701</v>
      </c>
      <c r="S418" s="10">
        <f t="shared" si="28"/>
        <v>0.13200125964415052</v>
      </c>
      <c r="T418" s="3">
        <f t="shared" si="29"/>
        <v>17.712383996946347</v>
      </c>
      <c r="U418" s="13">
        <f t="shared" si="30"/>
        <v>6.1941247481151054E-2</v>
      </c>
    </row>
    <row r="419" spans="1:21" x14ac:dyDescent="0.25">
      <c r="A419">
        <v>1427</v>
      </c>
      <c r="B419" t="s">
        <v>1477</v>
      </c>
      <c r="C419" t="s">
        <v>23</v>
      </c>
      <c r="D419" s="1">
        <v>249480</v>
      </c>
      <c r="E419" t="s">
        <v>34</v>
      </c>
      <c r="F419" s="4">
        <v>708</v>
      </c>
      <c r="G419" s="4">
        <v>1124154</v>
      </c>
      <c r="H419" t="s">
        <v>35</v>
      </c>
      <c r="I419" t="s">
        <v>26</v>
      </c>
      <c r="J419" t="s">
        <v>30</v>
      </c>
      <c r="K419" s="3">
        <v>7925.28</v>
      </c>
      <c r="L419" s="6">
        <v>14.9</v>
      </c>
      <c r="M419" s="4">
        <v>15</v>
      </c>
      <c r="N419" s="4">
        <v>5</v>
      </c>
      <c r="O419" s="4">
        <v>160569</v>
      </c>
      <c r="P419" s="4">
        <v>701580</v>
      </c>
      <c r="Q419" s="4">
        <v>0</v>
      </c>
      <c r="R419" s="9" t="str">
        <f t="shared" si="27"/>
        <v>336159c4-7a7a-4ece-ac14-dbba1de63e4aпогашен249480долгосрочный708консолидация кредитов3 годав ипотекеконсолидация кредитов7925,2814,91551605697015800</v>
      </c>
      <c r="S419" s="10">
        <f t="shared" si="28"/>
        <v>8.4599939154243992E-2</v>
      </c>
      <c r="T419" s="3">
        <f t="shared" si="29"/>
        <v>20.260356731875721</v>
      </c>
      <c r="U419" s="13">
        <f t="shared" si="30"/>
        <v>7.0851657834534038E-2</v>
      </c>
    </row>
    <row r="420" spans="1:21" x14ac:dyDescent="0.25">
      <c r="A420">
        <v>1583</v>
      </c>
      <c r="B420" t="s">
        <v>1633</v>
      </c>
      <c r="C420" t="s">
        <v>23</v>
      </c>
      <c r="D420" s="1">
        <v>44924</v>
      </c>
      <c r="E420" t="s">
        <v>24</v>
      </c>
      <c r="F420" s="4">
        <v>647</v>
      </c>
      <c r="G420" s="4">
        <v>582027</v>
      </c>
      <c r="H420" t="s">
        <v>42</v>
      </c>
      <c r="I420" t="s">
        <v>38</v>
      </c>
      <c r="J420" t="s">
        <v>72</v>
      </c>
      <c r="K420" s="3">
        <v>1668.39</v>
      </c>
      <c r="L420" s="6">
        <v>6.4</v>
      </c>
      <c r="N420" s="4">
        <v>5</v>
      </c>
      <c r="O420" s="4">
        <v>52839</v>
      </c>
      <c r="P420" s="4">
        <v>179982</v>
      </c>
      <c r="Q420" s="4">
        <v>0</v>
      </c>
      <c r="R420" s="9" t="str">
        <f t="shared" si="27"/>
        <v>33748f75-2183-410f-80f1-6137f15dc6cfпогашен44924краткосрочный647иное&lt; 1 годав арендеиное1668,396,45528391799820</v>
      </c>
      <c r="S420" s="10">
        <f t="shared" si="28"/>
        <v>3.4398198021741259E-2</v>
      </c>
      <c r="T420" s="3">
        <f t="shared" si="29"/>
        <v>31.67065254526819</v>
      </c>
      <c r="U420" s="13">
        <f t="shared" si="30"/>
        <v>0.11075413267543253</v>
      </c>
    </row>
    <row r="421" spans="1:21" x14ac:dyDescent="0.25">
      <c r="A421">
        <v>1598</v>
      </c>
      <c r="B421" t="s">
        <v>1648</v>
      </c>
      <c r="C421" t="s">
        <v>23</v>
      </c>
      <c r="D421" s="1">
        <v>187726</v>
      </c>
      <c r="E421" t="s">
        <v>24</v>
      </c>
      <c r="F421" s="4">
        <v>725</v>
      </c>
      <c r="G421" s="4">
        <v>694811</v>
      </c>
      <c r="I421" t="s">
        <v>26</v>
      </c>
      <c r="J421" t="s">
        <v>30</v>
      </c>
      <c r="K421" s="3">
        <v>16964.91</v>
      </c>
      <c r="L421" s="6">
        <v>22.5</v>
      </c>
      <c r="N421" s="4">
        <v>12</v>
      </c>
      <c r="O421" s="4">
        <v>184186</v>
      </c>
      <c r="P421" s="4">
        <v>318296</v>
      </c>
      <c r="Q421" s="4">
        <v>1</v>
      </c>
      <c r="R421" s="9" t="str">
        <f t="shared" si="27"/>
        <v>33aa069d-a514-4c4e-b8c5-eaf9d20831aaпогашен187726краткосрочный725консолидация кредитовв ипотекеконсолидация кредитов16964,9122,5121841863182961</v>
      </c>
      <c r="S421" s="10">
        <f t="shared" si="28"/>
        <v>0.29299898821406106</v>
      </c>
      <c r="T421" s="3">
        <f t="shared" si="29"/>
        <v>10.856880466798822</v>
      </c>
      <c r="U421" s="13">
        <f t="shared" si="30"/>
        <v>3.7967148859419445E-2</v>
      </c>
    </row>
    <row r="422" spans="1:21" x14ac:dyDescent="0.25">
      <c r="A422">
        <v>291</v>
      </c>
      <c r="B422" t="s">
        <v>341</v>
      </c>
      <c r="C422" t="s">
        <v>23</v>
      </c>
      <c r="D422" s="1">
        <v>219186</v>
      </c>
      <c r="E422" t="s">
        <v>24</v>
      </c>
      <c r="F422" s="4">
        <v>748</v>
      </c>
      <c r="G422" s="4">
        <v>2233697</v>
      </c>
      <c r="H422" t="s">
        <v>35</v>
      </c>
      <c r="I422" t="s">
        <v>26</v>
      </c>
      <c r="J422" t="s">
        <v>30</v>
      </c>
      <c r="K422" s="3">
        <v>14779.72</v>
      </c>
      <c r="L422" s="6">
        <v>20.6</v>
      </c>
      <c r="M422" s="4">
        <v>37</v>
      </c>
      <c r="N422" s="4">
        <v>11</v>
      </c>
      <c r="O422" s="4">
        <v>281618</v>
      </c>
      <c r="P422" s="4">
        <v>939708</v>
      </c>
      <c r="Q422" s="4">
        <v>0</v>
      </c>
      <c r="R422" s="9" t="str">
        <f t="shared" si="27"/>
        <v>33bf0df2-a905-4963-9d22-7375ee815b3dпогашен219186краткосрочный748консолидация кредитов3 годав ипотекеконсолидация кредитов14779,7220,637112816189397080</v>
      </c>
      <c r="S422" s="10">
        <f t="shared" si="28"/>
        <v>7.9400491651284835E-2</v>
      </c>
      <c r="T422" s="3">
        <f t="shared" si="29"/>
        <v>19.054352856481721</v>
      </c>
      <c r="U422" s="13">
        <f t="shared" si="30"/>
        <v>6.6634191426743553E-2</v>
      </c>
    </row>
    <row r="423" spans="1:21" x14ac:dyDescent="0.25">
      <c r="A423">
        <v>42</v>
      </c>
      <c r="B423" t="s">
        <v>87</v>
      </c>
      <c r="C423" t="s">
        <v>23</v>
      </c>
      <c r="D423" s="1">
        <v>210166</v>
      </c>
      <c r="E423" t="s">
        <v>24</v>
      </c>
      <c r="F423" s="4"/>
      <c r="G423" s="4"/>
      <c r="H423" t="s">
        <v>46</v>
      </c>
      <c r="I423" t="s">
        <v>38</v>
      </c>
      <c r="J423" t="s">
        <v>30</v>
      </c>
      <c r="K423" s="3">
        <v>13084.54</v>
      </c>
      <c r="L423" s="6">
        <v>14</v>
      </c>
      <c r="M423" s="4">
        <v>20</v>
      </c>
      <c r="N423" s="4">
        <v>10</v>
      </c>
      <c r="O423" s="4">
        <v>314336</v>
      </c>
      <c r="P423" s="4">
        <v>483362</v>
      </c>
      <c r="Q423" s="4">
        <v>0</v>
      </c>
      <c r="R423" s="9" t="str">
        <f t="shared" si="27"/>
        <v>33ca84d6-61ab-4e1c-9312-77228201e7ddпогашен210166краткосрочныйконсолидация кредитов2 годав арендеконсолидация кредитов13084,541420103143364833620</v>
      </c>
      <c r="S423" s="10" t="str">
        <f t="shared" si="28"/>
        <v/>
      </c>
      <c r="T423" s="3">
        <f t="shared" si="29"/>
        <v>24.023465861237764</v>
      </c>
      <c r="U423" s="13">
        <f t="shared" si="30"/>
        <v>8.401147155134249E-2</v>
      </c>
    </row>
    <row r="424" spans="1:21" x14ac:dyDescent="0.25">
      <c r="A424">
        <v>1915</v>
      </c>
      <c r="B424" t="s">
        <v>1962</v>
      </c>
      <c r="C424" t="s">
        <v>23</v>
      </c>
      <c r="D424" s="1">
        <v>222662</v>
      </c>
      <c r="E424" t="s">
        <v>24</v>
      </c>
      <c r="F424" s="4">
        <v>716</v>
      </c>
      <c r="G424" s="4">
        <v>1538392</v>
      </c>
      <c r="H424" t="s">
        <v>37</v>
      </c>
      <c r="I424" t="s">
        <v>26</v>
      </c>
      <c r="J424" t="s">
        <v>30</v>
      </c>
      <c r="K424" s="3">
        <v>19358.150000000001</v>
      </c>
      <c r="L424" s="6">
        <v>16.399999999999999</v>
      </c>
      <c r="N424" s="4">
        <v>10</v>
      </c>
      <c r="O424" s="4">
        <v>284582</v>
      </c>
      <c r="P424" s="4">
        <v>338316</v>
      </c>
      <c r="Q424" s="4">
        <v>0</v>
      </c>
      <c r="R424" s="9" t="str">
        <f t="shared" si="27"/>
        <v>33ea67f5-abd0-4a59-9e22-0525e226c7cbпогашен222662краткосрочный716консолидация кредитов5 летв ипотекеконсолидация кредитов19358,1516,4102845823383160</v>
      </c>
      <c r="S424" s="10">
        <f t="shared" si="28"/>
        <v>0.15100039521786385</v>
      </c>
      <c r="T424" s="3">
        <f t="shared" si="29"/>
        <v>14.700888256367472</v>
      </c>
      <c r="U424" s="13">
        <f t="shared" si="30"/>
        <v>5.1409869943955189E-2</v>
      </c>
    </row>
    <row r="425" spans="1:21" x14ac:dyDescent="0.25">
      <c r="A425">
        <v>1808</v>
      </c>
      <c r="B425" t="s">
        <v>1857</v>
      </c>
      <c r="C425" t="s">
        <v>40</v>
      </c>
      <c r="D425" s="1">
        <v>377190</v>
      </c>
      <c r="E425" t="s">
        <v>34</v>
      </c>
      <c r="F425" s="4">
        <v>700</v>
      </c>
      <c r="G425" s="4">
        <v>4690454</v>
      </c>
      <c r="H425" t="s">
        <v>55</v>
      </c>
      <c r="I425" t="s">
        <v>26</v>
      </c>
      <c r="J425" t="s">
        <v>30</v>
      </c>
      <c r="K425" s="3">
        <v>26969.93</v>
      </c>
      <c r="L425" s="6">
        <v>21.9</v>
      </c>
      <c r="M425" s="4">
        <v>9</v>
      </c>
      <c r="N425" s="4">
        <v>11</v>
      </c>
      <c r="O425" s="4">
        <v>280174</v>
      </c>
      <c r="P425" s="4">
        <v>483472</v>
      </c>
      <c r="Q425" s="4">
        <v>0</v>
      </c>
      <c r="R425" s="9" t="str">
        <f t="shared" si="27"/>
        <v>33eaf352-8701-497e-b4e9-0442605335ceне погашен377190долгосрочный700консолидация кредитов9 летв ипотекеконсолидация кредитов26969,9321,99112801744834720</v>
      </c>
      <c r="S425" s="10">
        <f t="shared" si="28"/>
        <v>6.8999538211013275E-2</v>
      </c>
      <c r="T425" s="3">
        <f t="shared" si="29"/>
        <v>10.388384396993244</v>
      </c>
      <c r="U425" s="13">
        <f t="shared" si="30"/>
        <v>3.6328790578073637E-2</v>
      </c>
    </row>
    <row r="426" spans="1:21" x14ac:dyDescent="0.25">
      <c r="A426">
        <v>518</v>
      </c>
      <c r="B426" t="s">
        <v>569</v>
      </c>
      <c r="C426" t="s">
        <v>23</v>
      </c>
      <c r="D426" s="1">
        <v>257554</v>
      </c>
      <c r="E426" t="s">
        <v>24</v>
      </c>
      <c r="F426" s="4">
        <v>732</v>
      </c>
      <c r="G426" s="4">
        <v>885096</v>
      </c>
      <c r="H426" t="s">
        <v>25</v>
      </c>
      <c r="I426" t="s">
        <v>38</v>
      </c>
      <c r="J426" t="s">
        <v>30</v>
      </c>
      <c r="K426" s="3">
        <v>11211.14</v>
      </c>
      <c r="L426" s="6">
        <v>21.6</v>
      </c>
      <c r="N426" s="4">
        <v>4</v>
      </c>
      <c r="O426" s="4">
        <v>197239</v>
      </c>
      <c r="P426" s="4">
        <v>302478</v>
      </c>
      <c r="Q426" s="4">
        <v>0</v>
      </c>
      <c r="R426" s="9" t="str">
        <f t="shared" si="27"/>
        <v>33fe01b7-03a2-4b28-a52a-5614a33e5cd6погашен257554краткосрочный732консолидация кредитов8 летв арендеконсолидация кредитов11211,1421,641972393024780</v>
      </c>
      <c r="S426" s="10">
        <f t="shared" si="28"/>
        <v>0.15199896960329726</v>
      </c>
      <c r="T426" s="3">
        <f t="shared" si="29"/>
        <v>17.593126122767178</v>
      </c>
      <c r="U426" s="13">
        <f t="shared" si="30"/>
        <v>6.1524195688468522E-2</v>
      </c>
    </row>
    <row r="427" spans="1:21" x14ac:dyDescent="0.25">
      <c r="A427">
        <v>701</v>
      </c>
      <c r="B427" t="s">
        <v>753</v>
      </c>
      <c r="C427" t="s">
        <v>40</v>
      </c>
      <c r="D427" s="1">
        <v>271700</v>
      </c>
      <c r="E427" t="s">
        <v>24</v>
      </c>
      <c r="F427" s="4">
        <v>696</v>
      </c>
      <c r="G427" s="4">
        <v>675298</v>
      </c>
      <c r="H427" t="s">
        <v>57</v>
      </c>
      <c r="I427" t="s">
        <v>38</v>
      </c>
      <c r="J427" t="s">
        <v>75</v>
      </c>
      <c r="K427" s="3">
        <v>14293.89</v>
      </c>
      <c r="L427" s="6">
        <v>24.5</v>
      </c>
      <c r="M427" s="4">
        <v>57</v>
      </c>
      <c r="N427" s="4">
        <v>14</v>
      </c>
      <c r="O427" s="4">
        <v>272916</v>
      </c>
      <c r="P427" s="4">
        <v>673772</v>
      </c>
      <c r="Q427" s="4">
        <v>0</v>
      </c>
      <c r="R427" s="9" t="str">
        <f t="shared" si="27"/>
        <v>3463ebf8-6567-4a00-a378-51cd39c932b1не погашен271700краткосрочный696бизнес7 летв арендебизнес14293,8924,557142729166737720</v>
      </c>
      <c r="S427" s="10">
        <f t="shared" si="28"/>
        <v>0.25400146305779076</v>
      </c>
      <c r="T427" s="3">
        <f t="shared" si="29"/>
        <v>19.09319296566575</v>
      </c>
      <c r="U427" s="13">
        <f t="shared" si="30"/>
        <v>6.6770017570507004E-2</v>
      </c>
    </row>
    <row r="428" spans="1:21" x14ac:dyDescent="0.25">
      <c r="A428">
        <v>883</v>
      </c>
      <c r="B428" t="s">
        <v>935</v>
      </c>
      <c r="C428" t="s">
        <v>23</v>
      </c>
      <c r="D428" s="1">
        <v>747736</v>
      </c>
      <c r="E428" t="s">
        <v>34</v>
      </c>
      <c r="F428" s="4">
        <v>646</v>
      </c>
      <c r="G428" s="4">
        <v>1538696</v>
      </c>
      <c r="H428" t="s">
        <v>74</v>
      </c>
      <c r="I428" t="s">
        <v>26</v>
      </c>
      <c r="J428" t="s">
        <v>30</v>
      </c>
      <c r="K428" s="3">
        <v>20644.07</v>
      </c>
      <c r="L428" s="6">
        <v>18</v>
      </c>
      <c r="M428" s="4">
        <v>77</v>
      </c>
      <c r="N428" s="4">
        <v>7</v>
      </c>
      <c r="O428" s="4">
        <v>167200</v>
      </c>
      <c r="P428" s="4">
        <v>222772</v>
      </c>
      <c r="Q428" s="4">
        <v>1</v>
      </c>
      <c r="R428" s="9" t="str">
        <f t="shared" si="27"/>
        <v>3483498c-c247-4329-acec-91aeb5c245abпогашен747736долгосрочный646консолидация кредитов6 летв ипотекеконсолидация кредитов20644,07187771672002227721</v>
      </c>
      <c r="S428" s="10">
        <f t="shared" si="28"/>
        <v>0.1609992097204386</v>
      </c>
      <c r="T428" s="3">
        <f t="shared" si="29"/>
        <v>8.0991781174933042</v>
      </c>
      <c r="U428" s="13">
        <f t="shared" si="30"/>
        <v>2.8323301722459577E-2</v>
      </c>
    </row>
    <row r="429" spans="1:21" x14ac:dyDescent="0.25">
      <c r="A429">
        <v>1838</v>
      </c>
      <c r="B429" t="s">
        <v>1886</v>
      </c>
      <c r="C429" t="s">
        <v>23</v>
      </c>
      <c r="D429" s="1">
        <v>466972</v>
      </c>
      <c r="E429" t="s">
        <v>24</v>
      </c>
      <c r="F429" s="4">
        <v>722</v>
      </c>
      <c r="G429" s="4">
        <v>1442328</v>
      </c>
      <c r="H429" t="s">
        <v>29</v>
      </c>
      <c r="I429" t="s">
        <v>26</v>
      </c>
      <c r="J429" t="s">
        <v>30</v>
      </c>
      <c r="K429" s="3">
        <v>21009.82</v>
      </c>
      <c r="L429" s="6">
        <v>38</v>
      </c>
      <c r="M429" s="4">
        <v>43</v>
      </c>
      <c r="N429" s="4">
        <v>12</v>
      </c>
      <c r="O429" s="4">
        <v>606290</v>
      </c>
      <c r="P429" s="4">
        <v>879736</v>
      </c>
      <c r="Q429" s="4">
        <v>0</v>
      </c>
      <c r="R429" s="9" t="str">
        <f t="shared" si="27"/>
        <v>348d4912-a6b0-4328-aa6e-73caee88c600погашен466972краткосрочный722консолидация кредитов10+ летв ипотекеконсолидация кредитов21009,823843126062908797360</v>
      </c>
      <c r="S429" s="10">
        <f t="shared" si="28"/>
        <v>0.17479924122668353</v>
      </c>
      <c r="T429" s="3">
        <f t="shared" si="29"/>
        <v>28.857458083886488</v>
      </c>
      <c r="U429" s="13">
        <f t="shared" si="30"/>
        <v>0.10091622636225137</v>
      </c>
    </row>
    <row r="430" spans="1:21" x14ac:dyDescent="0.25">
      <c r="A430">
        <v>1426</v>
      </c>
      <c r="B430" t="s">
        <v>1476</v>
      </c>
      <c r="C430" t="s">
        <v>23</v>
      </c>
      <c r="D430" s="1">
        <v>110286</v>
      </c>
      <c r="E430" t="s">
        <v>24</v>
      </c>
      <c r="F430" s="4">
        <v>736</v>
      </c>
      <c r="G430" s="4">
        <v>969513</v>
      </c>
      <c r="H430" t="s">
        <v>29</v>
      </c>
      <c r="I430" t="s">
        <v>26</v>
      </c>
      <c r="J430" t="s">
        <v>27</v>
      </c>
      <c r="K430" s="3">
        <v>12280.46</v>
      </c>
      <c r="L430" s="6">
        <v>9.6</v>
      </c>
      <c r="N430" s="4">
        <v>6</v>
      </c>
      <c r="O430" s="4">
        <v>31160</v>
      </c>
      <c r="P430" s="4">
        <v>70620</v>
      </c>
      <c r="Q430" s="4">
        <v>0</v>
      </c>
      <c r="R430" s="9" t="str">
        <f t="shared" si="27"/>
        <v>349a9d0c-f5b0-49df-991e-1d628d2f47c1погашен110286краткосрочный736ремонт жилья10+ летв ипотекеремонт жилья12280,469,6631160706200</v>
      </c>
      <c r="S430" s="10">
        <f t="shared" si="28"/>
        <v>0.15199952966076782</v>
      </c>
      <c r="T430" s="3">
        <f t="shared" si="29"/>
        <v>2.5373642355416655</v>
      </c>
      <c r="U430" s="13">
        <f t="shared" si="30"/>
        <v>8.8733118077501012E-3</v>
      </c>
    </row>
    <row r="431" spans="1:21" x14ac:dyDescent="0.25">
      <c r="A431">
        <v>1253</v>
      </c>
      <c r="B431" t="s">
        <v>1303</v>
      </c>
      <c r="C431" t="s">
        <v>23</v>
      </c>
      <c r="E431" t="s">
        <v>24</v>
      </c>
      <c r="F431" s="4">
        <v>738</v>
      </c>
      <c r="G431" s="4">
        <v>1147524</v>
      </c>
      <c r="H431" t="s">
        <v>42</v>
      </c>
      <c r="I431" t="s">
        <v>26</v>
      </c>
      <c r="J431" t="s">
        <v>30</v>
      </c>
      <c r="K431" s="3">
        <v>27731.83</v>
      </c>
      <c r="L431" s="6">
        <v>11.4</v>
      </c>
      <c r="M431" s="4">
        <v>3</v>
      </c>
      <c r="N431" s="4">
        <v>16</v>
      </c>
      <c r="O431" s="4">
        <v>143488</v>
      </c>
      <c r="P431" s="4">
        <v>433752</v>
      </c>
      <c r="Q431" s="4">
        <v>0</v>
      </c>
      <c r="R431" s="9" t="str">
        <f t="shared" si="27"/>
        <v>34d7bc55-4b3e-4587-8c80-dce023c9be6cпогашенкраткосрочный738консолидация кредитов&lt; 1 годав ипотекеконсолидация кредитов27731,8311,43161434884337520</v>
      </c>
      <c r="S431" s="10">
        <f t="shared" si="28"/>
        <v>0.29000000000000004</v>
      </c>
      <c r="T431" s="3">
        <f t="shared" si="29"/>
        <v>5.1741266263351529</v>
      </c>
      <c r="U431" s="13">
        <f t="shared" si="30"/>
        <v>1.8094224804289044E-2</v>
      </c>
    </row>
    <row r="432" spans="1:21" x14ac:dyDescent="0.25">
      <c r="A432">
        <v>749</v>
      </c>
      <c r="B432" t="s">
        <v>801</v>
      </c>
      <c r="C432" t="s">
        <v>40</v>
      </c>
      <c r="D432" s="1">
        <v>400400</v>
      </c>
      <c r="E432" t="s">
        <v>24</v>
      </c>
      <c r="F432" s="4">
        <v>719</v>
      </c>
      <c r="G432" s="4">
        <v>1152654</v>
      </c>
      <c r="H432" t="s">
        <v>29</v>
      </c>
      <c r="I432" t="s">
        <v>26</v>
      </c>
      <c r="J432" t="s">
        <v>30</v>
      </c>
      <c r="K432" s="3">
        <v>28047.99</v>
      </c>
      <c r="L432" s="6">
        <v>12</v>
      </c>
      <c r="N432" s="4">
        <v>36</v>
      </c>
      <c r="O432" s="4">
        <v>569962</v>
      </c>
      <c r="P432" s="4">
        <v>1499916</v>
      </c>
      <c r="Q432" s="4">
        <v>0</v>
      </c>
      <c r="R432" s="9" t="str">
        <f t="shared" si="27"/>
        <v>3535c73e-af3a-458a-90d6-0ba0d7a92f27не погашен400400краткосрочный719консолидация кредитов10+ летв ипотекеконсолидация кредитов28047,99123656996214999160</v>
      </c>
      <c r="S432" s="10">
        <f t="shared" si="28"/>
        <v>0.2920007912174859</v>
      </c>
      <c r="T432" s="3">
        <f t="shared" si="29"/>
        <v>20.320957045406818</v>
      </c>
      <c r="U432" s="13">
        <f t="shared" si="30"/>
        <v>7.1063580691361899E-2</v>
      </c>
    </row>
    <row r="433" spans="1:21" x14ac:dyDescent="0.25">
      <c r="A433">
        <v>1708</v>
      </c>
      <c r="B433" t="s">
        <v>1757</v>
      </c>
      <c r="C433" t="s">
        <v>23</v>
      </c>
      <c r="D433" s="1">
        <v>37752</v>
      </c>
      <c r="E433" t="s">
        <v>24</v>
      </c>
      <c r="F433" s="4">
        <v>715</v>
      </c>
      <c r="G433" s="4">
        <v>767372</v>
      </c>
      <c r="H433" t="s">
        <v>46</v>
      </c>
      <c r="I433" t="s">
        <v>38</v>
      </c>
      <c r="J433" t="s">
        <v>72</v>
      </c>
      <c r="K433" s="3">
        <v>11446.74</v>
      </c>
      <c r="L433" s="6">
        <v>14.2</v>
      </c>
      <c r="M433" s="4">
        <v>9</v>
      </c>
      <c r="N433" s="4">
        <v>5</v>
      </c>
      <c r="O433" s="4">
        <v>703</v>
      </c>
      <c r="P433" s="4">
        <v>205480</v>
      </c>
      <c r="Q433" s="4">
        <v>0</v>
      </c>
      <c r="R433" s="9" t="str">
        <f t="shared" si="27"/>
        <v>353a480d-6ee8-4588-acc6-6a1c77363429погашен37752краткосрочный715иное2 годав арендеиное11446,7414,2957032054800</v>
      </c>
      <c r="S433" s="10">
        <f t="shared" si="28"/>
        <v>0.17900168366841637</v>
      </c>
      <c r="T433" s="3">
        <f t="shared" si="29"/>
        <v>6.1414865717226041E-2</v>
      </c>
      <c r="U433" s="13">
        <f t="shared" si="30"/>
        <v>2.1477139367959703E-4</v>
      </c>
    </row>
    <row r="434" spans="1:21" x14ac:dyDescent="0.25">
      <c r="A434">
        <v>919</v>
      </c>
      <c r="B434" t="s">
        <v>971</v>
      </c>
      <c r="C434" t="s">
        <v>23</v>
      </c>
      <c r="D434" s="1">
        <v>117084</v>
      </c>
      <c r="E434" t="s">
        <v>24</v>
      </c>
      <c r="F434" s="4"/>
      <c r="G434" s="4"/>
      <c r="H434" t="s">
        <v>29</v>
      </c>
      <c r="I434" t="s">
        <v>38</v>
      </c>
      <c r="J434" t="s">
        <v>30</v>
      </c>
      <c r="K434" s="3">
        <v>12386.1</v>
      </c>
      <c r="L434" s="6">
        <v>17.100000000000001</v>
      </c>
      <c r="N434" s="4">
        <v>5</v>
      </c>
      <c r="O434" s="4">
        <v>10184</v>
      </c>
      <c r="P434" s="4">
        <v>92070</v>
      </c>
      <c r="Q434" s="4">
        <v>1</v>
      </c>
      <c r="R434" s="9" t="str">
        <f t="shared" si="27"/>
        <v>354fbe1e-b0b8-4a90-a78e-9efaf9b4cba5погашен117084краткосрочныйконсолидация кредитов10+ летв арендеконсолидация кредитов12386,117,1510184920701</v>
      </c>
      <c r="S434" s="10" t="str">
        <f t="shared" si="28"/>
        <v/>
      </c>
      <c r="T434" s="3">
        <f t="shared" si="29"/>
        <v>0.8222119957048627</v>
      </c>
      <c r="U434" s="13">
        <f t="shared" si="30"/>
        <v>2.8753236558504069E-3</v>
      </c>
    </row>
    <row r="435" spans="1:21" x14ac:dyDescent="0.25">
      <c r="A435">
        <v>910</v>
      </c>
      <c r="B435" t="s">
        <v>962</v>
      </c>
      <c r="C435" t="s">
        <v>40</v>
      </c>
      <c r="D435" s="1">
        <v>325776</v>
      </c>
      <c r="E435" t="s">
        <v>24</v>
      </c>
      <c r="F435" s="4">
        <v>739</v>
      </c>
      <c r="G435" s="4">
        <v>1312976</v>
      </c>
      <c r="H435" t="s">
        <v>29</v>
      </c>
      <c r="I435" t="s">
        <v>38</v>
      </c>
      <c r="J435" t="s">
        <v>30</v>
      </c>
      <c r="K435" s="3">
        <v>23852.41</v>
      </c>
      <c r="L435" s="6">
        <v>15.6</v>
      </c>
      <c r="M435" s="4">
        <v>20</v>
      </c>
      <c r="N435" s="4">
        <v>18</v>
      </c>
      <c r="O435" s="4">
        <v>319143</v>
      </c>
      <c r="P435" s="4">
        <v>1144088</v>
      </c>
      <c r="Q435" s="4">
        <v>0</v>
      </c>
      <c r="R435" s="9" t="str">
        <f t="shared" si="27"/>
        <v>355dd59f-4903-4bed-a1ad-cc31129457f9не погашен325776краткосрочный739консолидация кредитов10+ летв арендеконсолидация кредитов23852,4115,6201831914311440880</v>
      </c>
      <c r="S435" s="10">
        <f t="shared" si="28"/>
        <v>0.21800011576753878</v>
      </c>
      <c r="T435" s="3">
        <f t="shared" si="29"/>
        <v>13.379905845992083</v>
      </c>
      <c r="U435" s="13">
        <f t="shared" si="30"/>
        <v>4.6790316844077952E-2</v>
      </c>
    </row>
    <row r="436" spans="1:21" x14ac:dyDescent="0.25">
      <c r="A436">
        <v>192</v>
      </c>
      <c r="B436" t="s">
        <v>239</v>
      </c>
      <c r="C436" t="s">
        <v>40</v>
      </c>
      <c r="D436" s="1">
        <v>322124</v>
      </c>
      <c r="E436" t="s">
        <v>34</v>
      </c>
      <c r="F436" s="4">
        <v>716</v>
      </c>
      <c r="G436" s="4">
        <v>1020034</v>
      </c>
      <c r="H436" t="s">
        <v>55</v>
      </c>
      <c r="I436" t="s">
        <v>26</v>
      </c>
      <c r="J436" t="s">
        <v>30</v>
      </c>
      <c r="K436" s="3">
        <v>16915.32</v>
      </c>
      <c r="L436" s="6">
        <v>17.8</v>
      </c>
      <c r="N436" s="4">
        <v>10</v>
      </c>
      <c r="O436" s="4">
        <v>205865</v>
      </c>
      <c r="P436" s="4">
        <v>341506</v>
      </c>
      <c r="Q436" s="4">
        <v>0</v>
      </c>
      <c r="R436" s="9" t="str">
        <f t="shared" si="27"/>
        <v>3569687c-9c83-4902-8499-07554a9de12bне погашен322124долгосрочный716консолидация кредитов9 летв ипотекеконсолидация кредитов16915,3217,8102058653415060</v>
      </c>
      <c r="S436" s="10">
        <f t="shared" si="28"/>
        <v>0.19899713146816675</v>
      </c>
      <c r="T436" s="3">
        <f t="shared" si="29"/>
        <v>12.170328435997664</v>
      </c>
      <c r="U436" s="13">
        <f t="shared" si="30"/>
        <v>4.2560353575836318E-2</v>
      </c>
    </row>
    <row r="437" spans="1:21" x14ac:dyDescent="0.25">
      <c r="A437">
        <v>380</v>
      </c>
      <c r="B437" t="s">
        <v>432</v>
      </c>
      <c r="C437" t="s">
        <v>23</v>
      </c>
      <c r="E437" t="s">
        <v>24</v>
      </c>
      <c r="F437" s="4">
        <v>734</v>
      </c>
      <c r="G437" s="4">
        <v>652099</v>
      </c>
      <c r="H437" t="s">
        <v>29</v>
      </c>
      <c r="I437" t="s">
        <v>38</v>
      </c>
      <c r="J437" t="s">
        <v>30</v>
      </c>
      <c r="K437" s="3">
        <v>15922</v>
      </c>
      <c r="L437" s="6">
        <v>13</v>
      </c>
      <c r="N437" s="4">
        <v>15</v>
      </c>
      <c r="O437" s="4">
        <v>99788</v>
      </c>
      <c r="P437" s="4">
        <v>687786</v>
      </c>
      <c r="Q437" s="4">
        <v>1</v>
      </c>
      <c r="R437" s="9" t="str">
        <f t="shared" si="27"/>
        <v>35831535-e42c-4109-b006-4685c874a6b2погашенкраткосрочный734консолидация кредитов10+ летв арендеконсолидация кредитов159221315997886877861</v>
      </c>
      <c r="S437" s="10">
        <f t="shared" si="28"/>
        <v>0.29299845575595118</v>
      </c>
      <c r="T437" s="3">
        <f t="shared" si="29"/>
        <v>6.2673031026252985</v>
      </c>
      <c r="U437" s="13">
        <f t="shared" si="30"/>
        <v>2.1917127168540766E-2</v>
      </c>
    </row>
    <row r="438" spans="1:21" x14ac:dyDescent="0.25">
      <c r="A438">
        <v>676</v>
      </c>
      <c r="B438" t="s">
        <v>728</v>
      </c>
      <c r="C438" t="s">
        <v>23</v>
      </c>
      <c r="D438" s="1">
        <v>329120</v>
      </c>
      <c r="E438" t="s">
        <v>34</v>
      </c>
      <c r="F438" s="4"/>
      <c r="G438" s="4"/>
      <c r="H438" t="s">
        <v>46</v>
      </c>
      <c r="I438" t="s">
        <v>38</v>
      </c>
      <c r="J438" t="s">
        <v>30</v>
      </c>
      <c r="K438" s="3">
        <v>20890.88</v>
      </c>
      <c r="L438" s="6">
        <v>10.8</v>
      </c>
      <c r="N438" s="4">
        <v>13</v>
      </c>
      <c r="O438" s="4">
        <v>246373</v>
      </c>
      <c r="P438" s="4">
        <v>690734</v>
      </c>
      <c r="Q438" s="4">
        <v>0</v>
      </c>
      <c r="R438" s="9" t="str">
        <f t="shared" si="27"/>
        <v>358f1ac4-3cee-4790-becf-462f7c01e5deпогашен329120долгосрочныйконсолидация кредитов2 годав арендеконсолидация кредитов20890,8810,8132463736907340</v>
      </c>
      <c r="S438" s="10" t="str">
        <f t="shared" si="28"/>
        <v/>
      </c>
      <c r="T438" s="3">
        <f t="shared" si="29"/>
        <v>11.79332799767171</v>
      </c>
      <c r="U438" s="13">
        <f t="shared" si="30"/>
        <v>4.1241960893356293E-2</v>
      </c>
    </row>
    <row r="439" spans="1:21" x14ac:dyDescent="0.25">
      <c r="A439">
        <v>531</v>
      </c>
      <c r="B439" t="s">
        <v>582</v>
      </c>
      <c r="C439" t="s">
        <v>23</v>
      </c>
      <c r="D439" s="1">
        <v>434896</v>
      </c>
      <c r="E439" t="s">
        <v>34</v>
      </c>
      <c r="F439" s="4">
        <v>723</v>
      </c>
      <c r="G439" s="4">
        <v>1032878</v>
      </c>
      <c r="H439" t="s">
        <v>25</v>
      </c>
      <c r="I439" t="s">
        <v>38</v>
      </c>
      <c r="J439" t="s">
        <v>30</v>
      </c>
      <c r="K439" s="3">
        <v>20657.560000000001</v>
      </c>
      <c r="L439" s="6">
        <v>18.600000000000001</v>
      </c>
      <c r="N439" s="4">
        <v>12</v>
      </c>
      <c r="O439" s="4">
        <v>313595</v>
      </c>
      <c r="P439" s="4">
        <v>459052</v>
      </c>
      <c r="Q439" s="4">
        <v>1</v>
      </c>
      <c r="R439" s="9" t="str">
        <f t="shared" si="27"/>
        <v>359270ce-98da-4061-b44d-f0d8badb452eпогашен434896долгосрочный723консолидация кредитов8 летв арендеконсолидация кредитов20657,5618,6123135954590521</v>
      </c>
      <c r="S439" s="10">
        <f t="shared" si="28"/>
        <v>0.24000000000000002</v>
      </c>
      <c r="T439" s="3">
        <f t="shared" si="29"/>
        <v>15.180640888856185</v>
      </c>
      <c r="U439" s="13">
        <f t="shared" si="30"/>
        <v>5.3087593086353198E-2</v>
      </c>
    </row>
    <row r="440" spans="1:21" x14ac:dyDescent="0.25">
      <c r="A440">
        <v>1561</v>
      </c>
      <c r="B440" t="s">
        <v>1611</v>
      </c>
      <c r="C440" t="s">
        <v>23</v>
      </c>
      <c r="D440" s="1">
        <v>360998</v>
      </c>
      <c r="E440" t="s">
        <v>34</v>
      </c>
      <c r="F440" s="4">
        <v>729</v>
      </c>
      <c r="G440" s="4">
        <v>2319672</v>
      </c>
      <c r="H440" t="s">
        <v>68</v>
      </c>
      <c r="I440" t="s">
        <v>38</v>
      </c>
      <c r="J440" t="s">
        <v>30</v>
      </c>
      <c r="K440" s="3">
        <v>17126.98</v>
      </c>
      <c r="L440" s="6">
        <v>23.4</v>
      </c>
      <c r="M440" s="4">
        <v>7</v>
      </c>
      <c r="N440" s="4">
        <v>9</v>
      </c>
      <c r="O440" s="4">
        <v>175864</v>
      </c>
      <c r="P440" s="4">
        <v>557898</v>
      </c>
      <c r="Q440" s="4">
        <v>0</v>
      </c>
      <c r="R440" s="9" t="str">
        <f t="shared" si="27"/>
        <v>359d092f-2884-4cad-adec-5c3bfe2fbf76погашен360998долгосрочный729консолидация кредитов1 годв арендеконсолидация кредитов17126,9823,4791758645578980</v>
      </c>
      <c r="S440" s="10">
        <f t="shared" si="28"/>
        <v>8.8600353843129545E-2</v>
      </c>
      <c r="T440" s="3">
        <f t="shared" si="29"/>
        <v>10.268243438130948</v>
      </c>
      <c r="U440" s="13">
        <f t="shared" si="30"/>
        <v>3.5908650586370931E-2</v>
      </c>
    </row>
    <row r="441" spans="1:21" x14ac:dyDescent="0.25">
      <c r="A441">
        <v>1165</v>
      </c>
      <c r="B441" t="s">
        <v>1215</v>
      </c>
      <c r="C441" t="s">
        <v>40</v>
      </c>
      <c r="D441" s="1">
        <v>110396</v>
      </c>
      <c r="E441" t="s">
        <v>24</v>
      </c>
      <c r="F441" s="4"/>
      <c r="G441" s="4"/>
      <c r="H441" t="s">
        <v>74</v>
      </c>
      <c r="I441" t="s">
        <v>38</v>
      </c>
      <c r="J441" t="s">
        <v>72</v>
      </c>
      <c r="K441" s="3">
        <v>19505.02</v>
      </c>
      <c r="L441" s="6">
        <v>17.8</v>
      </c>
      <c r="M441" s="4">
        <v>26</v>
      </c>
      <c r="N441" s="4">
        <v>15</v>
      </c>
      <c r="O441" s="4">
        <v>30305</v>
      </c>
      <c r="P441" s="4">
        <v>178970</v>
      </c>
      <c r="Q441" s="4">
        <v>0</v>
      </c>
      <c r="R441" s="9" t="str">
        <f t="shared" si="27"/>
        <v>35aea42b-4456-40f8-9e4a-7b93b4947bf2не погашен110396краткосрочныйиное6 летв арендеиное19505,0217,82615303051789700</v>
      </c>
      <c r="S441" s="10" t="str">
        <f t="shared" si="28"/>
        <v/>
      </c>
      <c r="T441" s="3">
        <f t="shared" si="29"/>
        <v>1.5537025852831732</v>
      </c>
      <c r="U441" s="13">
        <f t="shared" si="30"/>
        <v>5.43338922438227E-3</v>
      </c>
    </row>
    <row r="442" spans="1:21" x14ac:dyDescent="0.25">
      <c r="A442">
        <v>1719</v>
      </c>
      <c r="B442" t="s">
        <v>1768</v>
      </c>
      <c r="C442" t="s">
        <v>23</v>
      </c>
      <c r="D442" s="1">
        <v>182776</v>
      </c>
      <c r="E442" t="s">
        <v>24</v>
      </c>
      <c r="F442" s="4"/>
      <c r="G442" s="4"/>
      <c r="H442" t="s">
        <v>46</v>
      </c>
      <c r="I442" t="s">
        <v>26</v>
      </c>
      <c r="J442" t="s">
        <v>30</v>
      </c>
      <c r="K442" s="3">
        <v>4698.32</v>
      </c>
      <c r="L442" s="6">
        <v>16.600000000000001</v>
      </c>
      <c r="M442" s="4">
        <v>40</v>
      </c>
      <c r="N442" s="4">
        <v>9</v>
      </c>
      <c r="O442" s="4">
        <v>62833</v>
      </c>
      <c r="P442" s="4">
        <v>128964</v>
      </c>
      <c r="Q442" s="4">
        <v>0</v>
      </c>
      <c r="R442" s="9" t="str">
        <f t="shared" si="27"/>
        <v>35c0fc78-a2d0-48ca-abf3-50215ae8a6bdпогашен182776краткосрочныйконсолидация кредитов2 годав ипотекеконсолидация кредитов4698,3216,6409628331289640</v>
      </c>
      <c r="S442" s="10" t="str">
        <f t="shared" si="28"/>
        <v/>
      </c>
      <c r="T442" s="3">
        <f t="shared" si="29"/>
        <v>13.37350372047881</v>
      </c>
      <c r="U442" s="13">
        <f t="shared" si="30"/>
        <v>4.6767928235018248E-2</v>
      </c>
    </row>
    <row r="443" spans="1:21" x14ac:dyDescent="0.25">
      <c r="A443">
        <v>485</v>
      </c>
      <c r="B443" t="s">
        <v>536</v>
      </c>
      <c r="C443" t="s">
        <v>23</v>
      </c>
      <c r="E443" t="s">
        <v>24</v>
      </c>
      <c r="F443" s="4">
        <v>727</v>
      </c>
      <c r="G443" s="4">
        <v>2299836</v>
      </c>
      <c r="H443" t="s">
        <v>29</v>
      </c>
      <c r="I443" t="s">
        <v>26</v>
      </c>
      <c r="J443" t="s">
        <v>30</v>
      </c>
      <c r="K443" s="3">
        <v>34305.83</v>
      </c>
      <c r="L443" s="6">
        <v>12.5</v>
      </c>
      <c r="M443" s="4">
        <v>60</v>
      </c>
      <c r="N443" s="4">
        <v>11</v>
      </c>
      <c r="O443" s="4">
        <v>30932</v>
      </c>
      <c r="P443" s="4">
        <v>99770</v>
      </c>
      <c r="Q443" s="4">
        <v>1</v>
      </c>
      <c r="R443" s="9" t="str">
        <f t="shared" si="27"/>
        <v>35d100c3-3fac-42fa-8344-6d1c1e8a7e5cпогашенкраткосрочный727консолидация кредитов10+ летв ипотекеконсолидация кредитов34305,8312,5601130932997701</v>
      </c>
      <c r="S443" s="10">
        <f t="shared" si="28"/>
        <v>0.17899970258748885</v>
      </c>
      <c r="T443" s="3">
        <f t="shared" si="29"/>
        <v>0.90165432522693656</v>
      </c>
      <c r="U443" s="13">
        <f t="shared" si="30"/>
        <v>3.153138149611059E-3</v>
      </c>
    </row>
    <row r="444" spans="1:21" x14ac:dyDescent="0.25">
      <c r="A444">
        <v>436</v>
      </c>
      <c r="B444" t="s">
        <v>487</v>
      </c>
      <c r="C444" t="s">
        <v>23</v>
      </c>
      <c r="D444" s="1">
        <v>405746</v>
      </c>
      <c r="E444" t="s">
        <v>24</v>
      </c>
      <c r="F444" s="4">
        <v>742</v>
      </c>
      <c r="G444" s="4">
        <v>1168044</v>
      </c>
      <c r="H444" t="s">
        <v>37</v>
      </c>
      <c r="I444" t="s">
        <v>26</v>
      </c>
      <c r="J444" t="s">
        <v>30</v>
      </c>
      <c r="K444" s="3">
        <v>21511.42</v>
      </c>
      <c r="L444" s="6">
        <v>13.8</v>
      </c>
      <c r="N444" s="4">
        <v>9</v>
      </c>
      <c r="O444" s="4">
        <v>286748</v>
      </c>
      <c r="P444" s="4">
        <v>378598</v>
      </c>
      <c r="Q444" s="4">
        <v>1</v>
      </c>
      <c r="R444" s="9" t="str">
        <f t="shared" si="27"/>
        <v>35de5f47-b2b9-4e16-af6a-5455ade15f11погашен405746краткосрочный742консолидация кредитов5 летв ипотекеконсолидация кредитов21511,4213,892867483785981</v>
      </c>
      <c r="S444" s="10">
        <f t="shared" si="28"/>
        <v>0.22099941440562168</v>
      </c>
      <c r="T444" s="3">
        <f t="shared" si="29"/>
        <v>13.330035860022258</v>
      </c>
      <c r="U444" s="13">
        <f t="shared" si="30"/>
        <v>4.6615918573163606E-2</v>
      </c>
    </row>
    <row r="445" spans="1:21" x14ac:dyDescent="0.25">
      <c r="A445">
        <v>446</v>
      </c>
      <c r="B445" t="s">
        <v>497</v>
      </c>
      <c r="C445" t="s">
        <v>23</v>
      </c>
      <c r="D445" s="1">
        <v>134596</v>
      </c>
      <c r="E445" t="s">
        <v>24</v>
      </c>
      <c r="F445" s="4">
        <v>723</v>
      </c>
      <c r="G445" s="4">
        <v>1356201</v>
      </c>
      <c r="H445" t="s">
        <v>68</v>
      </c>
      <c r="I445" t="s">
        <v>26</v>
      </c>
      <c r="J445" t="s">
        <v>30</v>
      </c>
      <c r="K445" s="3">
        <v>18308.78</v>
      </c>
      <c r="L445" s="6">
        <v>21.5</v>
      </c>
      <c r="M445" s="4">
        <v>10</v>
      </c>
      <c r="N445" s="4">
        <v>19</v>
      </c>
      <c r="O445" s="4">
        <v>286596</v>
      </c>
      <c r="P445" s="4">
        <v>707586</v>
      </c>
      <c r="Q445" s="4">
        <v>0</v>
      </c>
      <c r="R445" s="9" t="str">
        <f t="shared" si="27"/>
        <v>35ff2d58-59e1-4455-af50-3438a78ed021погашен134596краткосрочный723консолидация кредитов1 годв ипотекеконсолидация кредитов18308,7821,510192865967075860</v>
      </c>
      <c r="S445" s="10">
        <f t="shared" si="28"/>
        <v>0.16200058840835538</v>
      </c>
      <c r="T445" s="3">
        <f t="shared" si="29"/>
        <v>15.653473360868393</v>
      </c>
      <c r="U445" s="13">
        <f t="shared" si="30"/>
        <v>5.4741116020989321E-2</v>
      </c>
    </row>
    <row r="446" spans="1:21" x14ac:dyDescent="0.25">
      <c r="A446">
        <v>134</v>
      </c>
      <c r="B446" t="s">
        <v>181</v>
      </c>
      <c r="C446" t="s">
        <v>23</v>
      </c>
      <c r="D446" s="1">
        <v>54076</v>
      </c>
      <c r="E446" t="s">
        <v>24</v>
      </c>
      <c r="F446" s="4">
        <v>744</v>
      </c>
      <c r="G446" s="4">
        <v>485697</v>
      </c>
      <c r="H446" t="s">
        <v>68</v>
      </c>
      <c r="I446" t="s">
        <v>38</v>
      </c>
      <c r="J446" t="s">
        <v>30</v>
      </c>
      <c r="K446" s="3">
        <v>2655.06</v>
      </c>
      <c r="L446" s="6">
        <v>9</v>
      </c>
      <c r="N446" s="4">
        <v>6</v>
      </c>
      <c r="O446" s="4">
        <v>19988</v>
      </c>
      <c r="P446" s="4">
        <v>282260</v>
      </c>
      <c r="Q446" s="4">
        <v>0</v>
      </c>
      <c r="R446" s="9" t="str">
        <f t="shared" si="27"/>
        <v>36096b3d-97e7-4b1e-89bd-660289a7a62dпогашен54076краткосрочный744консолидация кредитов1 годв арендеконсолидация кредитов2655,0696199882822600</v>
      </c>
      <c r="S446" s="10">
        <f t="shared" si="28"/>
        <v>6.5597934514728326E-2</v>
      </c>
      <c r="T446" s="3">
        <f t="shared" si="29"/>
        <v>7.528266781165021</v>
      </c>
      <c r="U446" s="13">
        <f t="shared" si="30"/>
        <v>2.6326791236948338E-2</v>
      </c>
    </row>
    <row r="447" spans="1:21" x14ac:dyDescent="0.25">
      <c r="A447">
        <v>835</v>
      </c>
      <c r="B447" t="s">
        <v>887</v>
      </c>
      <c r="C447" t="s">
        <v>23</v>
      </c>
      <c r="D447" s="1">
        <v>222420</v>
      </c>
      <c r="E447" t="s">
        <v>24</v>
      </c>
      <c r="F447" s="4">
        <v>712</v>
      </c>
      <c r="G447" s="4">
        <v>2723840</v>
      </c>
      <c r="H447" t="s">
        <v>37</v>
      </c>
      <c r="I447" t="s">
        <v>26</v>
      </c>
      <c r="J447" t="s">
        <v>27</v>
      </c>
      <c r="K447" s="3">
        <v>42446.57</v>
      </c>
      <c r="L447" s="6">
        <v>18.3</v>
      </c>
      <c r="M447" s="4">
        <v>68</v>
      </c>
      <c r="N447" s="4">
        <v>17</v>
      </c>
      <c r="O447" s="4">
        <v>563920</v>
      </c>
      <c r="P447" s="4">
        <v>814176</v>
      </c>
      <c r="Q447" s="4">
        <v>0</v>
      </c>
      <c r="R447" s="9" t="str">
        <f t="shared" si="27"/>
        <v>362ee5ad-b494-4847-a3b0-f9cd5ddcd2c0погашен222420краткосрочный712ремонт жилья5 летв ипотекеремонт жилья42446,5718,368175639208141760</v>
      </c>
      <c r="S447" s="10">
        <f t="shared" si="28"/>
        <v>0.18700027901785712</v>
      </c>
      <c r="T447" s="3">
        <f t="shared" si="29"/>
        <v>13.285407984673437</v>
      </c>
      <c r="U447" s="13">
        <f t="shared" si="30"/>
        <v>4.6459852271077115E-2</v>
      </c>
    </row>
    <row r="448" spans="1:21" x14ac:dyDescent="0.25">
      <c r="A448">
        <v>1811</v>
      </c>
      <c r="B448" t="s">
        <v>1860</v>
      </c>
      <c r="C448" t="s">
        <v>23</v>
      </c>
      <c r="D448" s="1">
        <v>259116</v>
      </c>
      <c r="E448" t="s">
        <v>24</v>
      </c>
      <c r="F448" s="4">
        <v>735</v>
      </c>
      <c r="G448" s="4">
        <v>2237820</v>
      </c>
      <c r="H448" t="s">
        <v>42</v>
      </c>
      <c r="I448" t="s">
        <v>38</v>
      </c>
      <c r="J448" t="s">
        <v>72</v>
      </c>
      <c r="K448" s="3">
        <v>19953.990000000002</v>
      </c>
      <c r="L448" s="6">
        <v>21.6</v>
      </c>
      <c r="M448" s="4">
        <v>14</v>
      </c>
      <c r="N448" s="4">
        <v>9</v>
      </c>
      <c r="O448" s="4">
        <v>485241</v>
      </c>
      <c r="P448" s="4">
        <v>855162</v>
      </c>
      <c r="Q448" s="4">
        <v>0</v>
      </c>
      <c r="R448" s="9" t="str">
        <f t="shared" si="27"/>
        <v>3657dc46-f5a6-419f-b835-f942cc5e381dпогашен259116краткосрочный735иное&lt; 1 годав арендеиное19953,9921,61494852418551620</v>
      </c>
      <c r="S448" s="10">
        <f t="shared" si="28"/>
        <v>0.10700050942435049</v>
      </c>
      <c r="T448" s="3">
        <f t="shared" si="29"/>
        <v>24.317993544148312</v>
      </c>
      <c r="U448" s="13">
        <f t="shared" si="30"/>
        <v>8.5041452162668299E-2</v>
      </c>
    </row>
    <row r="449" spans="1:21" x14ac:dyDescent="0.25">
      <c r="A449">
        <v>1852</v>
      </c>
      <c r="B449" t="s">
        <v>1900</v>
      </c>
      <c r="C449" t="s">
        <v>23</v>
      </c>
      <c r="D449" s="1">
        <v>144848</v>
      </c>
      <c r="E449" t="s">
        <v>24</v>
      </c>
      <c r="F449" s="4"/>
      <c r="G449" s="4"/>
      <c r="H449" t="s">
        <v>29</v>
      </c>
      <c r="I449" t="s">
        <v>26</v>
      </c>
      <c r="J449" t="s">
        <v>30</v>
      </c>
      <c r="K449" s="3">
        <v>4193.1099999999997</v>
      </c>
      <c r="L449" s="6">
        <v>12.3</v>
      </c>
      <c r="M449" s="4">
        <v>26</v>
      </c>
      <c r="N449" s="4">
        <v>7</v>
      </c>
      <c r="O449" s="4">
        <v>123785</v>
      </c>
      <c r="P449" s="4">
        <v>528880</v>
      </c>
      <c r="Q449" s="4">
        <v>1</v>
      </c>
      <c r="R449" s="9" t="str">
        <f t="shared" si="27"/>
        <v>366c3cf0-cf9a-4fbf-8e42-c3e6a16af8a8погашен144848краткосрочныйконсолидация кредитов10+ летв ипотекеконсолидация кредитов4193,1112,32671237855288801</v>
      </c>
      <c r="S449" s="10" t="str">
        <f t="shared" si="28"/>
        <v/>
      </c>
      <c r="T449" s="3">
        <f t="shared" si="29"/>
        <v>29.521047623363092</v>
      </c>
      <c r="U449" s="13">
        <f t="shared" si="30"/>
        <v>0.10323683796923266</v>
      </c>
    </row>
    <row r="450" spans="1:21" x14ac:dyDescent="0.25">
      <c r="A450">
        <v>930</v>
      </c>
      <c r="B450" t="s">
        <v>982</v>
      </c>
      <c r="C450" t="s">
        <v>23</v>
      </c>
      <c r="D450" s="1">
        <v>460570</v>
      </c>
      <c r="E450" t="s">
        <v>24</v>
      </c>
      <c r="F450" s="4"/>
      <c r="G450" s="4"/>
      <c r="H450" t="s">
        <v>42</v>
      </c>
      <c r="I450" t="s">
        <v>26</v>
      </c>
      <c r="J450" t="s">
        <v>30</v>
      </c>
      <c r="K450" s="3">
        <v>26730.53</v>
      </c>
      <c r="L450" s="6">
        <v>15.5</v>
      </c>
      <c r="M450" s="4">
        <v>75</v>
      </c>
      <c r="N450" s="4">
        <v>10</v>
      </c>
      <c r="O450" s="4">
        <v>316673</v>
      </c>
      <c r="P450" s="4">
        <v>528330</v>
      </c>
      <c r="Q450" s="4">
        <v>0</v>
      </c>
      <c r="R450" s="9" t="str">
        <f t="shared" si="27"/>
        <v>36961187-b092-415f-9572-bcd46a1cfb9cпогашен460570краткосрочныйконсолидация кредитов&lt; 1 годав ипотекеконсолидация кредитов26730,5315,575103166735283300</v>
      </c>
      <c r="S450" s="10" t="str">
        <f t="shared" si="28"/>
        <v/>
      </c>
      <c r="T450" s="3">
        <f t="shared" si="29"/>
        <v>11.846865737417104</v>
      </c>
      <c r="U450" s="13">
        <f t="shared" si="30"/>
        <v>4.1429185514712891E-2</v>
      </c>
    </row>
    <row r="451" spans="1:21" x14ac:dyDescent="0.25">
      <c r="A451">
        <v>196</v>
      </c>
      <c r="B451" t="s">
        <v>243</v>
      </c>
      <c r="C451" t="s">
        <v>23</v>
      </c>
      <c r="D451" s="1">
        <v>377322</v>
      </c>
      <c r="E451" t="s">
        <v>24</v>
      </c>
      <c r="F451" s="4">
        <v>740</v>
      </c>
      <c r="G451" s="4">
        <v>1288162</v>
      </c>
      <c r="H451" t="s">
        <v>42</v>
      </c>
      <c r="I451" t="s">
        <v>38</v>
      </c>
      <c r="J451" t="s">
        <v>30</v>
      </c>
      <c r="K451" s="3">
        <v>17068.080000000002</v>
      </c>
      <c r="L451" s="6">
        <v>36.299999999999997</v>
      </c>
      <c r="M451" s="4">
        <v>16</v>
      </c>
      <c r="N451" s="4">
        <v>8</v>
      </c>
      <c r="O451" s="4">
        <v>358549</v>
      </c>
      <c r="P451" s="4">
        <v>494824</v>
      </c>
      <c r="Q451" s="4">
        <v>0</v>
      </c>
      <c r="R451" s="9" t="str">
        <f t="shared" si="27"/>
        <v>36a90e1f-25bb-4666-b78a-62b17ecc427dпогашен377322краткосрочный740консолидация кредитов&lt; 1 годав арендеконсолидация кредитов17068,0836,31683585494948240</v>
      </c>
      <c r="S451" s="10">
        <f t="shared" si="28"/>
        <v>0.15899938051269952</v>
      </c>
      <c r="T451" s="3">
        <f t="shared" si="29"/>
        <v>21.00699082732211</v>
      </c>
      <c r="U451" s="13">
        <f t="shared" si="30"/>
        <v>7.3462681132802826E-2</v>
      </c>
    </row>
    <row r="452" spans="1:21" x14ac:dyDescent="0.25">
      <c r="A452">
        <v>987</v>
      </c>
      <c r="B452" s="2" t="s">
        <v>1038</v>
      </c>
      <c r="C452" t="s">
        <v>23</v>
      </c>
      <c r="D452" s="1">
        <v>458700</v>
      </c>
      <c r="E452" t="s">
        <v>34</v>
      </c>
      <c r="F452" s="4"/>
      <c r="G452" s="4"/>
      <c r="H452" t="s">
        <v>57</v>
      </c>
      <c r="I452" t="s">
        <v>26</v>
      </c>
      <c r="J452" t="s">
        <v>30</v>
      </c>
      <c r="K452" s="3">
        <v>13455.99</v>
      </c>
      <c r="L452" s="6">
        <v>35.4</v>
      </c>
      <c r="M452" s="4">
        <v>28</v>
      </c>
      <c r="N452" s="4">
        <v>10</v>
      </c>
      <c r="O452" s="4">
        <v>212173</v>
      </c>
      <c r="P452" s="4">
        <v>486508</v>
      </c>
      <c r="Q452" s="4">
        <v>1</v>
      </c>
      <c r="R452" s="9" t="str">
        <f t="shared" si="27"/>
        <v>3720e858-cf85-4876-88c6-2d1662b2899fпогашен458700долгосрочныйконсолидация кредитов7 летв ипотекеконсолидация кредитов13455,9935,428102121734865081</v>
      </c>
      <c r="S452" s="10" t="str">
        <f t="shared" si="28"/>
        <v/>
      </c>
      <c r="T452" s="3">
        <f t="shared" si="29"/>
        <v>15.767921944056141</v>
      </c>
      <c r="U452" s="13">
        <f t="shared" si="30"/>
        <v>5.5141349440517802E-2</v>
      </c>
    </row>
    <row r="453" spans="1:21" x14ac:dyDescent="0.25">
      <c r="A453">
        <v>89</v>
      </c>
      <c r="B453" t="s">
        <v>136</v>
      </c>
      <c r="C453" t="s">
        <v>40</v>
      </c>
      <c r="D453" s="1">
        <v>194942</v>
      </c>
      <c r="E453" t="s">
        <v>24</v>
      </c>
      <c r="F453" s="4">
        <v>742</v>
      </c>
      <c r="G453" s="4">
        <v>1212238</v>
      </c>
      <c r="H453" t="s">
        <v>68</v>
      </c>
      <c r="I453" t="s">
        <v>38</v>
      </c>
      <c r="J453" t="s">
        <v>30</v>
      </c>
      <c r="K453" s="3">
        <v>25254.99</v>
      </c>
      <c r="L453" s="6">
        <v>27.4</v>
      </c>
      <c r="M453" s="4">
        <v>19</v>
      </c>
      <c r="N453" s="4">
        <v>13</v>
      </c>
      <c r="O453" s="4">
        <v>176396</v>
      </c>
      <c r="P453" s="4">
        <v>339834</v>
      </c>
      <c r="Q453" s="4">
        <v>1</v>
      </c>
      <c r="R453" s="9" t="str">
        <f t="shared" si="27"/>
        <v>377a2055-0d25-4dd0-a7c9-28cb61f68259не погашен194942краткосрочный742консолидация кредитов1 годв арендеконсолидация кредитов25254,9927,419131763963398341</v>
      </c>
      <c r="S453" s="10">
        <f t="shared" si="28"/>
        <v>0.25000031346979718</v>
      </c>
      <c r="T453" s="3">
        <f t="shared" si="29"/>
        <v>6.9845998751137888</v>
      </c>
      <c r="U453" s="13">
        <f t="shared" si="30"/>
        <v>2.4425556124789704E-2</v>
      </c>
    </row>
    <row r="454" spans="1:21" x14ac:dyDescent="0.25">
      <c r="A454">
        <v>1530</v>
      </c>
      <c r="B454" t="s">
        <v>1580</v>
      </c>
      <c r="C454" t="s">
        <v>40</v>
      </c>
      <c r="D454" s="1">
        <v>117876</v>
      </c>
      <c r="E454" t="s">
        <v>24</v>
      </c>
      <c r="F454" s="4"/>
      <c r="G454" s="4"/>
      <c r="H454" t="s">
        <v>68</v>
      </c>
      <c r="I454" t="s">
        <v>38</v>
      </c>
      <c r="J454" t="s">
        <v>30</v>
      </c>
      <c r="K454" s="3">
        <v>11014.3</v>
      </c>
      <c r="L454" s="6">
        <v>5</v>
      </c>
      <c r="M454" s="4">
        <v>37</v>
      </c>
      <c r="N454" s="4">
        <v>5</v>
      </c>
      <c r="O454" s="4">
        <v>63935</v>
      </c>
      <c r="P454" s="4">
        <v>157872</v>
      </c>
      <c r="Q454" s="4">
        <v>0</v>
      </c>
      <c r="R454" s="9" t="str">
        <f t="shared" si="27"/>
        <v>379c1838-fe78-4132-a7fc-df948703a0acне погашен117876краткосрочныйконсолидация кредитов1 годв арендеконсолидация кредитов11014,35375639351578720</v>
      </c>
      <c r="S454" s="10" t="str">
        <f t="shared" si="28"/>
        <v/>
      </c>
      <c r="T454" s="3">
        <f t="shared" si="29"/>
        <v>5.8047265827151975</v>
      </c>
      <c r="U454" s="13">
        <f t="shared" si="30"/>
        <v>2.0299469900966795E-2</v>
      </c>
    </row>
    <row r="455" spans="1:21" x14ac:dyDescent="0.25">
      <c r="A455">
        <v>744</v>
      </c>
      <c r="B455" t="s">
        <v>796</v>
      </c>
      <c r="C455" t="s">
        <v>40</v>
      </c>
      <c r="D455" s="1">
        <v>219604</v>
      </c>
      <c r="E455" t="s">
        <v>24</v>
      </c>
      <c r="F455" s="4"/>
      <c r="G455" s="4"/>
      <c r="H455" t="s">
        <v>42</v>
      </c>
      <c r="I455" t="s">
        <v>26</v>
      </c>
      <c r="J455" t="s">
        <v>30</v>
      </c>
      <c r="K455" s="3">
        <v>9843.33</v>
      </c>
      <c r="L455" s="6">
        <v>21.9</v>
      </c>
      <c r="M455" s="4">
        <v>53</v>
      </c>
      <c r="N455" s="4">
        <v>11</v>
      </c>
      <c r="O455" s="4">
        <v>111245</v>
      </c>
      <c r="P455" s="4">
        <v>326942</v>
      </c>
      <c r="Q455" s="4">
        <v>0</v>
      </c>
      <c r="R455" s="9" t="str">
        <f t="shared" si="27"/>
        <v>379e73c5-b1e9-4d58-b345-84f54fe43385не погашен219604краткосрочныйконсолидация кредитов&lt; 1 годав ипотекеконсолидация кредитов9843,3321,953111112453269420</v>
      </c>
      <c r="S455" s="10" t="str">
        <f t="shared" si="28"/>
        <v/>
      </c>
      <c r="T455" s="3">
        <f t="shared" si="29"/>
        <v>11.301561565039474</v>
      </c>
      <c r="U455" s="13">
        <f t="shared" si="30"/>
        <v>3.9522224786017628E-2</v>
      </c>
    </row>
    <row r="456" spans="1:21" x14ac:dyDescent="0.25">
      <c r="A456">
        <v>1440</v>
      </c>
      <c r="B456" t="s">
        <v>1490</v>
      </c>
      <c r="C456" t="s">
        <v>23</v>
      </c>
      <c r="E456" t="s">
        <v>24</v>
      </c>
      <c r="F456" s="4">
        <v>743</v>
      </c>
      <c r="G456" s="4">
        <v>1265134</v>
      </c>
      <c r="H456" t="s">
        <v>57</v>
      </c>
      <c r="I456" t="s">
        <v>38</v>
      </c>
      <c r="J456" t="s">
        <v>30</v>
      </c>
      <c r="K456" s="3">
        <v>33315.17</v>
      </c>
      <c r="L456" s="6">
        <v>14.5</v>
      </c>
      <c r="N456" s="4">
        <v>13</v>
      </c>
      <c r="O456" s="4">
        <v>190152</v>
      </c>
      <c r="P456" s="4">
        <v>410036</v>
      </c>
      <c r="Q456" s="4">
        <v>0</v>
      </c>
      <c r="R456" s="9" t="str">
        <f t="shared" ref="R456:R519" si="31">CONCATENATE(B456,C456,D456,E456,F456,J456,H456,I456,J456,K456,L456,M456,N456,O456,P456,Q456)</f>
        <v>37a544e5-7dc7-42f1-916b-23a259fac590погашенкраткосрочный743консолидация кредитов7 летв арендеконсолидация кредитов33315,1714,5131901524100360</v>
      </c>
      <c r="S456" s="10">
        <f t="shared" ref="S456:S519" si="32">IFERROR(K456*12/G456,"")</f>
        <v>0.31599975970924815</v>
      </c>
      <c r="T456" s="3">
        <f t="shared" ref="T456:T519" si="33">IFERROR(O456/K456,"")</f>
        <v>5.7076701094426356</v>
      </c>
      <c r="U456" s="13">
        <f t="shared" ref="U456:U519" si="34">IFERROR((T456-MIN($T$7:$T$2006))/(MAX($T$7:$T$2006)-MIN($T$7:$T$2006)),"")</f>
        <v>1.9960057711638699E-2</v>
      </c>
    </row>
    <row r="457" spans="1:21" x14ac:dyDescent="0.25">
      <c r="A457">
        <v>152</v>
      </c>
      <c r="B457" t="s">
        <v>199</v>
      </c>
      <c r="C457" t="s">
        <v>23</v>
      </c>
      <c r="D457" s="1">
        <v>87846</v>
      </c>
      <c r="E457" t="s">
        <v>24</v>
      </c>
      <c r="F457" s="4">
        <v>736</v>
      </c>
      <c r="G457" s="4">
        <v>625879</v>
      </c>
      <c r="H457" t="s">
        <v>52</v>
      </c>
      <c r="I457" t="s">
        <v>32</v>
      </c>
      <c r="J457" t="s">
        <v>30</v>
      </c>
      <c r="K457" s="3">
        <v>6988.96</v>
      </c>
      <c r="L457" s="6">
        <v>50.1</v>
      </c>
      <c r="M457" s="4">
        <v>56</v>
      </c>
      <c r="N457" s="4">
        <v>16</v>
      </c>
      <c r="O457" s="4">
        <v>96330</v>
      </c>
      <c r="P457" s="4">
        <v>714978</v>
      </c>
      <c r="Q457" s="4">
        <v>0</v>
      </c>
      <c r="R457" s="9" t="str">
        <f t="shared" si="31"/>
        <v>37c41379-e56c-4455-a94b-2b810d80a058погашен87846краткосрочный736консолидация кредитов4 годав собственностиконсолидация кредитов6988,9650,15616963307149780</v>
      </c>
      <c r="S457" s="10">
        <f t="shared" si="32"/>
        <v>0.13399957499772322</v>
      </c>
      <c r="T457" s="3">
        <f t="shared" si="33"/>
        <v>13.783166594171378</v>
      </c>
      <c r="U457" s="13">
        <f t="shared" si="34"/>
        <v>4.8200543372969501E-2</v>
      </c>
    </row>
    <row r="458" spans="1:21" x14ac:dyDescent="0.25">
      <c r="A458">
        <v>393</v>
      </c>
      <c r="B458" t="s">
        <v>445</v>
      </c>
      <c r="C458" t="s">
        <v>23</v>
      </c>
      <c r="E458" t="s">
        <v>24</v>
      </c>
      <c r="F458" s="4">
        <v>731</v>
      </c>
      <c r="G458" s="4">
        <v>1307124</v>
      </c>
      <c r="H458" t="s">
        <v>35</v>
      </c>
      <c r="I458" t="s">
        <v>38</v>
      </c>
      <c r="J458" t="s">
        <v>30</v>
      </c>
      <c r="K458" s="3">
        <v>13724.84</v>
      </c>
      <c r="L458" s="6">
        <v>11.2</v>
      </c>
      <c r="N458" s="4">
        <v>7</v>
      </c>
      <c r="O458" s="4">
        <v>273182</v>
      </c>
      <c r="P458" s="4">
        <v>266024</v>
      </c>
      <c r="Q458" s="4">
        <v>0</v>
      </c>
      <c r="R458" s="9" t="str">
        <f t="shared" si="31"/>
        <v>37e59c53-92cc-4abb-a7d4-918188a8c485погашенкраткосрочный731консолидация кредитов3 годав арендеконсолидация кредитов13724,8411,272731822660240</v>
      </c>
      <c r="S458" s="10">
        <f t="shared" si="32"/>
        <v>0.12600034885749173</v>
      </c>
      <c r="T458" s="3">
        <f t="shared" si="33"/>
        <v>19.9042028905255</v>
      </c>
      <c r="U458" s="13">
        <f t="shared" si="34"/>
        <v>6.9606166926464291E-2</v>
      </c>
    </row>
    <row r="459" spans="1:21" x14ac:dyDescent="0.25">
      <c r="A459">
        <v>1762</v>
      </c>
      <c r="B459" t="s">
        <v>1811</v>
      </c>
      <c r="C459" t="s">
        <v>23</v>
      </c>
      <c r="D459" s="1">
        <v>54868</v>
      </c>
      <c r="E459" t="s">
        <v>24</v>
      </c>
      <c r="F459" s="4">
        <v>701</v>
      </c>
      <c r="G459" s="4">
        <v>473822</v>
      </c>
      <c r="H459" t="s">
        <v>52</v>
      </c>
      <c r="I459" t="s">
        <v>38</v>
      </c>
      <c r="J459" t="s">
        <v>30</v>
      </c>
      <c r="K459" s="3">
        <v>3987.91</v>
      </c>
      <c r="L459" s="6">
        <v>6.6</v>
      </c>
      <c r="N459" s="4">
        <v>8</v>
      </c>
      <c r="O459" s="4">
        <v>155572</v>
      </c>
      <c r="P459" s="4">
        <v>296296</v>
      </c>
      <c r="Q459" s="4">
        <v>0</v>
      </c>
      <c r="R459" s="9" t="str">
        <f t="shared" si="31"/>
        <v>386fbae9-f1d7-4b31-bc8c-3b08e6c32cdeпогашен54868краткосрочный701консолидация кредитов4 годав арендеконсолидация кредитов3987,916,681555722962960</v>
      </c>
      <c r="S459" s="10">
        <f t="shared" si="32"/>
        <v>0.10099767423209559</v>
      </c>
      <c r="T459" s="3">
        <f t="shared" si="33"/>
        <v>39.010910476916479</v>
      </c>
      <c r="U459" s="13">
        <f t="shared" si="34"/>
        <v>0.13642344591966288</v>
      </c>
    </row>
    <row r="460" spans="1:21" x14ac:dyDescent="0.25">
      <c r="A460">
        <v>579</v>
      </c>
      <c r="B460" t="s">
        <v>630</v>
      </c>
      <c r="C460" t="s">
        <v>23</v>
      </c>
      <c r="D460" s="1">
        <v>304062</v>
      </c>
      <c r="E460" t="s">
        <v>34</v>
      </c>
      <c r="F460" s="4">
        <v>636</v>
      </c>
      <c r="G460" s="4">
        <v>2344600</v>
      </c>
      <c r="H460" t="s">
        <v>42</v>
      </c>
      <c r="I460" t="s">
        <v>38</v>
      </c>
      <c r="J460" t="s">
        <v>30</v>
      </c>
      <c r="K460" s="3">
        <v>9163.51</v>
      </c>
      <c r="L460" s="6">
        <v>14.8</v>
      </c>
      <c r="M460" s="4">
        <v>21</v>
      </c>
      <c r="N460" s="4">
        <v>15</v>
      </c>
      <c r="O460" s="4">
        <v>440838</v>
      </c>
      <c r="P460" s="4">
        <v>743006</v>
      </c>
      <c r="Q460" s="4">
        <v>0</v>
      </c>
      <c r="R460" s="9" t="str">
        <f t="shared" si="31"/>
        <v>3878d3e2-a8d8-400d-8ae2-5b460d609913погашен304062долгосрочный636консолидация кредитов&lt; 1 годав арендеконсолидация кредитов9163,5114,821154408387430060</v>
      </c>
      <c r="S460" s="10">
        <f t="shared" si="32"/>
        <v>4.6900162074554295E-2</v>
      </c>
      <c r="T460" s="3">
        <f t="shared" si="33"/>
        <v>48.107984822409755</v>
      </c>
      <c r="U460" s="13">
        <f t="shared" si="34"/>
        <v>0.16823644938016685</v>
      </c>
    </row>
    <row r="461" spans="1:21" x14ac:dyDescent="0.25">
      <c r="A461">
        <v>1213</v>
      </c>
      <c r="B461" t="s">
        <v>1263</v>
      </c>
      <c r="C461" t="s">
        <v>23</v>
      </c>
      <c r="D461" s="1">
        <v>486002</v>
      </c>
      <c r="E461" t="s">
        <v>34</v>
      </c>
      <c r="F461" s="4">
        <v>688</v>
      </c>
      <c r="G461" s="4">
        <v>1217957</v>
      </c>
      <c r="H461" t="s">
        <v>42</v>
      </c>
      <c r="I461" t="s">
        <v>38</v>
      </c>
      <c r="J461" t="s">
        <v>30</v>
      </c>
      <c r="K461" s="3">
        <v>24866.63</v>
      </c>
      <c r="L461" s="6">
        <v>18</v>
      </c>
      <c r="N461" s="4">
        <v>12</v>
      </c>
      <c r="O461" s="4">
        <v>511917</v>
      </c>
      <c r="P461" s="4">
        <v>614240</v>
      </c>
      <c r="Q461" s="4">
        <v>0</v>
      </c>
      <c r="R461" s="9" t="str">
        <f t="shared" si="31"/>
        <v>38d74813-5774-4e82-95e0-fb3ef557e599погашен486002долгосрочный688консолидация кредитов&lt; 1 годав арендеконсолидация кредитов24866,6318125119176142400</v>
      </c>
      <c r="S461" s="10">
        <f t="shared" si="32"/>
        <v>0.2450000779994696</v>
      </c>
      <c r="T461" s="3">
        <f t="shared" si="33"/>
        <v>20.586504886267257</v>
      </c>
      <c r="U461" s="13">
        <f t="shared" si="34"/>
        <v>7.1992217092405233E-2</v>
      </c>
    </row>
    <row r="462" spans="1:21" x14ac:dyDescent="0.25">
      <c r="A462">
        <v>1136</v>
      </c>
      <c r="B462" t="s">
        <v>1186</v>
      </c>
      <c r="C462" t="s">
        <v>23</v>
      </c>
      <c r="D462" s="1">
        <v>67342</v>
      </c>
      <c r="E462" t="s">
        <v>24</v>
      </c>
      <c r="F462" s="4"/>
      <c r="G462" s="4"/>
      <c r="H462" t="s">
        <v>74</v>
      </c>
      <c r="I462" t="s">
        <v>38</v>
      </c>
      <c r="J462" t="s">
        <v>30</v>
      </c>
      <c r="K462" s="3">
        <v>9884.3700000000008</v>
      </c>
      <c r="L462" s="6">
        <v>19.7</v>
      </c>
      <c r="M462" s="4">
        <v>20</v>
      </c>
      <c r="N462" s="4">
        <v>4</v>
      </c>
      <c r="O462" s="4">
        <v>11552</v>
      </c>
      <c r="P462" s="11">
        <v>0</v>
      </c>
      <c r="Q462" s="4">
        <v>0</v>
      </c>
      <c r="R462" s="9" t="str">
        <f t="shared" si="31"/>
        <v>38db54a0-5206-41c8-b730-9bc412f82f4bпогашен67342краткосрочныйконсолидация кредитов6 летв арендеконсолидация кредитов9884,3719,72041155200</v>
      </c>
      <c r="S462" s="10" t="str">
        <f t="shared" si="32"/>
        <v/>
      </c>
      <c r="T462" s="3">
        <f t="shared" si="33"/>
        <v>1.1687138381100666</v>
      </c>
      <c r="U462" s="13">
        <f t="shared" si="34"/>
        <v>4.0870609565319951E-3</v>
      </c>
    </row>
    <row r="463" spans="1:21" x14ac:dyDescent="0.25">
      <c r="A463">
        <v>1132</v>
      </c>
      <c r="B463" t="s">
        <v>1182</v>
      </c>
      <c r="C463" t="s">
        <v>23</v>
      </c>
      <c r="D463" s="1">
        <v>471152</v>
      </c>
      <c r="E463" t="s">
        <v>24</v>
      </c>
      <c r="F463" s="4"/>
      <c r="G463" s="4"/>
      <c r="H463" t="s">
        <v>37</v>
      </c>
      <c r="I463" t="s">
        <v>26</v>
      </c>
      <c r="J463" t="s">
        <v>30</v>
      </c>
      <c r="K463" s="3">
        <v>18969.22</v>
      </c>
      <c r="L463" s="6">
        <v>18</v>
      </c>
      <c r="N463" s="4">
        <v>8</v>
      </c>
      <c r="O463" s="4">
        <v>712462</v>
      </c>
      <c r="P463" s="4">
        <v>1076966</v>
      </c>
      <c r="Q463" s="4">
        <v>0</v>
      </c>
      <c r="R463" s="9" t="str">
        <f t="shared" si="31"/>
        <v>39140d88-8ee1-4431-b252-339bd7d65259погашен471152краткосрочныйконсолидация кредитов5 летв ипотекеконсолидация кредитов18969,2218871246210769660</v>
      </c>
      <c r="S463" s="10" t="str">
        <f t="shared" si="32"/>
        <v/>
      </c>
      <c r="T463" s="3">
        <f t="shared" si="33"/>
        <v>37.55884532943368</v>
      </c>
      <c r="U463" s="13">
        <f t="shared" si="34"/>
        <v>0.13134548878670482</v>
      </c>
    </row>
    <row r="464" spans="1:21" x14ac:dyDescent="0.25">
      <c r="A464">
        <v>449</v>
      </c>
      <c r="B464" t="s">
        <v>500</v>
      </c>
      <c r="C464" t="s">
        <v>23</v>
      </c>
      <c r="D464" s="1">
        <v>429000</v>
      </c>
      <c r="E464" t="s">
        <v>24</v>
      </c>
      <c r="F464" s="4">
        <v>746</v>
      </c>
      <c r="G464" s="4">
        <v>926250</v>
      </c>
      <c r="H464" t="s">
        <v>29</v>
      </c>
      <c r="I464" t="s">
        <v>26</v>
      </c>
      <c r="J464" t="s">
        <v>30</v>
      </c>
      <c r="K464" s="3">
        <v>27015.53</v>
      </c>
      <c r="L464" s="6">
        <v>28.5</v>
      </c>
      <c r="N464" s="4">
        <v>8</v>
      </c>
      <c r="O464" s="4">
        <v>473708</v>
      </c>
      <c r="P464" s="4">
        <v>746240</v>
      </c>
      <c r="Q464" s="4">
        <v>0</v>
      </c>
      <c r="R464" s="9" t="str">
        <f t="shared" si="31"/>
        <v>39b4e50e-b907-42c4-9741-322c29dbe476погашен429000краткосрочный746консолидация кредитов10+ летв ипотекеконсолидация кредитов27015,5328,584737087462400</v>
      </c>
      <c r="S464" s="10">
        <f t="shared" si="32"/>
        <v>0.34999876923076922</v>
      </c>
      <c r="T464" s="3">
        <f t="shared" si="33"/>
        <v>17.534655066918916</v>
      </c>
      <c r="U464" s="13">
        <f t="shared" si="34"/>
        <v>6.1319718970856384E-2</v>
      </c>
    </row>
    <row r="465" spans="1:21" x14ac:dyDescent="0.25">
      <c r="A465">
        <v>1905</v>
      </c>
      <c r="B465" t="s">
        <v>1952</v>
      </c>
      <c r="C465" t="s">
        <v>23</v>
      </c>
      <c r="D465" s="1">
        <v>687170</v>
      </c>
      <c r="E465" t="s">
        <v>24</v>
      </c>
      <c r="F465" s="4">
        <v>734</v>
      </c>
      <c r="G465" s="4">
        <v>2132788</v>
      </c>
      <c r="H465" t="s">
        <v>29</v>
      </c>
      <c r="I465" t="s">
        <v>26</v>
      </c>
      <c r="J465" t="s">
        <v>30</v>
      </c>
      <c r="K465" s="3">
        <v>58829.13</v>
      </c>
      <c r="L465" s="6">
        <v>18.5</v>
      </c>
      <c r="M465" s="4">
        <v>69</v>
      </c>
      <c r="N465" s="4">
        <v>20</v>
      </c>
      <c r="O465" s="4">
        <v>826804</v>
      </c>
      <c r="P465" s="4">
        <v>2849242</v>
      </c>
      <c r="Q465" s="4">
        <v>0</v>
      </c>
      <c r="R465" s="9" t="str">
        <f t="shared" si="31"/>
        <v>39e68e74-15af-406c-a32f-6a4546a90154погашен687170краткосрочный734консолидация кредитов10+ летв ипотекеконсолидация кредитов58829,1318,5692082680428492420</v>
      </c>
      <c r="S465" s="10">
        <f t="shared" si="32"/>
        <v>0.33099846773331432</v>
      </c>
      <c r="T465" s="3">
        <f t="shared" si="33"/>
        <v>14.054329887251436</v>
      </c>
      <c r="U465" s="13">
        <f t="shared" si="34"/>
        <v>4.9148817340345742E-2</v>
      </c>
    </row>
    <row r="466" spans="1:21" x14ac:dyDescent="0.25">
      <c r="A466">
        <v>1210</v>
      </c>
      <c r="B466" t="s">
        <v>1260</v>
      </c>
      <c r="C466" t="s">
        <v>40</v>
      </c>
      <c r="D466" s="1">
        <v>232760</v>
      </c>
      <c r="E466" t="s">
        <v>24</v>
      </c>
      <c r="F466" s="4">
        <v>725</v>
      </c>
      <c r="G466" s="4">
        <v>654493</v>
      </c>
      <c r="H466" t="s">
        <v>29</v>
      </c>
      <c r="I466" t="s">
        <v>26</v>
      </c>
      <c r="J466" t="s">
        <v>30</v>
      </c>
      <c r="K466" s="3">
        <v>13526.1</v>
      </c>
      <c r="L466" s="6">
        <v>20.8</v>
      </c>
      <c r="M466" s="4">
        <v>51</v>
      </c>
      <c r="N466" s="4">
        <v>17</v>
      </c>
      <c r="O466" s="4">
        <v>359195</v>
      </c>
      <c r="P466" s="4">
        <v>938828</v>
      </c>
      <c r="Q466" s="4">
        <v>0</v>
      </c>
      <c r="R466" s="9" t="str">
        <f t="shared" si="31"/>
        <v>39fb4ac1-798f-4646-ae79-c3f2c22acd1cне погашен232760краткосрочный725консолидация кредитов10+ летв ипотекеконсолидация кредитов13526,120,851173591959388280</v>
      </c>
      <c r="S466" s="10">
        <f t="shared" si="32"/>
        <v>0.2479983743141638</v>
      </c>
      <c r="T466" s="3">
        <f t="shared" si="33"/>
        <v>26.555696024722572</v>
      </c>
      <c r="U466" s="13">
        <f t="shared" si="34"/>
        <v>9.2866829207471066E-2</v>
      </c>
    </row>
    <row r="467" spans="1:21" x14ac:dyDescent="0.25">
      <c r="A467">
        <v>1738</v>
      </c>
      <c r="B467" t="s">
        <v>1787</v>
      </c>
      <c r="C467" t="s">
        <v>23</v>
      </c>
      <c r="D467" s="1">
        <v>108614</v>
      </c>
      <c r="E467" t="s">
        <v>24</v>
      </c>
      <c r="F467" s="4">
        <v>701</v>
      </c>
      <c r="G467" s="4">
        <v>1838345</v>
      </c>
      <c r="H467" t="s">
        <v>29</v>
      </c>
      <c r="I467" t="s">
        <v>38</v>
      </c>
      <c r="J467" t="s">
        <v>72</v>
      </c>
      <c r="K467" s="3">
        <v>36613.760000000002</v>
      </c>
      <c r="L467" s="6">
        <v>17.5</v>
      </c>
      <c r="M467" s="4">
        <v>31</v>
      </c>
      <c r="N467" s="4">
        <v>19</v>
      </c>
      <c r="O467" s="4">
        <v>439831</v>
      </c>
      <c r="P467" s="4">
        <v>755612</v>
      </c>
      <c r="Q467" s="4">
        <v>0</v>
      </c>
      <c r="R467" s="9" t="str">
        <f t="shared" si="31"/>
        <v>3a1aa0e3-db3a-4d9b-be76-32b37f9bda3bпогашен108614краткосрочный701иное10+ летв арендеиное36613,7617,531194398317556120</v>
      </c>
      <c r="S467" s="10">
        <f t="shared" si="32"/>
        <v>0.23900036173841144</v>
      </c>
      <c r="T467" s="3">
        <f t="shared" si="33"/>
        <v>12.012724178013949</v>
      </c>
      <c r="U467" s="13">
        <f t="shared" si="34"/>
        <v>4.200920222604989E-2</v>
      </c>
    </row>
    <row r="468" spans="1:21" x14ac:dyDescent="0.25">
      <c r="A468">
        <v>1537</v>
      </c>
      <c r="B468" t="s">
        <v>1587</v>
      </c>
      <c r="C468" t="s">
        <v>40</v>
      </c>
      <c r="D468" s="1">
        <v>546876</v>
      </c>
      <c r="E468" t="s">
        <v>34</v>
      </c>
      <c r="F468" s="4"/>
      <c r="G468" s="4"/>
      <c r="H468" t="s">
        <v>37</v>
      </c>
      <c r="I468" t="s">
        <v>26</v>
      </c>
      <c r="J468" t="s">
        <v>30</v>
      </c>
      <c r="K468" s="3">
        <v>24642.62</v>
      </c>
      <c r="L468" s="6">
        <v>23.4</v>
      </c>
      <c r="N468" s="4">
        <v>13</v>
      </c>
      <c r="O468" s="4">
        <v>141094</v>
      </c>
      <c r="P468" s="4">
        <v>214698</v>
      </c>
      <c r="Q468" s="4">
        <v>0</v>
      </c>
      <c r="R468" s="9" t="str">
        <f t="shared" si="31"/>
        <v>3a2ab379-e2b1-468e-ae54-72c784616788не погашен546876долгосрочныйконсолидация кредитов5 летв ипотекеконсолидация кредитов24642,6223,4131410942146980</v>
      </c>
      <c r="S468" s="10" t="str">
        <f t="shared" si="32"/>
        <v/>
      </c>
      <c r="T468" s="3">
        <f t="shared" si="33"/>
        <v>5.7256087217998735</v>
      </c>
      <c r="U468" s="13">
        <f t="shared" si="34"/>
        <v>2.0022790092987235E-2</v>
      </c>
    </row>
    <row r="469" spans="1:21" x14ac:dyDescent="0.25">
      <c r="A469">
        <v>848</v>
      </c>
      <c r="B469" t="s">
        <v>900</v>
      </c>
      <c r="C469" t="s">
        <v>23</v>
      </c>
      <c r="D469" s="1">
        <v>568414</v>
      </c>
      <c r="E469" t="s">
        <v>34</v>
      </c>
      <c r="F469" s="4">
        <v>717</v>
      </c>
      <c r="G469" s="4">
        <v>1116744</v>
      </c>
      <c r="H469" t="s">
        <v>35</v>
      </c>
      <c r="I469" t="s">
        <v>26</v>
      </c>
      <c r="J469" t="s">
        <v>30</v>
      </c>
      <c r="K469" s="3">
        <v>12656.47</v>
      </c>
      <c r="L469" s="6">
        <v>21.4</v>
      </c>
      <c r="N469" s="4">
        <v>8</v>
      </c>
      <c r="O469" s="4">
        <v>598044</v>
      </c>
      <c r="P469" s="4">
        <v>969826</v>
      </c>
      <c r="Q469" s="4">
        <v>0</v>
      </c>
      <c r="R469" s="9" t="str">
        <f t="shared" si="31"/>
        <v>3a749d28-13c8-444f-af8c-788d2d944eb5погашен568414долгосрочный717консолидация кредитов3 годав ипотекеконсолидация кредитов12656,4721,485980449698260</v>
      </c>
      <c r="S469" s="10">
        <f t="shared" si="32"/>
        <v>0.13600040832993057</v>
      </c>
      <c r="T469" s="3">
        <f t="shared" si="33"/>
        <v>47.252037890501853</v>
      </c>
      <c r="U469" s="13">
        <f t="shared" si="34"/>
        <v>0.16524315267040832</v>
      </c>
    </row>
    <row r="470" spans="1:21" x14ac:dyDescent="0.25">
      <c r="A470">
        <v>1568</v>
      </c>
      <c r="B470" t="s">
        <v>1618</v>
      </c>
      <c r="C470" t="s">
        <v>23</v>
      </c>
      <c r="E470" t="s">
        <v>24</v>
      </c>
      <c r="F470" s="4">
        <v>743</v>
      </c>
      <c r="G470" s="4">
        <v>920626</v>
      </c>
      <c r="H470" t="s">
        <v>29</v>
      </c>
      <c r="I470" t="s">
        <v>38</v>
      </c>
      <c r="J470" t="s">
        <v>27</v>
      </c>
      <c r="K470" s="3">
        <v>10126.81</v>
      </c>
      <c r="L470" s="6">
        <v>30.2</v>
      </c>
      <c r="N470" s="4">
        <v>5</v>
      </c>
      <c r="O470" s="4">
        <v>197752</v>
      </c>
      <c r="P470" s="4">
        <v>429616</v>
      </c>
      <c r="Q470" s="4">
        <v>0</v>
      </c>
      <c r="R470" s="9" t="str">
        <f t="shared" si="31"/>
        <v>3a7885b6-fc27-4105-a779-97bcf7d1dca7погашенкраткосрочный743ремонт жилья10+ летв арендеремонт жилья10126,8130,251977524296160</v>
      </c>
      <c r="S470" s="10">
        <f t="shared" si="32"/>
        <v>0.13199900936971148</v>
      </c>
      <c r="T470" s="3">
        <f t="shared" si="33"/>
        <v>19.527570873749976</v>
      </c>
      <c r="U470" s="13">
        <f t="shared" si="34"/>
        <v>6.828906263579175E-2</v>
      </c>
    </row>
    <row r="471" spans="1:21" x14ac:dyDescent="0.25">
      <c r="A471">
        <v>1547</v>
      </c>
      <c r="B471" t="s">
        <v>1597</v>
      </c>
      <c r="C471" t="s">
        <v>23</v>
      </c>
      <c r="D471" s="1">
        <v>618398</v>
      </c>
      <c r="E471" t="s">
        <v>24</v>
      </c>
      <c r="F471" s="4">
        <v>714</v>
      </c>
      <c r="G471" s="4">
        <v>4100941</v>
      </c>
      <c r="H471" t="s">
        <v>29</v>
      </c>
      <c r="I471" t="s">
        <v>26</v>
      </c>
      <c r="J471" t="s">
        <v>30</v>
      </c>
      <c r="K471" s="3">
        <v>16403.650000000001</v>
      </c>
      <c r="L471" s="6">
        <v>26.1</v>
      </c>
      <c r="N471" s="4">
        <v>30</v>
      </c>
      <c r="O471" s="4">
        <v>637165</v>
      </c>
      <c r="P471" s="4">
        <v>1901482</v>
      </c>
      <c r="Q471" s="4">
        <v>0</v>
      </c>
      <c r="R471" s="9" t="str">
        <f t="shared" si="31"/>
        <v>3a91fac6-fd28-464a-990f-f0a533d2efe0погашен618398краткосрочный714консолидация кредитов10+ летв ипотекеконсолидация кредитов16403,6526,13063716519014820</v>
      </c>
      <c r="S471" s="10">
        <f t="shared" si="32"/>
        <v>4.7999666418024549E-2</v>
      </c>
      <c r="T471" s="3">
        <f t="shared" si="33"/>
        <v>38.842879481091096</v>
      </c>
      <c r="U471" s="13">
        <f t="shared" si="34"/>
        <v>0.13583583165504901</v>
      </c>
    </row>
    <row r="472" spans="1:21" x14ac:dyDescent="0.25">
      <c r="A472">
        <v>1507</v>
      </c>
      <c r="B472" t="s">
        <v>1557</v>
      </c>
      <c r="C472" t="s">
        <v>23</v>
      </c>
      <c r="D472" s="1">
        <v>342144</v>
      </c>
      <c r="E472" t="s">
        <v>24</v>
      </c>
      <c r="F472" s="4">
        <v>696</v>
      </c>
      <c r="G472" s="4">
        <v>671593</v>
      </c>
      <c r="H472" t="s">
        <v>37</v>
      </c>
      <c r="I472" t="s">
        <v>38</v>
      </c>
      <c r="J472" t="s">
        <v>30</v>
      </c>
      <c r="K472" s="3">
        <v>10577.49</v>
      </c>
      <c r="L472" s="6">
        <v>8.4</v>
      </c>
      <c r="N472" s="4">
        <v>4</v>
      </c>
      <c r="O472" s="4">
        <v>186181</v>
      </c>
      <c r="P472" s="4">
        <v>564344</v>
      </c>
      <c r="Q472" s="4">
        <v>0</v>
      </c>
      <c r="R472" s="9" t="str">
        <f t="shared" si="31"/>
        <v>3af35d63-33c0-4d72-868d-e485331e0da6погашен342144краткосрочный696консолидация кредитов5 летв арендеконсолидация кредитов10577,498,441861815643440</v>
      </c>
      <c r="S472" s="10">
        <f t="shared" si="32"/>
        <v>0.18899821767052366</v>
      </c>
      <c r="T472" s="3">
        <f t="shared" si="33"/>
        <v>17.601623825690215</v>
      </c>
      <c r="U472" s="13">
        <f t="shared" si="34"/>
        <v>6.1553912654850232E-2</v>
      </c>
    </row>
    <row r="473" spans="1:21" x14ac:dyDescent="0.25">
      <c r="A473">
        <v>1554</v>
      </c>
      <c r="B473" t="s">
        <v>1604</v>
      </c>
      <c r="C473" t="s">
        <v>23</v>
      </c>
      <c r="D473" s="1">
        <v>756140</v>
      </c>
      <c r="E473" t="s">
        <v>24</v>
      </c>
      <c r="F473" s="4"/>
      <c r="G473" s="4"/>
      <c r="H473" t="s">
        <v>37</v>
      </c>
      <c r="I473" t="s">
        <v>38</v>
      </c>
      <c r="J473" t="s">
        <v>72</v>
      </c>
      <c r="K473" s="3">
        <v>24208.85</v>
      </c>
      <c r="L473" s="6">
        <v>9.5</v>
      </c>
      <c r="N473" s="4">
        <v>11</v>
      </c>
      <c r="O473" s="4">
        <v>248995</v>
      </c>
      <c r="P473" s="4">
        <v>553366</v>
      </c>
      <c r="Q473" s="4">
        <v>0</v>
      </c>
      <c r="R473" s="9" t="str">
        <f t="shared" si="31"/>
        <v>3b11af3e-fe5a-497a-adbd-910ed6f6f306погашен756140краткосрочныйиное5 летв арендеиное24208,859,5112489955533660</v>
      </c>
      <c r="S473" s="10" t="str">
        <f t="shared" si="32"/>
        <v/>
      </c>
      <c r="T473" s="3">
        <f t="shared" si="33"/>
        <v>10.285288231369934</v>
      </c>
      <c r="U473" s="13">
        <f t="shared" si="34"/>
        <v>3.596825722974898E-2</v>
      </c>
    </row>
    <row r="474" spans="1:21" x14ac:dyDescent="0.25">
      <c r="A474">
        <v>1216</v>
      </c>
      <c r="B474" t="s">
        <v>1266</v>
      </c>
      <c r="C474" t="s">
        <v>23</v>
      </c>
      <c r="D474" s="1">
        <v>71698</v>
      </c>
      <c r="E474" t="s">
        <v>24</v>
      </c>
      <c r="F474" s="4">
        <v>718</v>
      </c>
      <c r="G474" s="4">
        <v>676324</v>
      </c>
      <c r="H474" t="s">
        <v>37</v>
      </c>
      <c r="I474" t="s">
        <v>26</v>
      </c>
      <c r="J474" t="s">
        <v>30</v>
      </c>
      <c r="K474" s="3">
        <v>3409.74</v>
      </c>
      <c r="L474" s="6">
        <v>16.2</v>
      </c>
      <c r="M474" s="4">
        <v>54</v>
      </c>
      <c r="N474" s="4">
        <v>6</v>
      </c>
      <c r="O474" s="4">
        <v>71744</v>
      </c>
      <c r="P474" s="4">
        <v>180994</v>
      </c>
      <c r="Q474" s="4">
        <v>1</v>
      </c>
      <c r="R474" s="9" t="str">
        <f t="shared" si="31"/>
        <v>3b423e5c-b7e1-42f9-9157-487237d1c31bпогашен71698краткосрочный718консолидация кредитов5 летв ипотекеконсолидация кредитов3409,7416,2546717441809941</v>
      </c>
      <c r="S474" s="10">
        <f t="shared" si="32"/>
        <v>6.0498932464321829E-2</v>
      </c>
      <c r="T474" s="3">
        <f t="shared" si="33"/>
        <v>21.040900479215427</v>
      </c>
      <c r="U474" s="13">
        <f t="shared" si="34"/>
        <v>7.3581265177744812E-2</v>
      </c>
    </row>
    <row r="475" spans="1:21" x14ac:dyDescent="0.25">
      <c r="A475">
        <v>548</v>
      </c>
      <c r="B475" t="s">
        <v>599</v>
      </c>
      <c r="C475" t="s">
        <v>23</v>
      </c>
      <c r="E475" t="s">
        <v>24</v>
      </c>
      <c r="F475" s="4">
        <v>739</v>
      </c>
      <c r="G475" s="4">
        <v>1029439</v>
      </c>
      <c r="H475" t="s">
        <v>29</v>
      </c>
      <c r="I475" t="s">
        <v>38</v>
      </c>
      <c r="J475" t="s">
        <v>30</v>
      </c>
      <c r="K475" s="3">
        <v>12696.18</v>
      </c>
      <c r="L475" s="6">
        <v>14.5</v>
      </c>
      <c r="M475" s="4">
        <v>20</v>
      </c>
      <c r="N475" s="4">
        <v>13</v>
      </c>
      <c r="O475" s="4">
        <v>76760</v>
      </c>
      <c r="P475" s="4">
        <v>305426</v>
      </c>
      <c r="Q475" s="4">
        <v>0</v>
      </c>
      <c r="R475" s="9" t="str">
        <f t="shared" si="31"/>
        <v>3b4bdfd5-04df-44b5-b4bc-a18f23d9f543погашенкраткосрочный739консолидация кредитов10+ летв арендеконсолидация кредитов12696,1814,52013767603054260</v>
      </c>
      <c r="S475" s="10">
        <f t="shared" si="32"/>
        <v>0.14799726841512709</v>
      </c>
      <c r="T475" s="3">
        <f t="shared" si="33"/>
        <v>6.0459130226572082</v>
      </c>
      <c r="U475" s="13">
        <f t="shared" si="34"/>
        <v>2.1142913051709317E-2</v>
      </c>
    </row>
    <row r="476" spans="1:21" x14ac:dyDescent="0.25">
      <c r="A476">
        <v>1278</v>
      </c>
      <c r="B476" t="s">
        <v>1328</v>
      </c>
      <c r="C476" t="s">
        <v>40</v>
      </c>
      <c r="D476" s="1">
        <v>127952</v>
      </c>
      <c r="E476" t="s">
        <v>34</v>
      </c>
      <c r="F476" s="4">
        <v>733</v>
      </c>
      <c r="G476" s="4">
        <v>1222536</v>
      </c>
      <c r="H476" t="s">
        <v>74</v>
      </c>
      <c r="I476" t="s">
        <v>26</v>
      </c>
      <c r="J476" t="s">
        <v>30</v>
      </c>
      <c r="K476" s="3">
        <v>16076.28</v>
      </c>
      <c r="L476" s="6">
        <v>22.1</v>
      </c>
      <c r="M476" s="4">
        <v>58</v>
      </c>
      <c r="N476" s="4">
        <v>8</v>
      </c>
      <c r="O476" s="4">
        <v>92169</v>
      </c>
      <c r="P476" s="4">
        <v>268136</v>
      </c>
      <c r="Q476" s="4">
        <v>0</v>
      </c>
      <c r="R476" s="9" t="str">
        <f t="shared" si="31"/>
        <v>3b4fc8db-2218-4c9d-9824-ca06626e0211не погашен127952долгосрочный733консолидация кредитов6 летв ипотекеконсолидация кредитов16076,2822,1588921692681360</v>
      </c>
      <c r="S476" s="10">
        <f t="shared" si="32"/>
        <v>0.15779932860872811</v>
      </c>
      <c r="T476" s="3">
        <f t="shared" si="33"/>
        <v>5.7332293291731666</v>
      </c>
      <c r="U476" s="13">
        <f t="shared" si="34"/>
        <v>2.004943980470008E-2</v>
      </c>
    </row>
    <row r="477" spans="1:21" x14ac:dyDescent="0.25">
      <c r="A477">
        <v>1247</v>
      </c>
      <c r="B477" t="s">
        <v>1297</v>
      </c>
      <c r="C477" t="s">
        <v>23</v>
      </c>
      <c r="D477" s="1">
        <v>555170</v>
      </c>
      <c r="E477" t="s">
        <v>34</v>
      </c>
      <c r="F477" s="4">
        <v>684</v>
      </c>
      <c r="G477" s="4">
        <v>1150716</v>
      </c>
      <c r="H477" t="s">
        <v>37</v>
      </c>
      <c r="I477" t="s">
        <v>26</v>
      </c>
      <c r="J477" t="s">
        <v>30</v>
      </c>
      <c r="K477" s="3">
        <v>23014.32</v>
      </c>
      <c r="L477" s="6">
        <v>32.299999999999997</v>
      </c>
      <c r="N477" s="4">
        <v>11</v>
      </c>
      <c r="O477" s="4">
        <v>172691</v>
      </c>
      <c r="P477" s="4">
        <v>333256</v>
      </c>
      <c r="Q477" s="4">
        <v>0</v>
      </c>
      <c r="R477" s="9" t="str">
        <f t="shared" si="31"/>
        <v>3b501624-1455-4427-96f4-2b92411e9652погашен555170долгосрочный684консолидация кредитов5 летв ипотекеконсолидация кредитов23014,3232,3111726913332560</v>
      </c>
      <c r="S477" s="10">
        <f t="shared" si="32"/>
        <v>0.23999999999999996</v>
      </c>
      <c r="T477" s="3">
        <f t="shared" si="33"/>
        <v>7.5036325209695534</v>
      </c>
      <c r="U477" s="13">
        <f t="shared" si="34"/>
        <v>2.6240643781724603E-2</v>
      </c>
    </row>
    <row r="478" spans="1:21" x14ac:dyDescent="0.25">
      <c r="A478">
        <v>791</v>
      </c>
      <c r="B478" t="s">
        <v>843</v>
      </c>
      <c r="C478" t="s">
        <v>23</v>
      </c>
      <c r="D478" s="1">
        <v>560516</v>
      </c>
      <c r="E478" t="s">
        <v>24</v>
      </c>
      <c r="F478" s="4">
        <v>652</v>
      </c>
      <c r="G478" s="4">
        <v>1374897</v>
      </c>
      <c r="H478" t="s">
        <v>52</v>
      </c>
      <c r="I478" t="s">
        <v>26</v>
      </c>
      <c r="J478" t="s">
        <v>30</v>
      </c>
      <c r="K478" s="3">
        <v>25160.75</v>
      </c>
      <c r="L478" s="6">
        <v>22.2</v>
      </c>
      <c r="N478" s="4">
        <v>15</v>
      </c>
      <c r="O478" s="4">
        <v>354483</v>
      </c>
      <c r="P478" s="4">
        <v>862290</v>
      </c>
      <c r="Q478" s="4">
        <v>0</v>
      </c>
      <c r="R478" s="9" t="str">
        <f t="shared" si="31"/>
        <v>3b5dda29-a465-4715-87f0-86d6e7dc3e12погашен560516краткосрочный652консолидация кредитов4 годав ипотекеконсолидация кредитов25160,7522,2153544838622900</v>
      </c>
      <c r="S478" s="10">
        <f t="shared" si="32"/>
        <v>0.21960117739728868</v>
      </c>
      <c r="T478" s="3">
        <f t="shared" si="33"/>
        <v>14.088729469511044</v>
      </c>
      <c r="U478" s="13">
        <f t="shared" si="34"/>
        <v>4.92691147005632E-2</v>
      </c>
    </row>
    <row r="479" spans="1:21" x14ac:dyDescent="0.25">
      <c r="A479">
        <v>564</v>
      </c>
      <c r="B479" t="s">
        <v>615</v>
      </c>
      <c r="C479" t="s">
        <v>40</v>
      </c>
      <c r="D479" s="1">
        <v>560956</v>
      </c>
      <c r="E479" t="s">
        <v>24</v>
      </c>
      <c r="F479" s="4">
        <v>664</v>
      </c>
      <c r="G479" s="4">
        <v>1637059</v>
      </c>
      <c r="H479" t="s">
        <v>37</v>
      </c>
      <c r="I479" t="s">
        <v>38</v>
      </c>
      <c r="J479" t="s">
        <v>30</v>
      </c>
      <c r="K479" s="3">
        <v>44746.33</v>
      </c>
      <c r="L479" s="6">
        <v>17.600000000000001</v>
      </c>
      <c r="M479" s="4">
        <v>8</v>
      </c>
      <c r="N479" s="4">
        <v>13</v>
      </c>
      <c r="O479" s="4">
        <v>380779</v>
      </c>
      <c r="P479" s="4">
        <v>567446</v>
      </c>
      <c r="Q479" s="4">
        <v>0</v>
      </c>
      <c r="R479" s="9" t="str">
        <f t="shared" si="31"/>
        <v>3b667742-8ffe-490d-98c8-36a4a320be23не погашен560956краткосрочный664консолидация кредитов5 летв арендеконсолидация кредитов44746,3317,68133807795674460</v>
      </c>
      <c r="S479" s="10">
        <f t="shared" si="32"/>
        <v>0.32800037139773214</v>
      </c>
      <c r="T479" s="3">
        <f t="shared" si="33"/>
        <v>8.5097258255593253</v>
      </c>
      <c r="U479" s="13">
        <f t="shared" si="34"/>
        <v>2.9759011178200876E-2</v>
      </c>
    </row>
    <row r="480" spans="1:21" x14ac:dyDescent="0.25">
      <c r="A480">
        <v>906</v>
      </c>
      <c r="B480" t="s">
        <v>958</v>
      </c>
      <c r="C480" t="s">
        <v>40</v>
      </c>
      <c r="D480" s="1">
        <v>495066</v>
      </c>
      <c r="E480" t="s">
        <v>24</v>
      </c>
      <c r="F480" s="4">
        <v>712</v>
      </c>
      <c r="G480" s="4">
        <v>1766012</v>
      </c>
      <c r="H480" t="s">
        <v>35</v>
      </c>
      <c r="I480" t="s">
        <v>38</v>
      </c>
      <c r="J480" t="s">
        <v>30</v>
      </c>
      <c r="K480" s="3">
        <v>23693.95</v>
      </c>
      <c r="L480" s="6">
        <v>15.6</v>
      </c>
      <c r="M480" s="4">
        <v>45</v>
      </c>
      <c r="N480" s="4">
        <v>11</v>
      </c>
      <c r="O480" s="4">
        <v>14991</v>
      </c>
      <c r="P480" s="4">
        <v>168432</v>
      </c>
      <c r="Q480" s="4">
        <v>0</v>
      </c>
      <c r="R480" s="9" t="str">
        <f t="shared" si="31"/>
        <v>3b9812d3-595f-48ee-baf3-726f3dc117c5не погашен495066краткосрочный712консолидация кредитов3 годав арендеконсолидация кредитов23693,9515,64511149911684320</v>
      </c>
      <c r="S480" s="10">
        <f t="shared" si="32"/>
        <v>0.16099969875629386</v>
      </c>
      <c r="T480" s="3">
        <f t="shared" si="33"/>
        <v>0.63269315584780084</v>
      </c>
      <c r="U480" s="13">
        <f t="shared" si="34"/>
        <v>2.2125651381968408E-3</v>
      </c>
    </row>
    <row r="481" spans="1:21" x14ac:dyDescent="0.25">
      <c r="A481">
        <v>343</v>
      </c>
      <c r="B481" t="s">
        <v>394</v>
      </c>
      <c r="C481" t="s">
        <v>23</v>
      </c>
      <c r="D481" s="1">
        <v>224642</v>
      </c>
      <c r="E481" t="s">
        <v>24</v>
      </c>
      <c r="F481" s="4">
        <v>741</v>
      </c>
      <c r="G481" s="4">
        <v>1056039</v>
      </c>
      <c r="H481" t="s">
        <v>46</v>
      </c>
      <c r="I481" t="s">
        <v>38</v>
      </c>
      <c r="J481" t="s">
        <v>30</v>
      </c>
      <c r="K481" s="3">
        <v>14080.33</v>
      </c>
      <c r="L481" s="6">
        <v>38.5</v>
      </c>
      <c r="N481" s="4">
        <v>7</v>
      </c>
      <c r="O481" s="4">
        <v>252320</v>
      </c>
      <c r="P481" s="4">
        <v>1047200</v>
      </c>
      <c r="Q481" s="4">
        <v>0</v>
      </c>
      <c r="R481" s="9" t="str">
        <f t="shared" si="31"/>
        <v>3ba73ec7-aa01-49b2-beb0-53eaab294c0aпогашен224642краткосрочный741консолидация кредитов2 годав арендеконсолидация кредитов14080,3338,5725232010472000</v>
      </c>
      <c r="S481" s="10">
        <f t="shared" si="32"/>
        <v>0.15999784098882711</v>
      </c>
      <c r="T481" s="3">
        <f t="shared" si="33"/>
        <v>17.920034544644906</v>
      </c>
      <c r="U481" s="13">
        <f t="shared" si="34"/>
        <v>6.266741364640642E-2</v>
      </c>
    </row>
    <row r="482" spans="1:21" x14ac:dyDescent="0.25">
      <c r="A482">
        <v>1013</v>
      </c>
      <c r="B482" t="s">
        <v>1063</v>
      </c>
      <c r="C482" t="s">
        <v>23</v>
      </c>
      <c r="D482" s="1">
        <v>335720</v>
      </c>
      <c r="E482" t="s">
        <v>24</v>
      </c>
      <c r="F482" s="4">
        <v>728</v>
      </c>
      <c r="G482" s="4">
        <v>966435</v>
      </c>
      <c r="H482" t="s">
        <v>25</v>
      </c>
      <c r="I482" t="s">
        <v>38</v>
      </c>
      <c r="J482" t="s">
        <v>30</v>
      </c>
      <c r="K482" s="3">
        <v>9181.18</v>
      </c>
      <c r="L482" s="6">
        <v>8.6999999999999993</v>
      </c>
      <c r="M482" s="4">
        <v>30</v>
      </c>
      <c r="N482" s="4">
        <v>12</v>
      </c>
      <c r="O482" s="4">
        <v>226974</v>
      </c>
      <c r="P482" s="4">
        <v>722018</v>
      </c>
      <c r="Q482" s="4">
        <v>0</v>
      </c>
      <c r="R482" s="9" t="str">
        <f t="shared" si="31"/>
        <v>3bae464f-b995-470a-8f0d-29826f10756eпогашен335720краткосрочный728консолидация кредитов8 летв арендеконсолидация кредитов9181,188,730122269747220180</v>
      </c>
      <c r="S482" s="10">
        <f t="shared" si="32"/>
        <v>0.11400058979652021</v>
      </c>
      <c r="T482" s="3">
        <f t="shared" si="33"/>
        <v>24.721658871735439</v>
      </c>
      <c r="U482" s="13">
        <f t="shared" si="34"/>
        <v>8.6453093529519021E-2</v>
      </c>
    </row>
    <row r="483" spans="1:21" x14ac:dyDescent="0.25">
      <c r="A483">
        <v>1558</v>
      </c>
      <c r="B483" t="s">
        <v>1608</v>
      </c>
      <c r="C483" t="s">
        <v>23</v>
      </c>
      <c r="E483" t="s">
        <v>24</v>
      </c>
      <c r="F483" s="4">
        <v>744</v>
      </c>
      <c r="G483" s="4">
        <v>1232283</v>
      </c>
      <c r="H483" t="s">
        <v>55</v>
      </c>
      <c r="I483" t="s">
        <v>26</v>
      </c>
      <c r="J483" t="s">
        <v>30</v>
      </c>
      <c r="K483" s="3">
        <v>11193.28</v>
      </c>
      <c r="L483" s="6">
        <v>14</v>
      </c>
      <c r="N483" s="4">
        <v>7</v>
      </c>
      <c r="O483" s="4">
        <v>203984</v>
      </c>
      <c r="P483" s="4">
        <v>628188</v>
      </c>
      <c r="Q483" s="4">
        <v>0</v>
      </c>
      <c r="R483" s="9" t="str">
        <f t="shared" si="31"/>
        <v>3bbee81c-510a-490a-84fe-a3a2e42ba220погашенкраткосрочный744консолидация кредитов9 летв ипотекеконсолидация кредитов11193,281472039846281880</v>
      </c>
      <c r="S483" s="10">
        <f t="shared" si="32"/>
        <v>0.10900041630047644</v>
      </c>
      <c r="T483" s="3">
        <f t="shared" si="33"/>
        <v>18.223791417707766</v>
      </c>
      <c r="U483" s="13">
        <f t="shared" si="34"/>
        <v>6.3729669277931292E-2</v>
      </c>
    </row>
    <row r="484" spans="1:21" x14ac:dyDescent="0.25">
      <c r="A484">
        <v>1167</v>
      </c>
      <c r="B484" t="s">
        <v>1217</v>
      </c>
      <c r="C484" t="s">
        <v>40</v>
      </c>
      <c r="D484" s="1">
        <v>184690</v>
      </c>
      <c r="E484" t="s">
        <v>24</v>
      </c>
      <c r="F484" s="4">
        <v>736</v>
      </c>
      <c r="G484" s="4">
        <v>945535</v>
      </c>
      <c r="H484" t="s">
        <v>52</v>
      </c>
      <c r="I484" t="s">
        <v>38</v>
      </c>
      <c r="J484" t="s">
        <v>30</v>
      </c>
      <c r="K484" s="3">
        <v>8903.9699999999993</v>
      </c>
      <c r="L484" s="6">
        <v>16.100000000000001</v>
      </c>
      <c r="M484" s="4">
        <v>46</v>
      </c>
      <c r="N484" s="4">
        <v>7</v>
      </c>
      <c r="O484" s="4">
        <v>57038</v>
      </c>
      <c r="P484" s="4">
        <v>293546</v>
      </c>
      <c r="Q484" s="4">
        <v>0</v>
      </c>
      <c r="R484" s="9" t="str">
        <f t="shared" si="31"/>
        <v>3be3170c-f4cc-4160-9329-3bdcfe4e2344не погашен184690краткосрочный736консолидация кредитов4 годав арендеконсолидация кредитов8903,9716,1467570382935460</v>
      </c>
      <c r="S484" s="10">
        <f t="shared" si="32"/>
        <v>0.11300231086104691</v>
      </c>
      <c r="T484" s="3">
        <f t="shared" si="33"/>
        <v>6.4059065787508276</v>
      </c>
      <c r="U484" s="13">
        <f t="shared" si="34"/>
        <v>2.2401831667828911E-2</v>
      </c>
    </row>
    <row r="485" spans="1:21" x14ac:dyDescent="0.25">
      <c r="A485">
        <v>1020</v>
      </c>
      <c r="B485" t="s">
        <v>1070</v>
      </c>
      <c r="C485" t="s">
        <v>23</v>
      </c>
      <c r="D485" s="1">
        <v>132550</v>
      </c>
      <c r="E485" t="s">
        <v>24</v>
      </c>
      <c r="F485" s="4">
        <v>654</v>
      </c>
      <c r="G485" s="4">
        <v>622478</v>
      </c>
      <c r="H485" t="s">
        <v>37</v>
      </c>
      <c r="I485" t="s">
        <v>38</v>
      </c>
      <c r="J485" t="s">
        <v>30</v>
      </c>
      <c r="K485" s="3">
        <v>14213.14</v>
      </c>
      <c r="L485" s="6">
        <v>15.6</v>
      </c>
      <c r="M485" s="4">
        <v>19</v>
      </c>
      <c r="N485" s="4">
        <v>14</v>
      </c>
      <c r="O485" s="4">
        <v>178391</v>
      </c>
      <c r="P485" s="4">
        <v>320760</v>
      </c>
      <c r="Q485" s="4">
        <v>1</v>
      </c>
      <c r="R485" s="9" t="str">
        <f t="shared" si="31"/>
        <v>3bf47435-6990-439e-bd56-f0bcf7c913beпогашен132550краткосрочный654консолидация кредитов5 летв арендеконсолидация кредитов14213,1415,619141783913207601</v>
      </c>
      <c r="S485" s="10">
        <f t="shared" si="32"/>
        <v>0.27399792442463827</v>
      </c>
      <c r="T485" s="3">
        <f t="shared" si="33"/>
        <v>12.551132262118012</v>
      </c>
      <c r="U485" s="13">
        <f t="shared" si="34"/>
        <v>4.3892046928891232E-2</v>
      </c>
    </row>
    <row r="486" spans="1:21" x14ac:dyDescent="0.25">
      <c r="A486">
        <v>1610</v>
      </c>
      <c r="B486" t="s">
        <v>1660</v>
      </c>
      <c r="C486" t="s">
        <v>23</v>
      </c>
      <c r="D486" s="1">
        <v>208582</v>
      </c>
      <c r="E486" t="s">
        <v>34</v>
      </c>
      <c r="F486" s="4">
        <v>691</v>
      </c>
      <c r="G486" s="4">
        <v>1262797</v>
      </c>
      <c r="H486" t="s">
        <v>37</v>
      </c>
      <c r="I486" t="s">
        <v>26</v>
      </c>
      <c r="J486" t="s">
        <v>30</v>
      </c>
      <c r="K486" s="3">
        <v>26150.65</v>
      </c>
      <c r="L486" s="6">
        <v>20</v>
      </c>
      <c r="N486" s="4">
        <v>8</v>
      </c>
      <c r="O486" s="4">
        <v>982566</v>
      </c>
      <c r="P486" s="4">
        <v>1182654</v>
      </c>
      <c r="Q486" s="4">
        <v>0</v>
      </c>
      <c r="R486" s="9" t="str">
        <f t="shared" si="31"/>
        <v>3c0cf898-1a00-4d16-a4ed-7f09fa5e71eaпогашен208582долгосрочный691консолидация кредитов5 летв ипотекеконсолидация кредитов26150,6520898256611826540</v>
      </c>
      <c r="S486" s="10">
        <f t="shared" si="32"/>
        <v>0.24850217414200385</v>
      </c>
      <c r="T486" s="3">
        <f t="shared" si="33"/>
        <v>37.573291677262326</v>
      </c>
      <c r="U486" s="13">
        <f t="shared" si="34"/>
        <v>0.13139600851381819</v>
      </c>
    </row>
    <row r="487" spans="1:21" x14ac:dyDescent="0.25">
      <c r="A487">
        <v>758</v>
      </c>
      <c r="B487" t="s">
        <v>810</v>
      </c>
      <c r="C487" t="s">
        <v>23</v>
      </c>
      <c r="D487" s="1">
        <v>267454</v>
      </c>
      <c r="E487" t="s">
        <v>24</v>
      </c>
      <c r="F487" s="4"/>
      <c r="G487" s="4"/>
      <c r="H487" t="s">
        <v>52</v>
      </c>
      <c r="I487" t="s">
        <v>38</v>
      </c>
      <c r="J487" t="s">
        <v>30</v>
      </c>
      <c r="K487" s="3">
        <v>19455.810000000001</v>
      </c>
      <c r="L487" s="6">
        <v>13.8</v>
      </c>
      <c r="N487" s="4">
        <v>17</v>
      </c>
      <c r="O487" s="4">
        <v>434302</v>
      </c>
      <c r="P487" s="4">
        <v>557502</v>
      </c>
      <c r="Q487" s="4">
        <v>0</v>
      </c>
      <c r="R487" s="9" t="str">
        <f t="shared" si="31"/>
        <v>3c31ad7c-1a67-40c3-b071-62c404235918погашен267454краткосрочныйконсолидация кредитов4 годав арендеконсолидация кредитов19455,8113,8174343025575020</v>
      </c>
      <c r="S487" s="10" t="str">
        <f t="shared" si="32"/>
        <v/>
      </c>
      <c r="T487" s="3">
        <f t="shared" si="33"/>
        <v>22.322483618004082</v>
      </c>
      <c r="U487" s="13">
        <f t="shared" si="34"/>
        <v>7.806303671008423E-2</v>
      </c>
    </row>
    <row r="488" spans="1:21" x14ac:dyDescent="0.25">
      <c r="A488">
        <v>775</v>
      </c>
      <c r="B488" t="s">
        <v>827</v>
      </c>
      <c r="C488" t="s">
        <v>40</v>
      </c>
      <c r="D488" s="1">
        <v>46156</v>
      </c>
      <c r="E488" t="s">
        <v>24</v>
      </c>
      <c r="F488" s="4">
        <v>654</v>
      </c>
      <c r="G488" s="4">
        <v>1640745</v>
      </c>
      <c r="H488" t="s">
        <v>74</v>
      </c>
      <c r="I488" t="s">
        <v>26</v>
      </c>
      <c r="J488" t="s">
        <v>75</v>
      </c>
      <c r="K488" s="3">
        <v>31721.26</v>
      </c>
      <c r="L488" s="6">
        <v>16.7</v>
      </c>
      <c r="M488" s="4">
        <v>63</v>
      </c>
      <c r="N488" s="4">
        <v>8</v>
      </c>
      <c r="O488" s="4">
        <v>164008</v>
      </c>
      <c r="P488" s="4">
        <v>199914</v>
      </c>
      <c r="Q488" s="4">
        <v>0</v>
      </c>
      <c r="R488" s="9" t="str">
        <f t="shared" si="31"/>
        <v>3c4686b9-b1f9-4afe-8f92-613aefa52e85не погашен46156краткосрочный654бизнес6 летв ипотекебизнес31721,2616,76381640081999140</v>
      </c>
      <c r="S488" s="10">
        <f t="shared" si="32"/>
        <v>0.23200138961264546</v>
      </c>
      <c r="T488" s="3">
        <f t="shared" si="33"/>
        <v>5.1702864262012289</v>
      </c>
      <c r="U488" s="13">
        <f t="shared" si="34"/>
        <v>1.8080795398800007E-2</v>
      </c>
    </row>
    <row r="489" spans="1:21" x14ac:dyDescent="0.25">
      <c r="A489">
        <v>1501</v>
      </c>
      <c r="B489" t="s">
        <v>1551</v>
      </c>
      <c r="C489" t="s">
        <v>40</v>
      </c>
      <c r="D489" s="1">
        <v>107448</v>
      </c>
      <c r="E489" t="s">
        <v>24</v>
      </c>
      <c r="F489" s="4">
        <v>692</v>
      </c>
      <c r="G489" s="4">
        <v>668059</v>
      </c>
      <c r="H489" t="s">
        <v>42</v>
      </c>
      <c r="I489" t="s">
        <v>38</v>
      </c>
      <c r="J489" t="s">
        <v>72</v>
      </c>
      <c r="K489" s="3">
        <v>4804.53</v>
      </c>
      <c r="L489" s="6">
        <v>17.399999999999999</v>
      </c>
      <c r="N489" s="4">
        <v>4</v>
      </c>
      <c r="O489" s="4">
        <v>131404</v>
      </c>
      <c r="P489" s="4">
        <v>242660</v>
      </c>
      <c r="Q489" s="4">
        <v>0</v>
      </c>
      <c r="R489" s="9" t="str">
        <f t="shared" si="31"/>
        <v>3c5478e3-eabc-4103-af2c-c132af2998e7не погашен107448краткосрочный692иное&lt; 1 годав арендеиное4804,5317,441314042426600</v>
      </c>
      <c r="S489" s="10">
        <f t="shared" si="32"/>
        <v>8.6301299735502407E-2</v>
      </c>
      <c r="T489" s="3">
        <f t="shared" si="33"/>
        <v>27.350021750306482</v>
      </c>
      <c r="U489" s="13">
        <f t="shared" si="34"/>
        <v>9.5644632938325161E-2</v>
      </c>
    </row>
    <row r="490" spans="1:21" x14ac:dyDescent="0.25">
      <c r="A490">
        <v>382</v>
      </c>
      <c r="B490" t="s">
        <v>434</v>
      </c>
      <c r="C490" t="s">
        <v>23</v>
      </c>
      <c r="D490" s="1">
        <v>460350</v>
      </c>
      <c r="E490" t="s">
        <v>24</v>
      </c>
      <c r="F490" s="4">
        <v>736</v>
      </c>
      <c r="G490" s="4">
        <v>888041</v>
      </c>
      <c r="H490" t="s">
        <v>37</v>
      </c>
      <c r="I490" t="s">
        <v>32</v>
      </c>
      <c r="J490" t="s">
        <v>30</v>
      </c>
      <c r="K490" s="3">
        <v>18796.89</v>
      </c>
      <c r="L490" s="6">
        <v>27.2</v>
      </c>
      <c r="N490" s="4">
        <v>9</v>
      </c>
      <c r="O490" s="4">
        <v>547504</v>
      </c>
      <c r="P490" s="4">
        <v>816948</v>
      </c>
      <c r="Q490" s="4">
        <v>0</v>
      </c>
      <c r="R490" s="9" t="str">
        <f t="shared" si="31"/>
        <v>3c6f7594-ac3f-4a3b-8546-61137ee93213погашен460350краткосрочный736консолидация кредитов5 летв собственностиконсолидация кредитов18796,8927,295475048169480</v>
      </c>
      <c r="S490" s="10">
        <f t="shared" si="32"/>
        <v>0.25400029953571962</v>
      </c>
      <c r="T490" s="3">
        <f t="shared" si="33"/>
        <v>29.127371602429978</v>
      </c>
      <c r="U490" s="13">
        <f t="shared" si="34"/>
        <v>0.10186012979464606</v>
      </c>
    </row>
    <row r="491" spans="1:21" x14ac:dyDescent="0.25">
      <c r="A491">
        <v>82</v>
      </c>
      <c r="B491" t="s">
        <v>129</v>
      </c>
      <c r="C491" t="s">
        <v>23</v>
      </c>
      <c r="D491" s="1">
        <v>89320</v>
      </c>
      <c r="E491" t="s">
        <v>24</v>
      </c>
      <c r="F491" s="4">
        <v>748</v>
      </c>
      <c r="G491" s="4">
        <v>1832075</v>
      </c>
      <c r="H491" t="s">
        <v>42</v>
      </c>
      <c r="I491" t="s">
        <v>26</v>
      </c>
      <c r="J491" t="s">
        <v>72</v>
      </c>
      <c r="K491" s="3">
        <v>13312.92</v>
      </c>
      <c r="L491" s="6">
        <v>19</v>
      </c>
      <c r="N491" s="4">
        <v>6</v>
      </c>
      <c r="O491" s="4">
        <v>127946</v>
      </c>
      <c r="P491" s="4">
        <v>216260</v>
      </c>
      <c r="Q491" s="4">
        <v>0</v>
      </c>
      <c r="R491" s="9" t="str">
        <f t="shared" si="31"/>
        <v>3c75455c-6827-49fc-b91d-3001a1a5c9baпогашен89320краткосрочный748иное&lt; 1 годав ипотекеиное13312,921961279462162600</v>
      </c>
      <c r="S491" s="10">
        <f t="shared" si="32"/>
        <v>8.7198962924552773E-2</v>
      </c>
      <c r="T491" s="3">
        <f t="shared" si="33"/>
        <v>9.6106639264714282</v>
      </c>
      <c r="U491" s="13">
        <f t="shared" si="34"/>
        <v>3.3609056399769119E-2</v>
      </c>
    </row>
    <row r="492" spans="1:21" x14ac:dyDescent="0.25">
      <c r="A492">
        <v>542</v>
      </c>
      <c r="B492" t="s">
        <v>593</v>
      </c>
      <c r="C492" t="s">
        <v>23</v>
      </c>
      <c r="D492" s="1">
        <v>132462</v>
      </c>
      <c r="E492" t="s">
        <v>24</v>
      </c>
      <c r="F492" s="4">
        <v>691</v>
      </c>
      <c r="G492" s="4">
        <v>781736</v>
      </c>
      <c r="H492" t="s">
        <v>29</v>
      </c>
      <c r="I492" t="s">
        <v>26</v>
      </c>
      <c r="J492" t="s">
        <v>30</v>
      </c>
      <c r="K492" s="3">
        <v>4156.0600000000004</v>
      </c>
      <c r="L492" s="6">
        <v>15.6</v>
      </c>
      <c r="N492" s="4">
        <v>4</v>
      </c>
      <c r="O492" s="4">
        <v>82517</v>
      </c>
      <c r="P492" s="4">
        <v>203302</v>
      </c>
      <c r="Q492" s="4">
        <v>1</v>
      </c>
      <c r="R492" s="9" t="str">
        <f t="shared" si="31"/>
        <v>3c8fc36b-be7a-4ba3-87ed-41bb85d9c82eпогашен132462краткосрочный691консолидация кредитов10+ летв ипотекеконсолидация кредитов4156,0615,64825172033021</v>
      </c>
      <c r="S492" s="10">
        <f t="shared" si="32"/>
        <v>6.3797394516818984E-2</v>
      </c>
      <c r="T492" s="3">
        <f t="shared" si="33"/>
        <v>19.854621925573738</v>
      </c>
      <c r="U492" s="13">
        <f t="shared" si="34"/>
        <v>6.9432779379030765E-2</v>
      </c>
    </row>
    <row r="493" spans="1:21" x14ac:dyDescent="0.25">
      <c r="A493">
        <v>539</v>
      </c>
      <c r="B493" t="s">
        <v>590</v>
      </c>
      <c r="C493" t="s">
        <v>40</v>
      </c>
      <c r="D493" s="1">
        <v>435864</v>
      </c>
      <c r="E493" t="s">
        <v>34</v>
      </c>
      <c r="F493" s="4"/>
      <c r="G493" s="4"/>
      <c r="H493" t="s">
        <v>55</v>
      </c>
      <c r="I493" t="s">
        <v>38</v>
      </c>
      <c r="J493" t="s">
        <v>30</v>
      </c>
      <c r="K493" s="3">
        <v>15429.9</v>
      </c>
      <c r="L493" s="6">
        <v>17.3</v>
      </c>
      <c r="M493" s="4">
        <v>34</v>
      </c>
      <c r="N493" s="4">
        <v>19</v>
      </c>
      <c r="O493" s="4">
        <v>338485</v>
      </c>
      <c r="P493" s="4">
        <v>928730</v>
      </c>
      <c r="Q493" s="4">
        <v>0</v>
      </c>
      <c r="R493" s="9" t="str">
        <f t="shared" si="31"/>
        <v>3ca9889c-d8c7-4e4d-a0d0-943eddeca023не погашен435864долгосрочныйконсолидация кредитов9 летв арендеконсолидация кредитов15429,917,334193384859287300</v>
      </c>
      <c r="S493" s="10" t="str">
        <f t="shared" si="32"/>
        <v/>
      </c>
      <c r="T493" s="3">
        <f t="shared" si="33"/>
        <v>21.936953577145673</v>
      </c>
      <c r="U493" s="13">
        <f t="shared" si="34"/>
        <v>7.671481550641418E-2</v>
      </c>
    </row>
    <row r="494" spans="1:21" x14ac:dyDescent="0.25">
      <c r="A494">
        <v>438</v>
      </c>
      <c r="B494" t="s">
        <v>489</v>
      </c>
      <c r="C494" t="s">
        <v>23</v>
      </c>
      <c r="D494" s="1">
        <v>358578</v>
      </c>
      <c r="E494" t="s">
        <v>24</v>
      </c>
      <c r="F494" s="4">
        <v>711</v>
      </c>
      <c r="G494" s="4">
        <v>1509721</v>
      </c>
      <c r="H494" t="s">
        <v>55</v>
      </c>
      <c r="I494" t="s">
        <v>26</v>
      </c>
      <c r="J494" t="s">
        <v>30</v>
      </c>
      <c r="K494" s="3">
        <v>3157.8</v>
      </c>
      <c r="L494" s="6">
        <v>13.7</v>
      </c>
      <c r="N494" s="4">
        <v>3</v>
      </c>
      <c r="O494" s="4">
        <v>58862</v>
      </c>
      <c r="P494" s="4">
        <v>91850</v>
      </c>
      <c r="Q494" s="4">
        <v>0</v>
      </c>
      <c r="R494" s="9" t="str">
        <f t="shared" si="31"/>
        <v>3cec97a7-6e88-4d1c-8ce1-b635c7ffd354погашен358578краткосрочный711консолидация кредитов9 летв ипотекеконсолидация кредитов3157,813,7358862918500</v>
      </c>
      <c r="S494" s="10">
        <f t="shared" si="32"/>
        <v>2.5099736971268206E-2</v>
      </c>
      <c r="T494" s="3">
        <f t="shared" si="33"/>
        <v>18.640192539109506</v>
      </c>
      <c r="U494" s="13">
        <f t="shared" si="34"/>
        <v>6.5185848464009266E-2</v>
      </c>
    </row>
    <row r="495" spans="1:21" x14ac:dyDescent="0.25">
      <c r="A495">
        <v>620</v>
      </c>
      <c r="B495" t="s">
        <v>671</v>
      </c>
      <c r="C495" t="s">
        <v>23</v>
      </c>
      <c r="D495" s="1">
        <v>778712</v>
      </c>
      <c r="E495" t="s">
        <v>34</v>
      </c>
      <c r="F495" s="4">
        <v>688</v>
      </c>
      <c r="G495" s="4">
        <v>3842940</v>
      </c>
      <c r="H495" t="s">
        <v>29</v>
      </c>
      <c r="I495" t="s">
        <v>26</v>
      </c>
      <c r="J495" t="s">
        <v>30</v>
      </c>
      <c r="K495" s="3">
        <v>59565.57</v>
      </c>
      <c r="L495" s="6">
        <v>25</v>
      </c>
      <c r="N495" s="4">
        <v>18</v>
      </c>
      <c r="O495" s="4">
        <v>548568</v>
      </c>
      <c r="P495" s="4">
        <v>771782</v>
      </c>
      <c r="Q495" s="4">
        <v>0</v>
      </c>
      <c r="R495" s="9" t="str">
        <f t="shared" si="31"/>
        <v>3d0ca2af-8ce7-45cf-b804-dc315671e47cпогашен778712долгосрочный688консолидация кредитов10+ летв ипотекеконсолидация кредитов59565,5725185485687717820</v>
      </c>
      <c r="S495" s="10">
        <f t="shared" si="32"/>
        <v>0.186</v>
      </c>
      <c r="T495" s="3">
        <f t="shared" si="33"/>
        <v>9.2094812489832627</v>
      </c>
      <c r="U495" s="13">
        <f t="shared" si="34"/>
        <v>3.2206097006175945E-2</v>
      </c>
    </row>
    <row r="496" spans="1:21" x14ac:dyDescent="0.25">
      <c r="A496">
        <v>1036</v>
      </c>
      <c r="B496" t="s">
        <v>1086</v>
      </c>
      <c r="C496" t="s">
        <v>23</v>
      </c>
      <c r="D496" s="1">
        <v>267608</v>
      </c>
      <c r="E496" t="s">
        <v>24</v>
      </c>
      <c r="F496" s="4"/>
      <c r="G496" s="4"/>
      <c r="H496" t="s">
        <v>35</v>
      </c>
      <c r="I496" t="s">
        <v>38</v>
      </c>
      <c r="J496" t="s">
        <v>30</v>
      </c>
      <c r="K496" s="3">
        <v>49354.59</v>
      </c>
      <c r="L496" s="6">
        <v>16.2</v>
      </c>
      <c r="M496" s="4">
        <v>16</v>
      </c>
      <c r="N496" s="4">
        <v>12</v>
      </c>
      <c r="O496" s="4">
        <v>374224</v>
      </c>
      <c r="P496" s="4">
        <v>743270</v>
      </c>
      <c r="Q496" s="4">
        <v>0</v>
      </c>
      <c r="R496" s="9" t="str">
        <f t="shared" si="31"/>
        <v>3d2d4c23-a350-43f2-a0ef-97db8d22aea4погашен267608краткосрочныйконсолидация кредитов3 годав арендеконсолидация кредитов49354,5916,216123742247432700</v>
      </c>
      <c r="S496" s="10" t="str">
        <f t="shared" si="32"/>
        <v/>
      </c>
      <c r="T496" s="3">
        <f t="shared" si="33"/>
        <v>7.5823545489892634</v>
      </c>
      <c r="U496" s="13">
        <f t="shared" si="34"/>
        <v>2.6515939338812095E-2</v>
      </c>
    </row>
    <row r="497" spans="1:21" x14ac:dyDescent="0.25">
      <c r="A497">
        <v>905</v>
      </c>
      <c r="B497" t="s">
        <v>957</v>
      </c>
      <c r="C497" t="s">
        <v>23</v>
      </c>
      <c r="D497" s="1">
        <v>92092</v>
      </c>
      <c r="E497" t="s">
        <v>24</v>
      </c>
      <c r="F497" s="4">
        <v>723</v>
      </c>
      <c r="G497" s="4">
        <v>852188</v>
      </c>
      <c r="H497" t="s">
        <v>25</v>
      </c>
      <c r="I497" t="s">
        <v>38</v>
      </c>
      <c r="J497" t="s">
        <v>72</v>
      </c>
      <c r="K497" s="3">
        <v>10439.17</v>
      </c>
      <c r="L497" s="6">
        <v>12.4</v>
      </c>
      <c r="N497" s="4">
        <v>6</v>
      </c>
      <c r="O497" s="4">
        <v>124583</v>
      </c>
      <c r="P497" s="4">
        <v>142560</v>
      </c>
      <c r="Q497" s="4">
        <v>0</v>
      </c>
      <c r="R497" s="9" t="str">
        <f t="shared" si="31"/>
        <v>3d2ea5a2-7d1a-47d3-89c9-4e3dd926aaebпогашен92092краткосрочный723иное8 летв арендеиное10439,1712,461245831425600</v>
      </c>
      <c r="S497" s="10">
        <f t="shared" si="32"/>
        <v>0.14699812717381611</v>
      </c>
      <c r="T497" s="3">
        <f t="shared" si="33"/>
        <v>11.934186338569063</v>
      </c>
      <c r="U497" s="13">
        <f t="shared" si="34"/>
        <v>4.1734550787230061E-2</v>
      </c>
    </row>
    <row r="498" spans="1:21" x14ac:dyDescent="0.25">
      <c r="A498">
        <v>403</v>
      </c>
      <c r="B498" t="s">
        <v>455</v>
      </c>
      <c r="C498" t="s">
        <v>23</v>
      </c>
      <c r="D498" s="1">
        <v>90112</v>
      </c>
      <c r="E498" t="s">
        <v>24</v>
      </c>
      <c r="F498" s="4"/>
      <c r="G498" s="4"/>
      <c r="H498" t="s">
        <v>74</v>
      </c>
      <c r="I498" t="s">
        <v>38</v>
      </c>
      <c r="J498" t="s">
        <v>72</v>
      </c>
      <c r="K498" s="3">
        <v>13879.88</v>
      </c>
      <c r="L498" s="6">
        <v>13.1</v>
      </c>
      <c r="M498" s="4">
        <v>11</v>
      </c>
      <c r="N498" s="4">
        <v>3</v>
      </c>
      <c r="O498" s="4">
        <v>304</v>
      </c>
      <c r="P498" s="4">
        <v>32780</v>
      </c>
      <c r="Q498" s="4">
        <v>1</v>
      </c>
      <c r="R498" s="9" t="str">
        <f t="shared" si="31"/>
        <v>3d31b81f-ea84-4e18-8b0d-2027e26a4ca4погашен90112краткосрочныйиное6 летв арендеиное13879,8813,1113304327801</v>
      </c>
      <c r="S498" s="10" t="str">
        <f t="shared" si="32"/>
        <v/>
      </c>
      <c r="T498" s="3">
        <f t="shared" si="33"/>
        <v>2.1902206647319719E-2</v>
      </c>
      <c r="U498" s="13">
        <f t="shared" si="34"/>
        <v>7.6593303451349745E-5</v>
      </c>
    </row>
    <row r="499" spans="1:21" x14ac:dyDescent="0.25">
      <c r="A499">
        <v>178</v>
      </c>
      <c r="B499" t="s">
        <v>225</v>
      </c>
      <c r="C499" t="s">
        <v>23</v>
      </c>
      <c r="D499" s="1">
        <v>175428</v>
      </c>
      <c r="E499" t="s">
        <v>24</v>
      </c>
      <c r="F499" s="4">
        <v>698</v>
      </c>
      <c r="G499" s="4">
        <v>1136238</v>
      </c>
      <c r="H499" t="s">
        <v>46</v>
      </c>
      <c r="I499" t="s">
        <v>38</v>
      </c>
      <c r="J499" t="s">
        <v>80</v>
      </c>
      <c r="K499" s="3">
        <v>2594.4499999999998</v>
      </c>
      <c r="L499" s="6">
        <v>30.5</v>
      </c>
      <c r="M499" s="4">
        <v>68</v>
      </c>
      <c r="N499" s="4">
        <v>4</v>
      </c>
      <c r="O499" s="4">
        <v>70832</v>
      </c>
      <c r="P499" s="4">
        <v>96470</v>
      </c>
      <c r="Q499" s="4">
        <v>0</v>
      </c>
      <c r="R499" s="9" t="str">
        <f t="shared" si="31"/>
        <v>3d444fd0-12df-4671-a439-e6933570da1bпогашен175428краткосрочный698приобретение автомобиля2 годав арендеприобретение автомобиля2594,4530,568470832964700</v>
      </c>
      <c r="S499" s="10">
        <f t="shared" si="32"/>
        <v>2.7400421390588941E-2</v>
      </c>
      <c r="T499" s="3">
        <f t="shared" si="33"/>
        <v>27.30135481508605</v>
      </c>
      <c r="U499" s="13">
        <f t="shared" si="34"/>
        <v>9.5474441806563476E-2</v>
      </c>
    </row>
    <row r="500" spans="1:21" x14ac:dyDescent="0.25">
      <c r="A500">
        <v>435</v>
      </c>
      <c r="B500" t="s">
        <v>486</v>
      </c>
      <c r="C500" t="s">
        <v>40</v>
      </c>
      <c r="D500" s="1">
        <v>268664</v>
      </c>
      <c r="E500" t="s">
        <v>24</v>
      </c>
      <c r="F500" s="4">
        <v>727</v>
      </c>
      <c r="G500" s="4">
        <v>899954</v>
      </c>
      <c r="H500" t="s">
        <v>25</v>
      </c>
      <c r="I500" t="s">
        <v>26</v>
      </c>
      <c r="J500" t="s">
        <v>30</v>
      </c>
      <c r="K500" s="3">
        <v>17324.2</v>
      </c>
      <c r="L500" s="6">
        <v>19.5</v>
      </c>
      <c r="N500" s="4">
        <v>13</v>
      </c>
      <c r="O500" s="4">
        <v>223725</v>
      </c>
      <c r="P500" s="4">
        <v>460130</v>
      </c>
      <c r="Q500" s="4">
        <v>0</v>
      </c>
      <c r="R500" s="9" t="str">
        <f t="shared" si="31"/>
        <v>3d6b26e0-e22a-4b63-8f4f-aecc83b723b9не погашен268664краткосрочный727консолидация кредитов8 летв ипотекеконсолидация кредитов17324,219,5132237254601300</v>
      </c>
      <c r="S500" s="10">
        <f t="shared" si="32"/>
        <v>0.23100114005826966</v>
      </c>
      <c r="T500" s="3">
        <f t="shared" si="33"/>
        <v>12.914016231629743</v>
      </c>
      <c r="U500" s="13">
        <f t="shared" si="34"/>
        <v>4.5161073490552484E-2</v>
      </c>
    </row>
    <row r="501" spans="1:21" x14ac:dyDescent="0.25">
      <c r="A501">
        <v>1033</v>
      </c>
      <c r="B501" t="s">
        <v>1083</v>
      </c>
      <c r="C501" t="s">
        <v>40</v>
      </c>
      <c r="D501" s="1">
        <v>477818</v>
      </c>
      <c r="E501" t="s">
        <v>34</v>
      </c>
      <c r="F501" s="4"/>
      <c r="G501" s="4"/>
      <c r="H501" t="s">
        <v>29</v>
      </c>
      <c r="I501" t="s">
        <v>38</v>
      </c>
      <c r="J501" t="s">
        <v>72</v>
      </c>
      <c r="K501" s="3">
        <v>8310.41</v>
      </c>
      <c r="L501" s="6">
        <v>21.3</v>
      </c>
      <c r="N501" s="4">
        <v>12</v>
      </c>
      <c r="O501" s="4">
        <v>65265</v>
      </c>
      <c r="P501" s="4">
        <v>469348</v>
      </c>
      <c r="Q501" s="4">
        <v>0</v>
      </c>
      <c r="R501" s="9" t="str">
        <f t="shared" si="31"/>
        <v>3d7b5458-384f-455f-a978-08c41a3f2856не погашен477818долгосрочныйиное10+ летв арендеиное8310,4121,312652654693480</v>
      </c>
      <c r="S501" s="10" t="str">
        <f t="shared" si="32"/>
        <v/>
      </c>
      <c r="T501" s="3">
        <f t="shared" si="33"/>
        <v>7.8534031413612571</v>
      </c>
      <c r="U501" s="13">
        <f t="shared" si="34"/>
        <v>2.7463812191073304E-2</v>
      </c>
    </row>
    <row r="502" spans="1:21" x14ac:dyDescent="0.25">
      <c r="A502">
        <v>1307</v>
      </c>
      <c r="B502" t="s">
        <v>1357</v>
      </c>
      <c r="C502" t="s">
        <v>23</v>
      </c>
      <c r="D502" s="1">
        <v>65692</v>
      </c>
      <c r="E502" t="s">
        <v>24</v>
      </c>
      <c r="F502" s="4">
        <v>684</v>
      </c>
      <c r="G502" s="4">
        <v>1040193</v>
      </c>
      <c r="H502" t="s">
        <v>25</v>
      </c>
      <c r="I502" t="s">
        <v>38</v>
      </c>
      <c r="J502" t="s">
        <v>30</v>
      </c>
      <c r="K502" s="3">
        <v>17509.830000000002</v>
      </c>
      <c r="L502" s="6">
        <v>16</v>
      </c>
      <c r="M502" s="4">
        <v>5</v>
      </c>
      <c r="N502" s="4">
        <v>25</v>
      </c>
      <c r="O502" s="4">
        <v>185231</v>
      </c>
      <c r="P502" s="4">
        <v>841082</v>
      </c>
      <c r="Q502" s="4">
        <v>0</v>
      </c>
      <c r="R502" s="9" t="str">
        <f t="shared" si="31"/>
        <v>3ddfc2ab-e751-47bc-88ad-cce07763e3f5погашен65692краткосрочный684консолидация кредитов8 летв арендеконсолидация кредитов17509,83165251852318410820</v>
      </c>
      <c r="S502" s="10">
        <f t="shared" si="32"/>
        <v>0.20199901364458328</v>
      </c>
      <c r="T502" s="3">
        <f t="shared" si="33"/>
        <v>10.578686372169232</v>
      </c>
      <c r="U502" s="13">
        <f t="shared" si="34"/>
        <v>3.6994287765948514E-2</v>
      </c>
    </row>
    <row r="503" spans="1:21" x14ac:dyDescent="0.25">
      <c r="A503">
        <v>1627</v>
      </c>
      <c r="B503" t="s">
        <v>1677</v>
      </c>
      <c r="C503" t="s">
        <v>23</v>
      </c>
      <c r="D503" s="1">
        <v>304678</v>
      </c>
      <c r="E503" t="s">
        <v>24</v>
      </c>
      <c r="F503" s="4"/>
      <c r="G503" s="4"/>
      <c r="H503" t="s">
        <v>57</v>
      </c>
      <c r="I503" t="s">
        <v>38</v>
      </c>
      <c r="J503" t="s">
        <v>30</v>
      </c>
      <c r="K503" s="3">
        <v>28972.34</v>
      </c>
      <c r="L503" s="6">
        <v>18.5</v>
      </c>
      <c r="M503" s="4">
        <v>3</v>
      </c>
      <c r="N503" s="4">
        <v>15</v>
      </c>
      <c r="O503" s="4">
        <v>239020</v>
      </c>
      <c r="P503" s="4">
        <v>685014</v>
      </c>
      <c r="Q503" s="4">
        <v>0</v>
      </c>
      <c r="R503" s="9" t="str">
        <f t="shared" si="31"/>
        <v>3e0f7e65-9dcb-4da1-8166-d0a10d92fa58погашен304678краткосрочныйконсолидация кредитов7 летв арендеконсолидация кредитов28972,3418,53152390206850140</v>
      </c>
      <c r="S503" s="10" t="str">
        <f t="shared" si="32"/>
        <v/>
      </c>
      <c r="T503" s="3">
        <f t="shared" si="33"/>
        <v>8.2499376991986146</v>
      </c>
      <c r="U503" s="13">
        <f t="shared" si="34"/>
        <v>2.885051683715974E-2</v>
      </c>
    </row>
    <row r="504" spans="1:21" x14ac:dyDescent="0.25">
      <c r="A504">
        <v>1475</v>
      </c>
      <c r="B504" t="s">
        <v>1525</v>
      </c>
      <c r="C504" t="s">
        <v>23</v>
      </c>
      <c r="E504" t="s">
        <v>24</v>
      </c>
      <c r="F504" s="4">
        <v>702</v>
      </c>
      <c r="G504" s="4">
        <v>1238610</v>
      </c>
      <c r="H504" t="s">
        <v>68</v>
      </c>
      <c r="I504" t="s">
        <v>26</v>
      </c>
      <c r="J504" t="s">
        <v>75</v>
      </c>
      <c r="K504" s="3">
        <v>9712.7999999999993</v>
      </c>
      <c r="L504" s="6">
        <v>17.7</v>
      </c>
      <c r="N504" s="4">
        <v>9</v>
      </c>
      <c r="O504" s="4">
        <v>43757</v>
      </c>
      <c r="P504" s="4">
        <v>888910</v>
      </c>
      <c r="Q504" s="4">
        <v>0</v>
      </c>
      <c r="R504" s="9" t="str">
        <f t="shared" si="31"/>
        <v>3e14ef2e-8a50-40e8-bbf2-b895124d1486погашенкраткосрочный702бизнес1 годв ипотекебизнес9712,817,79437578889100</v>
      </c>
      <c r="S504" s="10">
        <f t="shared" si="32"/>
        <v>9.4100322135296816E-2</v>
      </c>
      <c r="T504" s="3">
        <f t="shared" si="33"/>
        <v>4.5050860719874803</v>
      </c>
      <c r="U504" s="13">
        <f t="shared" si="34"/>
        <v>1.5754550678043801E-2</v>
      </c>
    </row>
    <row r="505" spans="1:21" x14ac:dyDescent="0.25">
      <c r="A505">
        <v>1112</v>
      </c>
      <c r="B505" t="s">
        <v>1162</v>
      </c>
      <c r="C505" t="s">
        <v>23</v>
      </c>
      <c r="D505" s="1">
        <v>21934</v>
      </c>
      <c r="E505" t="s">
        <v>24</v>
      </c>
      <c r="F505" s="4">
        <v>702</v>
      </c>
      <c r="G505" s="4">
        <v>729087</v>
      </c>
      <c r="H505" t="s">
        <v>37</v>
      </c>
      <c r="I505" t="s">
        <v>38</v>
      </c>
      <c r="J505" t="s">
        <v>72</v>
      </c>
      <c r="K505" s="3">
        <v>16039.8</v>
      </c>
      <c r="L505" s="6">
        <v>15.3</v>
      </c>
      <c r="N505" s="4">
        <v>10</v>
      </c>
      <c r="O505" s="4">
        <v>135166</v>
      </c>
      <c r="P505" s="4">
        <v>256586</v>
      </c>
      <c r="Q505" s="4">
        <v>0</v>
      </c>
      <c r="R505" s="9" t="str">
        <f t="shared" si="31"/>
        <v>3e1dfda5-8c2b-4cae-9a5d-e7a3dc8be311погашен21934краткосрочный702иное5 летв арендеиное16039,815,3101351662565860</v>
      </c>
      <c r="S505" s="10">
        <f t="shared" si="32"/>
        <v>0.26399812368071296</v>
      </c>
      <c r="T505" s="3">
        <f t="shared" si="33"/>
        <v>8.4269130537787262</v>
      </c>
      <c r="U505" s="13">
        <f t="shared" si="34"/>
        <v>2.9469410049840827E-2</v>
      </c>
    </row>
    <row r="506" spans="1:21" x14ac:dyDescent="0.25">
      <c r="A506">
        <v>234</v>
      </c>
      <c r="B506" t="s">
        <v>282</v>
      </c>
      <c r="C506" t="s">
        <v>23</v>
      </c>
      <c r="E506" t="s">
        <v>24</v>
      </c>
      <c r="F506" s="4">
        <v>699</v>
      </c>
      <c r="G506" s="4">
        <v>656849</v>
      </c>
      <c r="H506" t="s">
        <v>35</v>
      </c>
      <c r="I506" t="s">
        <v>38</v>
      </c>
      <c r="J506" t="s">
        <v>30</v>
      </c>
      <c r="K506" s="3">
        <v>3848.07</v>
      </c>
      <c r="L506" s="6">
        <v>11.7</v>
      </c>
      <c r="M506" s="4">
        <v>60</v>
      </c>
      <c r="N506" s="4">
        <v>10</v>
      </c>
      <c r="O506" s="4">
        <v>30552</v>
      </c>
      <c r="P506" s="4">
        <v>198682</v>
      </c>
      <c r="Q506" s="4">
        <v>0</v>
      </c>
      <c r="R506" s="9" t="str">
        <f t="shared" si="31"/>
        <v>3e28b8e1-eec6-4c4a-8b1b-d718535bc995погашенкраткосрочный699консолидация кредитов3 годав арендеконсолидация кредитов3848,0711,76010305521986820</v>
      </c>
      <c r="S506" s="10">
        <f t="shared" si="32"/>
        <v>7.0300540915796489E-2</v>
      </c>
      <c r="T506" s="3">
        <f t="shared" si="33"/>
        <v>7.9395645089616353</v>
      </c>
      <c r="U506" s="13">
        <f t="shared" si="34"/>
        <v>2.7765123555752929E-2</v>
      </c>
    </row>
    <row r="507" spans="1:21" x14ac:dyDescent="0.25">
      <c r="A507">
        <v>1162</v>
      </c>
      <c r="B507" s="2" t="s">
        <v>1212</v>
      </c>
      <c r="C507" t="s">
        <v>23</v>
      </c>
      <c r="D507" s="1">
        <v>625372</v>
      </c>
      <c r="E507" t="s">
        <v>34</v>
      </c>
      <c r="F507" s="4"/>
      <c r="G507" s="4"/>
      <c r="H507" t="s">
        <v>42</v>
      </c>
      <c r="I507" t="s">
        <v>38</v>
      </c>
      <c r="J507" t="s">
        <v>30</v>
      </c>
      <c r="K507" s="3">
        <v>43587.9</v>
      </c>
      <c r="L507" s="6">
        <v>9.6</v>
      </c>
      <c r="N507" s="4">
        <v>22</v>
      </c>
      <c r="O507" s="4">
        <v>818045</v>
      </c>
      <c r="P507" s="4">
        <v>1473098</v>
      </c>
      <c r="Q507" s="4">
        <v>0</v>
      </c>
      <c r="R507" s="9" t="str">
        <f t="shared" si="31"/>
        <v>3e434acd-09fd-490f-b4c3-aba614ee5e22погашен625372долгосрочныйконсолидация кредитов&lt; 1 годав арендеконсолидация кредитов43587,99,62281804514730980</v>
      </c>
      <c r="S507" s="10" t="str">
        <f t="shared" si="32"/>
        <v/>
      </c>
      <c r="T507" s="3">
        <f t="shared" si="33"/>
        <v>18.767708469552328</v>
      </c>
      <c r="U507" s="13">
        <f t="shared" si="34"/>
        <v>6.5631779164625842E-2</v>
      </c>
    </row>
    <row r="508" spans="1:21" x14ac:dyDescent="0.25">
      <c r="A508">
        <v>444</v>
      </c>
      <c r="B508" t="s">
        <v>495</v>
      </c>
      <c r="C508" t="s">
        <v>23</v>
      </c>
      <c r="D508" s="1">
        <v>134794</v>
      </c>
      <c r="E508" t="s">
        <v>24</v>
      </c>
      <c r="F508" s="4">
        <v>736</v>
      </c>
      <c r="G508" s="4">
        <v>927523</v>
      </c>
      <c r="I508" t="s">
        <v>38</v>
      </c>
      <c r="J508" t="s">
        <v>30</v>
      </c>
      <c r="K508" s="3">
        <v>11439.33</v>
      </c>
      <c r="L508" s="6">
        <v>16.8</v>
      </c>
      <c r="M508" s="4">
        <v>49</v>
      </c>
      <c r="N508" s="4">
        <v>7</v>
      </c>
      <c r="O508" s="4">
        <v>72371</v>
      </c>
      <c r="P508" s="4">
        <v>130306</v>
      </c>
      <c r="Q508" s="4">
        <v>1</v>
      </c>
      <c r="R508" s="9" t="str">
        <f t="shared" si="31"/>
        <v>3e6f9a14-595e-4c93-b16a-6b9e0691a39aпогашен134794краткосрочный736консолидация кредитовв арендеконсолидация кредитов11439,3316,8497723711303061</v>
      </c>
      <c r="S508" s="10">
        <f t="shared" si="32"/>
        <v>0.14799844316529076</v>
      </c>
      <c r="T508" s="3">
        <f t="shared" si="33"/>
        <v>6.3265068845815273</v>
      </c>
      <c r="U508" s="13">
        <f t="shared" si="34"/>
        <v>2.2124166272401834E-2</v>
      </c>
    </row>
    <row r="509" spans="1:21" x14ac:dyDescent="0.25">
      <c r="A509">
        <v>1513</v>
      </c>
      <c r="B509" t="s">
        <v>1563</v>
      </c>
      <c r="C509" t="s">
        <v>23</v>
      </c>
      <c r="D509" s="1">
        <v>322652</v>
      </c>
      <c r="E509" t="s">
        <v>24</v>
      </c>
      <c r="F509" s="4">
        <v>733</v>
      </c>
      <c r="G509" s="4">
        <v>724470</v>
      </c>
      <c r="H509" t="s">
        <v>74</v>
      </c>
      <c r="I509" t="s">
        <v>38</v>
      </c>
      <c r="J509" t="s">
        <v>30</v>
      </c>
      <c r="K509" s="3">
        <v>11048.31</v>
      </c>
      <c r="L509" s="6">
        <v>14.8</v>
      </c>
      <c r="M509" s="4">
        <v>42</v>
      </c>
      <c r="N509" s="4">
        <v>10</v>
      </c>
      <c r="O509" s="4">
        <v>120422</v>
      </c>
      <c r="P509" s="4">
        <v>188958</v>
      </c>
      <c r="Q509" s="4">
        <v>1</v>
      </c>
      <c r="R509" s="9" t="str">
        <f t="shared" si="31"/>
        <v>3e7e8f60-1fc1-411f-886b-3964cb9bc807погашен322652краткосрочный733консолидация кредитов6 летв арендеконсолидация кредитов11048,3114,842101204221889581</v>
      </c>
      <c r="S509" s="10">
        <f t="shared" si="32"/>
        <v>0.18300236034618411</v>
      </c>
      <c r="T509" s="3">
        <f t="shared" si="33"/>
        <v>10.899585547472872</v>
      </c>
      <c r="U509" s="13">
        <f t="shared" si="34"/>
        <v>3.8116491035559585E-2</v>
      </c>
    </row>
    <row r="510" spans="1:21" x14ac:dyDescent="0.25">
      <c r="A510">
        <v>1066</v>
      </c>
      <c r="B510" s="2" t="s">
        <v>1116</v>
      </c>
      <c r="C510" t="s">
        <v>23</v>
      </c>
      <c r="D510" s="1">
        <v>451462</v>
      </c>
      <c r="E510" t="s">
        <v>34</v>
      </c>
      <c r="F510" s="4">
        <v>698</v>
      </c>
      <c r="G510" s="4">
        <v>2228016</v>
      </c>
      <c r="H510" t="s">
        <v>29</v>
      </c>
      <c r="I510" t="s">
        <v>26</v>
      </c>
      <c r="J510" t="s">
        <v>30</v>
      </c>
      <c r="K510" s="3">
        <v>14890.49</v>
      </c>
      <c r="L510" s="6">
        <v>13</v>
      </c>
      <c r="N510" s="4">
        <v>8</v>
      </c>
      <c r="O510" s="4">
        <v>333051</v>
      </c>
      <c r="P510" s="4">
        <v>494406</v>
      </c>
      <c r="Q510" s="4">
        <v>0</v>
      </c>
      <c r="R510" s="9" t="str">
        <f t="shared" si="31"/>
        <v>3e904b87-dd61-411f-9d1e-7383e632e7c3погашен451462долгосрочный698консолидация кредитов10+ летв ипотекеконсолидация кредитов14890,491383330514944060</v>
      </c>
      <c r="S510" s="10">
        <f t="shared" si="32"/>
        <v>8.0199549733933687E-2</v>
      </c>
      <c r="T510" s="3">
        <f t="shared" si="33"/>
        <v>22.366691760983016</v>
      </c>
      <c r="U510" s="13">
        <f t="shared" si="34"/>
        <v>7.8217635183412973E-2</v>
      </c>
    </row>
    <row r="511" spans="1:21" x14ac:dyDescent="0.25">
      <c r="A511">
        <v>1717</v>
      </c>
      <c r="B511" t="s">
        <v>1766</v>
      </c>
      <c r="C511" t="s">
        <v>40</v>
      </c>
      <c r="D511" s="1">
        <v>321794</v>
      </c>
      <c r="E511" t="s">
        <v>34</v>
      </c>
      <c r="F511" s="4">
        <v>720</v>
      </c>
      <c r="G511" s="4">
        <v>741076</v>
      </c>
      <c r="H511" t="s">
        <v>35</v>
      </c>
      <c r="I511" t="s">
        <v>32</v>
      </c>
      <c r="J511" t="s">
        <v>30</v>
      </c>
      <c r="K511" s="3">
        <v>12536.58</v>
      </c>
      <c r="L511" s="6">
        <v>30.6</v>
      </c>
      <c r="N511" s="4">
        <v>7</v>
      </c>
      <c r="O511" s="4">
        <v>226423</v>
      </c>
      <c r="P511" s="4">
        <v>306636</v>
      </c>
      <c r="Q511" s="4">
        <v>1</v>
      </c>
      <c r="R511" s="9" t="str">
        <f t="shared" si="31"/>
        <v>3eb3d13f-9afa-4f01-b614-cb93795727e2не погашен321794долгосрочный720консолидация кредитов3 годав собственностиконсолидация кредитов12536,5830,672264233066361</v>
      </c>
      <c r="S511" s="10">
        <f t="shared" si="32"/>
        <v>0.20300071787508972</v>
      </c>
      <c r="T511" s="3">
        <f t="shared" si="33"/>
        <v>18.060986329605043</v>
      </c>
      <c r="U511" s="13">
        <f t="shared" si="34"/>
        <v>6.3160330319657801E-2</v>
      </c>
    </row>
    <row r="512" spans="1:21" x14ac:dyDescent="0.25">
      <c r="A512">
        <v>16</v>
      </c>
      <c r="B512" t="s">
        <v>54</v>
      </c>
      <c r="C512" t="s">
        <v>23</v>
      </c>
      <c r="D512" s="1">
        <v>449020</v>
      </c>
      <c r="E512" t="s">
        <v>34</v>
      </c>
      <c r="F512" s="4"/>
      <c r="G512" s="4"/>
      <c r="H512" t="s">
        <v>55</v>
      </c>
      <c r="I512" t="s">
        <v>32</v>
      </c>
      <c r="J512" t="s">
        <v>30</v>
      </c>
      <c r="K512" s="3">
        <v>18904.810000000001</v>
      </c>
      <c r="L512" s="6">
        <v>19.399999999999999</v>
      </c>
      <c r="N512" s="4">
        <v>8</v>
      </c>
      <c r="O512" s="4">
        <v>334533</v>
      </c>
      <c r="P512" s="4">
        <v>428956</v>
      </c>
      <c r="Q512" s="4">
        <v>0</v>
      </c>
      <c r="R512" s="9" t="str">
        <f t="shared" si="31"/>
        <v>3ec886e7-f15d-4c35-83d0-bdec4817ae4bпогашен449020долгосрочныйконсолидация кредитов9 летв собственностиконсолидация кредитов18904,8119,483345334289560</v>
      </c>
      <c r="S512" s="10" t="str">
        <f t="shared" si="32"/>
        <v/>
      </c>
      <c r="T512" s="3">
        <f t="shared" si="33"/>
        <v>17.695655232715904</v>
      </c>
      <c r="U512" s="13">
        <f t="shared" si="34"/>
        <v>6.1882746009783322E-2</v>
      </c>
    </row>
    <row r="513" spans="1:21" x14ac:dyDescent="0.25">
      <c r="A513">
        <v>118</v>
      </c>
      <c r="B513" t="s">
        <v>165</v>
      </c>
      <c r="C513" t="s">
        <v>40</v>
      </c>
      <c r="D513" s="1">
        <v>86174</v>
      </c>
      <c r="E513" t="s">
        <v>24</v>
      </c>
      <c r="F513" s="4">
        <v>721</v>
      </c>
      <c r="G513" s="4">
        <v>837311</v>
      </c>
      <c r="H513" t="s">
        <v>68</v>
      </c>
      <c r="I513" t="s">
        <v>26</v>
      </c>
      <c r="J513" t="s">
        <v>30</v>
      </c>
      <c r="K513" s="3">
        <v>10884.91</v>
      </c>
      <c r="L513" s="6">
        <v>13.6</v>
      </c>
      <c r="M513" s="4">
        <v>82</v>
      </c>
      <c r="N513" s="4">
        <v>15</v>
      </c>
      <c r="O513" s="4">
        <v>360867</v>
      </c>
      <c r="P513" s="4">
        <v>671770</v>
      </c>
      <c r="Q513" s="4">
        <v>0</v>
      </c>
      <c r="R513" s="9" t="str">
        <f t="shared" si="31"/>
        <v>3ecdcd82-6b30-4518-bdf9-92de5833caeeне погашен86174краткосрочный721консолидация кредитов1 годв ипотекеконсолидация кредитов10884,9113,682153608676717700</v>
      </c>
      <c r="S513" s="10">
        <f t="shared" si="32"/>
        <v>0.1559980938982051</v>
      </c>
      <c r="T513" s="3">
        <f t="shared" si="33"/>
        <v>33.152961301471485</v>
      </c>
      <c r="U513" s="13">
        <f t="shared" si="34"/>
        <v>0.11593785348496866</v>
      </c>
    </row>
    <row r="514" spans="1:21" x14ac:dyDescent="0.25">
      <c r="A514">
        <v>112</v>
      </c>
      <c r="B514" t="s">
        <v>159</v>
      </c>
      <c r="C514" t="s">
        <v>40</v>
      </c>
      <c r="D514" s="1">
        <v>109802</v>
      </c>
      <c r="E514" t="s">
        <v>24</v>
      </c>
      <c r="F514" s="4">
        <v>745</v>
      </c>
      <c r="G514" s="4">
        <v>474069</v>
      </c>
      <c r="H514" t="s">
        <v>42</v>
      </c>
      <c r="I514" t="s">
        <v>38</v>
      </c>
      <c r="J514" t="s">
        <v>30</v>
      </c>
      <c r="K514" s="3">
        <v>1497.39</v>
      </c>
      <c r="L514" s="6">
        <v>11</v>
      </c>
      <c r="N514" s="4">
        <v>2</v>
      </c>
      <c r="O514" s="4">
        <v>91048</v>
      </c>
      <c r="P514" s="4">
        <v>186604</v>
      </c>
      <c r="Q514" s="4">
        <v>0</v>
      </c>
      <c r="R514" s="9" t="str">
        <f t="shared" si="31"/>
        <v>3edb6bb1-2045-4746-bd78-cdd4a7683b8dне погашен109802краткосрочный745консолидация кредитов&lt; 1 годав арендеконсолидация кредитов1497,39112910481866040</v>
      </c>
      <c r="S514" s="10">
        <f t="shared" si="32"/>
        <v>3.7903090056510762E-2</v>
      </c>
      <c r="T514" s="3">
        <f t="shared" si="33"/>
        <v>60.804466438269252</v>
      </c>
      <c r="U514" s="13">
        <f t="shared" si="34"/>
        <v>0.21263679153870527</v>
      </c>
    </row>
    <row r="515" spans="1:21" x14ac:dyDescent="0.25">
      <c r="A515">
        <v>218</v>
      </c>
      <c r="B515" t="s">
        <v>265</v>
      </c>
      <c r="C515" t="s">
        <v>23</v>
      </c>
      <c r="D515" s="1">
        <v>149116</v>
      </c>
      <c r="E515" t="s">
        <v>24</v>
      </c>
      <c r="F515" s="4">
        <v>700</v>
      </c>
      <c r="G515" s="4">
        <v>1380160</v>
      </c>
      <c r="H515" t="s">
        <v>57</v>
      </c>
      <c r="I515" t="s">
        <v>26</v>
      </c>
      <c r="J515" t="s">
        <v>27</v>
      </c>
      <c r="K515" s="3">
        <v>18171.98</v>
      </c>
      <c r="L515" s="6">
        <v>10.8</v>
      </c>
      <c r="N515" s="4">
        <v>5</v>
      </c>
      <c r="O515" s="4">
        <v>95171</v>
      </c>
      <c r="P515" s="4">
        <v>112574</v>
      </c>
      <c r="Q515" s="4">
        <v>0</v>
      </c>
      <c r="R515" s="9" t="str">
        <f t="shared" si="31"/>
        <v>3ee8dea0-7560-4a54-8cf2-18a196f68618погашен149116краткосрочный700ремонт жилья7 летв ипотекеремонт жилья18171,9810,85951711125740</v>
      </c>
      <c r="S515" s="10">
        <f t="shared" si="32"/>
        <v>0.1579988986784141</v>
      </c>
      <c r="T515" s="3">
        <f t="shared" si="33"/>
        <v>5.2372388699525319</v>
      </c>
      <c r="U515" s="13">
        <f t="shared" si="34"/>
        <v>1.8314932028210381E-2</v>
      </c>
    </row>
    <row r="516" spans="1:21" x14ac:dyDescent="0.25">
      <c r="A516">
        <v>1494</v>
      </c>
      <c r="B516" t="s">
        <v>1544</v>
      </c>
      <c r="C516" t="s">
        <v>23</v>
      </c>
      <c r="D516" s="1">
        <v>283052</v>
      </c>
      <c r="E516" t="s">
        <v>24</v>
      </c>
      <c r="F516" s="4">
        <v>714</v>
      </c>
      <c r="G516" s="4">
        <v>1062442</v>
      </c>
      <c r="H516" t="s">
        <v>37</v>
      </c>
      <c r="I516" t="s">
        <v>26</v>
      </c>
      <c r="J516" t="s">
        <v>30</v>
      </c>
      <c r="K516" s="3">
        <v>26472.51</v>
      </c>
      <c r="L516" s="6">
        <v>16.5</v>
      </c>
      <c r="N516" s="4">
        <v>16</v>
      </c>
      <c r="O516" s="4">
        <v>224922</v>
      </c>
      <c r="P516" s="4">
        <v>341770</v>
      </c>
      <c r="Q516" s="4">
        <v>0</v>
      </c>
      <c r="R516" s="9" t="str">
        <f t="shared" si="31"/>
        <v>3efc3a71-b34c-4ce8-9087-ccd589ea2529погашен283052краткосрочный714консолидация кредитов5 летв ипотекеконсолидация кредитов26472,5116,5162249223417700</v>
      </c>
      <c r="S516" s="10">
        <f t="shared" si="32"/>
        <v>0.29899996423334169</v>
      </c>
      <c r="T516" s="3">
        <f t="shared" si="33"/>
        <v>8.4964364920440119</v>
      </c>
      <c r="U516" s="13">
        <f t="shared" si="34"/>
        <v>2.9712537598118517E-2</v>
      </c>
    </row>
    <row r="517" spans="1:21" x14ac:dyDescent="0.25">
      <c r="A517">
        <v>718</v>
      </c>
      <c r="B517" t="s">
        <v>770</v>
      </c>
      <c r="C517" t="s">
        <v>23</v>
      </c>
      <c r="D517" s="1">
        <v>698742</v>
      </c>
      <c r="E517" t="s">
        <v>34</v>
      </c>
      <c r="F517" s="4"/>
      <c r="G517" s="4"/>
      <c r="H517" t="s">
        <v>25</v>
      </c>
      <c r="I517" t="s">
        <v>26</v>
      </c>
      <c r="J517" t="s">
        <v>30</v>
      </c>
      <c r="K517" s="3">
        <v>22817.29</v>
      </c>
      <c r="L517" s="6">
        <v>14.7</v>
      </c>
      <c r="N517" s="4">
        <v>10</v>
      </c>
      <c r="O517" s="4">
        <v>447317</v>
      </c>
      <c r="P517" s="4">
        <v>824736</v>
      </c>
      <c r="Q517" s="4">
        <v>0</v>
      </c>
      <c r="R517" s="9" t="str">
        <f t="shared" si="31"/>
        <v>3f8e5612-feb2-4743-8b6a-7beb018ad41cпогашен698742долгосрочныйконсолидация кредитов8 летв ипотекеконсолидация кредитов22817,2914,7104473178247360</v>
      </c>
      <c r="S517" s="10" t="str">
        <f t="shared" si="32"/>
        <v/>
      </c>
      <c r="T517" s="3">
        <f t="shared" si="33"/>
        <v>19.60430007244506</v>
      </c>
      <c r="U517" s="13">
        <f t="shared" si="34"/>
        <v>6.8557389151647663E-2</v>
      </c>
    </row>
    <row r="518" spans="1:21" x14ac:dyDescent="0.25">
      <c r="A518">
        <v>841</v>
      </c>
      <c r="B518" t="s">
        <v>893</v>
      </c>
      <c r="C518" t="s">
        <v>23</v>
      </c>
      <c r="D518" s="1">
        <v>224092</v>
      </c>
      <c r="E518" t="s">
        <v>24</v>
      </c>
      <c r="F518" s="4">
        <v>721</v>
      </c>
      <c r="G518" s="4">
        <v>696730</v>
      </c>
      <c r="H518" t="s">
        <v>52</v>
      </c>
      <c r="I518" t="s">
        <v>38</v>
      </c>
      <c r="J518" t="s">
        <v>30</v>
      </c>
      <c r="K518" s="3">
        <v>10683.13</v>
      </c>
      <c r="L518" s="6">
        <v>7.7</v>
      </c>
      <c r="N518" s="4">
        <v>7</v>
      </c>
      <c r="O518" s="4">
        <v>119377</v>
      </c>
      <c r="P518" s="4">
        <v>219736</v>
      </c>
      <c r="Q518" s="4">
        <v>0</v>
      </c>
      <c r="R518" s="9" t="str">
        <f t="shared" si="31"/>
        <v>3fa09eea-e901-4afb-a78d-adb917a38a45погашен224092краткосрочный721консолидация кредитов4 годав арендеконсолидация кредитов10683,137,771193772197360</v>
      </c>
      <c r="S518" s="10">
        <f t="shared" si="32"/>
        <v>0.18399890919007364</v>
      </c>
      <c r="T518" s="3">
        <f t="shared" si="33"/>
        <v>11.174346844042898</v>
      </c>
      <c r="U518" s="13">
        <f t="shared" si="34"/>
        <v>3.9077347432531336E-2</v>
      </c>
    </row>
    <row r="519" spans="1:21" x14ac:dyDescent="0.25">
      <c r="A519">
        <v>1857</v>
      </c>
      <c r="B519" t="s">
        <v>1905</v>
      </c>
      <c r="C519" t="s">
        <v>23</v>
      </c>
      <c r="D519" s="1">
        <v>77506</v>
      </c>
      <c r="E519" t="s">
        <v>24</v>
      </c>
      <c r="F519" s="4"/>
      <c r="G519" s="4"/>
      <c r="H519" t="s">
        <v>35</v>
      </c>
      <c r="I519" t="s">
        <v>32</v>
      </c>
      <c r="J519" t="s">
        <v>30</v>
      </c>
      <c r="K519" s="3">
        <v>26428.62</v>
      </c>
      <c r="L519" s="6">
        <v>23</v>
      </c>
      <c r="M519" s="4">
        <v>51</v>
      </c>
      <c r="N519" s="4">
        <v>9</v>
      </c>
      <c r="O519" s="4">
        <v>393167</v>
      </c>
      <c r="P519" s="4">
        <v>701448</v>
      </c>
      <c r="Q519" s="4">
        <v>0</v>
      </c>
      <c r="R519" s="9" t="str">
        <f t="shared" si="31"/>
        <v>3fc8fb61-574e-42c4-a9ce-6e5bb3b6dd60погашен77506краткосрочныйконсолидация кредитов3 годав собственностиконсолидация кредитов26428,62235193931677014480</v>
      </c>
      <c r="S519" s="10" t="str">
        <f t="shared" si="32"/>
        <v/>
      </c>
      <c r="T519" s="3">
        <f t="shared" si="33"/>
        <v>14.876561848480927</v>
      </c>
      <c r="U519" s="13">
        <f t="shared" si="34"/>
        <v>5.2024210816808795E-2</v>
      </c>
    </row>
    <row r="520" spans="1:21" x14ac:dyDescent="0.25">
      <c r="A520">
        <v>111</v>
      </c>
      <c r="B520" t="s">
        <v>158</v>
      </c>
      <c r="C520" t="s">
        <v>40</v>
      </c>
      <c r="D520" s="1">
        <v>765160</v>
      </c>
      <c r="E520" t="s">
        <v>34</v>
      </c>
      <c r="F520" s="4">
        <v>719</v>
      </c>
      <c r="G520" s="4">
        <v>2643242</v>
      </c>
      <c r="H520" t="s">
        <v>57</v>
      </c>
      <c r="I520" t="s">
        <v>26</v>
      </c>
      <c r="J520" t="s">
        <v>30</v>
      </c>
      <c r="K520" s="3">
        <v>34582.47</v>
      </c>
      <c r="L520" s="6">
        <v>20.5</v>
      </c>
      <c r="M520" s="4">
        <v>47</v>
      </c>
      <c r="N520" s="4">
        <v>19</v>
      </c>
      <c r="O520" s="4">
        <v>249755</v>
      </c>
      <c r="P520" s="4">
        <v>489302</v>
      </c>
      <c r="Q520" s="4">
        <v>0</v>
      </c>
      <c r="R520" s="9" t="str">
        <f t="shared" ref="R520:R583" si="35">CONCATENATE(B520,C520,D520,E520,F520,J520,H520,I520,J520,K520,L520,M520,N520,O520,P520,Q520)</f>
        <v>3fcb95d2-9f4f-4877-b959-a02948af9de4не погашен765160долгосрочный719консолидация кредитов7 летв ипотекеконсолидация кредитов34582,4720,547192497554893020</v>
      </c>
      <c r="S520" s="10">
        <f t="shared" ref="S520:S583" si="36">IFERROR(K520*12/G520,"")</f>
        <v>0.15700024439684299</v>
      </c>
      <c r="T520" s="3">
        <f t="shared" ref="T520:T583" si="37">IFERROR(O520/K520,"")</f>
        <v>7.2220116145550044</v>
      </c>
      <c r="U520" s="13">
        <f t="shared" ref="U520:U583" si="38">IFERROR((T520-MIN($T$7:$T$2006))/(MAX($T$7:$T$2006)-MIN($T$7:$T$2006)),"")</f>
        <v>2.5255798926108495E-2</v>
      </c>
    </row>
    <row r="521" spans="1:21" x14ac:dyDescent="0.25">
      <c r="A521">
        <v>1578</v>
      </c>
      <c r="B521" t="s">
        <v>1628</v>
      </c>
      <c r="C521" t="s">
        <v>23</v>
      </c>
      <c r="D521" s="1">
        <v>436788</v>
      </c>
      <c r="E521" t="s">
        <v>34</v>
      </c>
      <c r="F521" s="4">
        <v>720</v>
      </c>
      <c r="G521" s="4">
        <v>980780</v>
      </c>
      <c r="H521" t="s">
        <v>68</v>
      </c>
      <c r="I521" t="s">
        <v>38</v>
      </c>
      <c r="J521" t="s">
        <v>30</v>
      </c>
      <c r="K521" s="3">
        <v>7691.01</v>
      </c>
      <c r="L521" s="6">
        <v>18</v>
      </c>
      <c r="M521" s="4">
        <v>29</v>
      </c>
      <c r="N521" s="4">
        <v>6</v>
      </c>
      <c r="O521" s="4">
        <v>343748</v>
      </c>
      <c r="P521" s="4">
        <v>510928</v>
      </c>
      <c r="Q521" s="4">
        <v>0</v>
      </c>
      <c r="R521" s="9" t="str">
        <f t="shared" si="35"/>
        <v>3ff1f7f8-d578-48f8-9466-7550c3aa0e85погашен436788долгосрочный720консолидация кредитов1 годв арендеконсолидация кредитов7691,01182963437485109280</v>
      </c>
      <c r="S521" s="10">
        <f t="shared" si="36"/>
        <v>9.4100736148779535E-2</v>
      </c>
      <c r="T521" s="3">
        <f t="shared" si="37"/>
        <v>44.694780009387586</v>
      </c>
      <c r="U521" s="13">
        <f t="shared" si="38"/>
        <v>0.15630027161529281</v>
      </c>
    </row>
    <row r="522" spans="1:21" x14ac:dyDescent="0.25">
      <c r="A522">
        <v>681</v>
      </c>
      <c r="B522" t="s">
        <v>733</v>
      </c>
      <c r="C522" t="s">
        <v>23</v>
      </c>
      <c r="D522" s="1">
        <v>111914</v>
      </c>
      <c r="E522" t="s">
        <v>24</v>
      </c>
      <c r="F522" s="4">
        <v>701</v>
      </c>
      <c r="G522" s="4">
        <v>1063183</v>
      </c>
      <c r="H522" t="s">
        <v>55</v>
      </c>
      <c r="I522" t="s">
        <v>391</v>
      </c>
      <c r="J522" t="s">
        <v>107</v>
      </c>
      <c r="K522" s="3">
        <v>7964.99</v>
      </c>
      <c r="L522" s="6">
        <v>13.3</v>
      </c>
      <c r="N522" s="4">
        <v>14</v>
      </c>
      <c r="O522" s="4">
        <v>154508</v>
      </c>
      <c r="P522" s="4">
        <v>586586</v>
      </c>
      <c r="Q522" s="4">
        <v>1</v>
      </c>
      <c r="R522" s="9" t="str">
        <f t="shared" si="35"/>
        <v>3ffb0266-65fa-410d-a65a-569ac504ec01погашен111914краткосрочный701путешествие9 летHaveMortgageпутешествие7964,9913,3141545085865861</v>
      </c>
      <c r="S522" s="10">
        <f t="shared" si="36"/>
        <v>8.9899744446628668E-2</v>
      </c>
      <c r="T522" s="3">
        <f t="shared" si="37"/>
        <v>19.398392213926194</v>
      </c>
      <c r="U522" s="13">
        <f t="shared" si="38"/>
        <v>6.783731727284073E-2</v>
      </c>
    </row>
    <row r="523" spans="1:21" x14ac:dyDescent="0.25">
      <c r="A523">
        <v>1659</v>
      </c>
      <c r="B523" t="s">
        <v>1708</v>
      </c>
      <c r="C523" t="s">
        <v>40</v>
      </c>
      <c r="D523" s="1">
        <v>90090</v>
      </c>
      <c r="E523" t="s">
        <v>24</v>
      </c>
      <c r="F523" s="4">
        <v>711</v>
      </c>
      <c r="G523" s="4">
        <v>1653437</v>
      </c>
      <c r="H523" t="s">
        <v>42</v>
      </c>
      <c r="I523" t="s">
        <v>38</v>
      </c>
      <c r="J523" t="s">
        <v>80</v>
      </c>
      <c r="K523" s="3">
        <v>27695.16</v>
      </c>
      <c r="L523" s="6">
        <v>18.5</v>
      </c>
      <c r="N523" s="4">
        <v>16</v>
      </c>
      <c r="O523" s="4">
        <v>265696</v>
      </c>
      <c r="P523" s="4">
        <v>479952</v>
      </c>
      <c r="Q523" s="4">
        <v>0</v>
      </c>
      <c r="R523" s="9" t="str">
        <f t="shared" si="35"/>
        <v>40061953-706e-4329-919c-faa927a9adbeне погашен90090краткосрочный711приобретение автомобиля&lt; 1 годав арендеприобретение автомобиля27695,1618,5162656964799520</v>
      </c>
      <c r="S523" s="10">
        <f t="shared" si="36"/>
        <v>0.20100065499925307</v>
      </c>
      <c r="T523" s="3">
        <f t="shared" si="37"/>
        <v>9.59358963804506</v>
      </c>
      <c r="U523" s="13">
        <f t="shared" si="38"/>
        <v>3.354934660998788E-2</v>
      </c>
    </row>
    <row r="524" spans="1:21" x14ac:dyDescent="0.25">
      <c r="A524">
        <v>1830</v>
      </c>
      <c r="B524" t="s">
        <v>1878</v>
      </c>
      <c r="C524" t="s">
        <v>40</v>
      </c>
      <c r="D524" s="1">
        <v>446952</v>
      </c>
      <c r="E524" t="s">
        <v>34</v>
      </c>
      <c r="F524" s="4"/>
      <c r="G524" s="4"/>
      <c r="H524" t="s">
        <v>29</v>
      </c>
      <c r="I524" t="s">
        <v>26</v>
      </c>
      <c r="J524" t="s">
        <v>30</v>
      </c>
      <c r="K524" s="3">
        <v>31668.44</v>
      </c>
      <c r="L524" s="6">
        <v>21.5</v>
      </c>
      <c r="M524" s="4">
        <v>36</v>
      </c>
      <c r="N524" s="4">
        <v>13</v>
      </c>
      <c r="O524" s="4">
        <v>298813</v>
      </c>
      <c r="P524" s="4">
        <v>596530</v>
      </c>
      <c r="Q524" s="4">
        <v>0</v>
      </c>
      <c r="R524" s="9" t="str">
        <f t="shared" si="35"/>
        <v>403b7303-92f1-456a-955b-9f3b5f066459не погашен446952долгосрочныйконсолидация кредитов10+ летв ипотекеконсолидация кредитов31668,4421,536132988135965300</v>
      </c>
      <c r="S524" s="10" t="str">
        <f t="shared" si="36"/>
        <v/>
      </c>
      <c r="T524" s="3">
        <f t="shared" si="37"/>
        <v>9.4356716023902667</v>
      </c>
      <c r="U524" s="13">
        <f t="shared" si="38"/>
        <v>3.299709796125052E-2</v>
      </c>
    </row>
    <row r="525" spans="1:21" x14ac:dyDescent="0.25">
      <c r="A525">
        <v>97</v>
      </c>
      <c r="B525" t="s">
        <v>144</v>
      </c>
      <c r="C525" t="s">
        <v>23</v>
      </c>
      <c r="D525" s="1">
        <v>158818</v>
      </c>
      <c r="E525" t="s">
        <v>24</v>
      </c>
      <c r="F525" s="4">
        <v>731</v>
      </c>
      <c r="G525" s="4">
        <v>315666</v>
      </c>
      <c r="I525" t="s">
        <v>32</v>
      </c>
      <c r="J525" t="s">
        <v>30</v>
      </c>
      <c r="K525" s="3">
        <v>8522.83</v>
      </c>
      <c r="L525" s="6">
        <v>31.3</v>
      </c>
      <c r="M525" s="4">
        <v>60</v>
      </c>
      <c r="N525" s="4">
        <v>13</v>
      </c>
      <c r="O525" s="4">
        <v>260072</v>
      </c>
      <c r="P525" s="4">
        <v>756646</v>
      </c>
      <c r="Q525" s="4">
        <v>2</v>
      </c>
      <c r="R525" s="9" t="str">
        <f t="shared" si="35"/>
        <v>403bdb3c-e326-4172-9f81-4e6b992cc349погашен158818краткосрочный731консолидация кредитовв собственностиконсолидация кредитов8522,8331,360132600727566462</v>
      </c>
      <c r="S525" s="10">
        <f t="shared" si="36"/>
        <v>0.32399422174070058</v>
      </c>
      <c r="T525" s="3">
        <f t="shared" si="37"/>
        <v>30.514746862251155</v>
      </c>
      <c r="U525" s="13">
        <f t="shared" si="38"/>
        <v>0.10671186258976982</v>
      </c>
    </row>
    <row r="526" spans="1:21" x14ac:dyDescent="0.25">
      <c r="A526">
        <v>675</v>
      </c>
      <c r="B526" t="s">
        <v>727</v>
      </c>
      <c r="C526" t="s">
        <v>40</v>
      </c>
      <c r="D526" s="1">
        <v>60368</v>
      </c>
      <c r="E526" t="s">
        <v>24</v>
      </c>
      <c r="F526" s="4"/>
      <c r="G526" s="4"/>
      <c r="I526" t="s">
        <v>26</v>
      </c>
      <c r="J526" t="s">
        <v>72</v>
      </c>
      <c r="K526" s="3">
        <v>3988.67</v>
      </c>
      <c r="L526" s="6">
        <v>37.4</v>
      </c>
      <c r="N526" s="4">
        <v>8</v>
      </c>
      <c r="O526" s="4">
        <v>182020</v>
      </c>
      <c r="P526" s="4">
        <v>470470</v>
      </c>
      <c r="Q526" s="4">
        <v>0</v>
      </c>
      <c r="R526" s="9" t="str">
        <f t="shared" si="35"/>
        <v>404b9a82-1fb5-4fe8-9e9c-a1bfe38b2c7cне погашен60368краткосрочныйиноев ипотекеиное3988,6737,481820204704700</v>
      </c>
      <c r="S526" s="10" t="str">
        <f t="shared" si="36"/>
        <v/>
      </c>
      <c r="T526" s="3">
        <f t="shared" si="37"/>
        <v>45.634259038727194</v>
      </c>
      <c r="U526" s="13">
        <f t="shared" si="38"/>
        <v>0.15958568497747536</v>
      </c>
    </row>
    <row r="527" spans="1:21" x14ac:dyDescent="0.25">
      <c r="A527">
        <v>824</v>
      </c>
      <c r="B527" t="s">
        <v>876</v>
      </c>
      <c r="C527" t="s">
        <v>23</v>
      </c>
      <c r="D527" s="1">
        <v>352220</v>
      </c>
      <c r="E527" t="s">
        <v>24</v>
      </c>
      <c r="F527" s="4">
        <v>750</v>
      </c>
      <c r="G527" s="4">
        <v>2129273</v>
      </c>
      <c r="H527" t="s">
        <v>25</v>
      </c>
      <c r="I527" t="s">
        <v>26</v>
      </c>
      <c r="J527" t="s">
        <v>27</v>
      </c>
      <c r="K527" s="3">
        <v>10859.26</v>
      </c>
      <c r="L527" s="6">
        <v>20.7</v>
      </c>
      <c r="M527" s="4">
        <v>68</v>
      </c>
      <c r="N527" s="4">
        <v>12</v>
      </c>
      <c r="O527" s="4">
        <v>289180</v>
      </c>
      <c r="P527" s="4">
        <v>667018</v>
      </c>
      <c r="Q527" s="4">
        <v>0</v>
      </c>
      <c r="R527" s="9" t="str">
        <f t="shared" si="35"/>
        <v>409c81f2-fbf9-4636-a734-f67e176f6589погашен352220краткосрочный750ремонт жилья8 летв ипотекеремонт жилья10859,2620,768122891806670180</v>
      </c>
      <c r="S527" s="10">
        <f t="shared" si="36"/>
        <v>6.119981796603817E-2</v>
      </c>
      <c r="T527" s="3">
        <f t="shared" si="37"/>
        <v>26.629807187598416</v>
      </c>
      <c r="U527" s="13">
        <f t="shared" si="38"/>
        <v>9.3126000298251396E-2</v>
      </c>
    </row>
    <row r="528" spans="1:21" x14ac:dyDescent="0.25">
      <c r="A528">
        <v>1178</v>
      </c>
      <c r="B528" t="s">
        <v>1228</v>
      </c>
      <c r="C528" t="s">
        <v>23</v>
      </c>
      <c r="D528" s="1">
        <v>296274</v>
      </c>
      <c r="E528" t="s">
        <v>24</v>
      </c>
      <c r="F528" s="4">
        <v>725</v>
      </c>
      <c r="G528" s="4">
        <v>583737</v>
      </c>
      <c r="H528" t="s">
        <v>25</v>
      </c>
      <c r="I528" t="s">
        <v>38</v>
      </c>
      <c r="J528" t="s">
        <v>30</v>
      </c>
      <c r="K528" s="3">
        <v>13815.09</v>
      </c>
      <c r="L528" s="6">
        <v>23.2</v>
      </c>
      <c r="N528" s="4">
        <v>16</v>
      </c>
      <c r="O528" s="4">
        <v>436943</v>
      </c>
      <c r="P528" s="4">
        <v>869308</v>
      </c>
      <c r="Q528" s="4">
        <v>0</v>
      </c>
      <c r="R528" s="9" t="str">
        <f t="shared" si="35"/>
        <v>40a36fd0-2874-4734-85b1-c445a89feaf8погашен296274краткосрочный725консолидация кредитов8 летв арендеконсолидация кредитов13815,0923,2164369438693080</v>
      </c>
      <c r="S528" s="10">
        <f t="shared" si="36"/>
        <v>0.28399960941314328</v>
      </c>
      <c r="T528" s="3">
        <f t="shared" si="37"/>
        <v>31.627951754205004</v>
      </c>
      <c r="U528" s="13">
        <f t="shared" si="38"/>
        <v>0.1106048055003136</v>
      </c>
    </row>
    <row r="529" spans="1:21" x14ac:dyDescent="0.25">
      <c r="A529">
        <v>1032</v>
      </c>
      <c r="B529" t="s">
        <v>1082</v>
      </c>
      <c r="C529" t="s">
        <v>23</v>
      </c>
      <c r="D529" s="1">
        <v>223784</v>
      </c>
      <c r="E529" t="s">
        <v>24</v>
      </c>
      <c r="F529" s="4"/>
      <c r="G529" s="4"/>
      <c r="H529" t="s">
        <v>25</v>
      </c>
      <c r="I529" t="s">
        <v>32</v>
      </c>
      <c r="J529" t="s">
        <v>30</v>
      </c>
      <c r="K529" s="3">
        <v>18060.07</v>
      </c>
      <c r="L529" s="6">
        <v>31</v>
      </c>
      <c r="M529" s="4">
        <v>14</v>
      </c>
      <c r="N529" s="4">
        <v>14</v>
      </c>
      <c r="O529" s="4">
        <v>399000</v>
      </c>
      <c r="P529" s="4">
        <v>1279784</v>
      </c>
      <c r="Q529" s="4">
        <v>0</v>
      </c>
      <c r="R529" s="9" t="str">
        <f t="shared" si="35"/>
        <v>40a57661-77a5-4732-8166-f2d081e8822bпогашен223784краткосрочныйконсолидация кредитов8 летв собственностиконсолидация кредитов18060,0731141439900012797840</v>
      </c>
      <c r="S529" s="10" t="str">
        <f t="shared" si="36"/>
        <v/>
      </c>
      <c r="T529" s="3">
        <f t="shared" si="37"/>
        <v>22.092937624272775</v>
      </c>
      <c r="U529" s="13">
        <f t="shared" si="38"/>
        <v>7.726030088364387E-2</v>
      </c>
    </row>
    <row r="530" spans="1:21" x14ac:dyDescent="0.25">
      <c r="A530">
        <v>95</v>
      </c>
      <c r="B530" t="s">
        <v>142</v>
      </c>
      <c r="C530" t="s">
        <v>23</v>
      </c>
      <c r="D530" s="1">
        <v>306548</v>
      </c>
      <c r="E530" t="s">
        <v>24</v>
      </c>
      <c r="F530" s="4"/>
      <c r="G530" s="4"/>
      <c r="H530" t="s">
        <v>74</v>
      </c>
      <c r="I530" t="s">
        <v>38</v>
      </c>
      <c r="J530" t="s">
        <v>30</v>
      </c>
      <c r="K530" s="3">
        <v>11157.37</v>
      </c>
      <c r="L530" s="6">
        <v>17.5</v>
      </c>
      <c r="N530" s="4">
        <v>10</v>
      </c>
      <c r="O530" s="4">
        <v>200127</v>
      </c>
      <c r="P530" s="4">
        <v>387508</v>
      </c>
      <c r="Q530" s="4">
        <v>0</v>
      </c>
      <c r="R530" s="9" t="str">
        <f t="shared" si="35"/>
        <v>40deeacb-f472-4241-9861-56ce8bfe3151погашен306548краткосрочныйконсолидация кредитов6 летв арендеконсолидация кредитов11157,3717,5102001273875080</v>
      </c>
      <c r="S530" s="10" t="str">
        <f t="shared" si="36"/>
        <v/>
      </c>
      <c r="T530" s="3">
        <f t="shared" si="37"/>
        <v>17.936753912436352</v>
      </c>
      <c r="U530" s="13">
        <f t="shared" si="38"/>
        <v>6.2725882257874926E-2</v>
      </c>
    </row>
    <row r="531" spans="1:21" x14ac:dyDescent="0.25">
      <c r="A531">
        <v>800</v>
      </c>
      <c r="B531" t="s">
        <v>852</v>
      </c>
      <c r="C531" t="s">
        <v>23</v>
      </c>
      <c r="D531" s="1">
        <v>129184</v>
      </c>
      <c r="E531" t="s">
        <v>24</v>
      </c>
      <c r="F531" s="4">
        <v>735</v>
      </c>
      <c r="G531" s="4">
        <v>948366</v>
      </c>
      <c r="H531" t="s">
        <v>68</v>
      </c>
      <c r="I531" t="s">
        <v>32</v>
      </c>
      <c r="J531" t="s">
        <v>80</v>
      </c>
      <c r="K531" s="3">
        <v>9088.4599999999991</v>
      </c>
      <c r="L531" s="6">
        <v>17</v>
      </c>
      <c r="M531" s="4">
        <v>50</v>
      </c>
      <c r="N531" s="4">
        <v>9</v>
      </c>
      <c r="O531" s="4">
        <v>332139</v>
      </c>
      <c r="P531" s="4">
        <v>467280</v>
      </c>
      <c r="Q531" s="4">
        <v>0</v>
      </c>
      <c r="R531" s="9" t="str">
        <f t="shared" si="35"/>
        <v>40e2a136-e855-411c-877a-acff6f143d7cпогашен129184краткосрочный735приобретение автомобиля1 годв собственностиприобретение автомобиля9088,46175093321394672800</v>
      </c>
      <c r="S531" s="10">
        <f t="shared" si="36"/>
        <v>0.1149993989662219</v>
      </c>
      <c r="T531" s="3">
        <f t="shared" si="37"/>
        <v>36.545135259438894</v>
      </c>
      <c r="U531" s="13">
        <f t="shared" si="38"/>
        <v>0.1278004851141045</v>
      </c>
    </row>
    <row r="532" spans="1:21" x14ac:dyDescent="0.25">
      <c r="A532">
        <v>21</v>
      </c>
      <c r="B532" t="s">
        <v>61</v>
      </c>
      <c r="C532" t="s">
        <v>40</v>
      </c>
      <c r="D532" s="1">
        <v>317108</v>
      </c>
      <c r="E532" t="s">
        <v>34</v>
      </c>
      <c r="F532" s="4">
        <v>687</v>
      </c>
      <c r="G532" s="4">
        <v>1133274</v>
      </c>
      <c r="H532" t="s">
        <v>25</v>
      </c>
      <c r="I532" t="s">
        <v>38</v>
      </c>
      <c r="J532" t="s">
        <v>30</v>
      </c>
      <c r="K532" s="3">
        <v>9632.81</v>
      </c>
      <c r="L532" s="6">
        <v>17.399999999999999</v>
      </c>
      <c r="M532" s="4">
        <v>53</v>
      </c>
      <c r="N532" s="4">
        <v>4</v>
      </c>
      <c r="O532" s="4">
        <v>60287</v>
      </c>
      <c r="P532" s="4">
        <v>126940</v>
      </c>
      <c r="Q532" s="4">
        <v>0</v>
      </c>
      <c r="R532" s="9" t="str">
        <f t="shared" si="35"/>
        <v>40f729c9-54c7-4768-9fb5-2fa41d074c48не погашен317108долгосрочный687консолидация кредитов8 летв арендеконсолидация кредитов9632,8117,4534602871269400</v>
      </c>
      <c r="S532" s="10">
        <f t="shared" si="36"/>
        <v>0.10199979881299669</v>
      </c>
      <c r="T532" s="3">
        <f t="shared" si="37"/>
        <v>6.2585060849326419</v>
      </c>
      <c r="U532" s="13">
        <f t="shared" si="38"/>
        <v>2.1886363480824261E-2</v>
      </c>
    </row>
    <row r="533" spans="1:21" x14ac:dyDescent="0.25">
      <c r="A533">
        <v>868</v>
      </c>
      <c r="B533" t="s">
        <v>920</v>
      </c>
      <c r="C533" t="s">
        <v>23</v>
      </c>
      <c r="D533" s="1">
        <v>43714</v>
      </c>
      <c r="E533" t="s">
        <v>24</v>
      </c>
      <c r="F533" s="4"/>
      <c r="G533" s="4"/>
      <c r="H533" t="s">
        <v>74</v>
      </c>
      <c r="I533" t="s">
        <v>38</v>
      </c>
      <c r="J533" t="s">
        <v>30</v>
      </c>
      <c r="K533" s="3">
        <v>3642.87</v>
      </c>
      <c r="L533" s="6">
        <v>7</v>
      </c>
      <c r="N533" s="4">
        <v>8</v>
      </c>
      <c r="O533" s="4">
        <v>27968</v>
      </c>
      <c r="P533" s="4">
        <v>152790</v>
      </c>
      <c r="Q533" s="4">
        <v>0</v>
      </c>
      <c r="R533" s="9" t="str">
        <f t="shared" si="35"/>
        <v>40f81e7d-9d14-4bf6-bfc4-a19448221d89погашен43714краткосрочныйконсолидация кредитов6 летв арендеконсолидация кредитов3642,8778279681527900</v>
      </c>
      <c r="S533" s="10" t="str">
        <f t="shared" si="36"/>
        <v/>
      </c>
      <c r="T533" s="3">
        <f t="shared" si="37"/>
        <v>7.677463099149846</v>
      </c>
      <c r="U533" s="13">
        <f t="shared" si="38"/>
        <v>2.6848539526572578E-2</v>
      </c>
    </row>
    <row r="534" spans="1:21" x14ac:dyDescent="0.25">
      <c r="A534">
        <v>1644</v>
      </c>
      <c r="B534" t="s">
        <v>1693</v>
      </c>
      <c r="C534" t="s">
        <v>40</v>
      </c>
      <c r="D534" s="1">
        <v>352000</v>
      </c>
      <c r="E534" t="s">
        <v>34</v>
      </c>
      <c r="F534" s="4">
        <v>716</v>
      </c>
      <c r="G534" s="4">
        <v>1140000</v>
      </c>
      <c r="H534" t="s">
        <v>68</v>
      </c>
      <c r="I534" t="s">
        <v>26</v>
      </c>
      <c r="J534" t="s">
        <v>30</v>
      </c>
      <c r="K534" s="3">
        <v>6726</v>
      </c>
      <c r="L534" s="6">
        <v>25.8</v>
      </c>
      <c r="N534" s="4">
        <v>22</v>
      </c>
      <c r="O534" s="4">
        <v>185117</v>
      </c>
      <c r="P534" s="4">
        <v>570064</v>
      </c>
      <c r="Q534" s="4">
        <v>1</v>
      </c>
      <c r="R534" s="9" t="str">
        <f t="shared" si="35"/>
        <v>4143f442-9590-4552-9eb3-baf1ca0326a9не погашен352000долгосрочный716консолидация кредитов1 годв ипотекеконсолидация кредитов672625,8221851175700641</v>
      </c>
      <c r="S534" s="10">
        <f t="shared" si="36"/>
        <v>7.0800000000000002E-2</v>
      </c>
      <c r="T534" s="3">
        <f t="shared" si="37"/>
        <v>27.522598870056498</v>
      </c>
      <c r="U534" s="13">
        <f t="shared" si="38"/>
        <v>9.6248145265398863E-2</v>
      </c>
    </row>
    <row r="535" spans="1:21" x14ac:dyDescent="0.25">
      <c r="A535">
        <v>1816</v>
      </c>
      <c r="B535" t="s">
        <v>1865</v>
      </c>
      <c r="C535" t="s">
        <v>23</v>
      </c>
      <c r="D535" s="1">
        <v>563530</v>
      </c>
      <c r="E535" t="s">
        <v>34</v>
      </c>
      <c r="F535" s="4">
        <v>738</v>
      </c>
      <c r="G535" s="4">
        <v>2316613</v>
      </c>
      <c r="H535" t="s">
        <v>29</v>
      </c>
      <c r="I535" t="s">
        <v>32</v>
      </c>
      <c r="J535" t="s">
        <v>30</v>
      </c>
      <c r="K535" s="3">
        <v>26641.23</v>
      </c>
      <c r="L535" s="6">
        <v>22</v>
      </c>
      <c r="N535" s="4">
        <v>9</v>
      </c>
      <c r="O535" s="4">
        <v>514634</v>
      </c>
      <c r="P535" s="4">
        <v>1398826</v>
      </c>
      <c r="Q535" s="4">
        <v>0</v>
      </c>
      <c r="R535" s="9" t="str">
        <f t="shared" si="35"/>
        <v>417671d7-7f78-4710-8ecf-8c69136c5a4cпогашен563530долгосрочный738консолидация кредитов10+ летв собственностиконсолидация кредитов26641,2322951463413988260</v>
      </c>
      <c r="S535" s="10">
        <f t="shared" si="36"/>
        <v>0.13800093498568816</v>
      </c>
      <c r="T535" s="3">
        <f t="shared" si="37"/>
        <v>19.317201195290156</v>
      </c>
      <c r="U535" s="13">
        <f t="shared" si="38"/>
        <v>6.7553387510508989E-2</v>
      </c>
    </row>
    <row r="536" spans="1:21" x14ac:dyDescent="0.25">
      <c r="A536">
        <v>54</v>
      </c>
      <c r="B536" t="s">
        <v>99</v>
      </c>
      <c r="C536" t="s">
        <v>40</v>
      </c>
      <c r="D536" s="1">
        <v>374176</v>
      </c>
      <c r="E536" t="s">
        <v>34</v>
      </c>
      <c r="F536" s="4">
        <v>652</v>
      </c>
      <c r="G536" s="4">
        <v>1239199</v>
      </c>
      <c r="H536" t="s">
        <v>29</v>
      </c>
      <c r="I536" t="s">
        <v>26</v>
      </c>
      <c r="J536" t="s">
        <v>72</v>
      </c>
      <c r="K536" s="3">
        <v>5163.25</v>
      </c>
      <c r="L536" s="6">
        <v>36.6</v>
      </c>
      <c r="M536" s="4">
        <v>42</v>
      </c>
      <c r="N536" s="4">
        <v>10</v>
      </c>
      <c r="O536" s="4">
        <v>126350</v>
      </c>
      <c r="P536" s="4">
        <v>415602</v>
      </c>
      <c r="Q536" s="4">
        <v>0</v>
      </c>
      <c r="R536" s="9" t="str">
        <f t="shared" si="35"/>
        <v>41988ec9-7368-42a3-bc2f-9882fb3779f6не погашен374176долгосрочный652иное10+ летв ипотекеиное5163,2536,642101263504156020</v>
      </c>
      <c r="S536" s="10">
        <f t="shared" si="36"/>
        <v>4.999923337575321E-2</v>
      </c>
      <c r="T536" s="3">
        <f t="shared" si="37"/>
        <v>24.471021159153633</v>
      </c>
      <c r="U536" s="13">
        <f t="shared" si="38"/>
        <v>8.5576598723070843E-2</v>
      </c>
    </row>
    <row r="537" spans="1:21" x14ac:dyDescent="0.25">
      <c r="A537">
        <v>1195</v>
      </c>
      <c r="B537" s="2" t="s">
        <v>1245</v>
      </c>
      <c r="C537" t="s">
        <v>23</v>
      </c>
      <c r="E537" t="s">
        <v>24</v>
      </c>
      <c r="F537" s="4">
        <v>724</v>
      </c>
      <c r="G537" s="4">
        <v>1246362</v>
      </c>
      <c r="H537" t="s">
        <v>74</v>
      </c>
      <c r="I537" t="s">
        <v>26</v>
      </c>
      <c r="J537" t="s">
        <v>30</v>
      </c>
      <c r="K537" s="3">
        <v>19007.03</v>
      </c>
      <c r="L537" s="6">
        <v>9.8000000000000007</v>
      </c>
      <c r="N537" s="4">
        <v>12</v>
      </c>
      <c r="O537" s="4">
        <v>271111</v>
      </c>
      <c r="P537" s="4">
        <v>346500</v>
      </c>
      <c r="Q537" s="4">
        <v>0</v>
      </c>
      <c r="R537" s="9" t="str">
        <f t="shared" si="35"/>
        <v>419e7529-dc25-443c-b3c0-00f7ab12d10eпогашенкраткосрочный724консолидация кредитов6 летв ипотекеконсолидация кредитов19007,039,8122711113465000</v>
      </c>
      <c r="S537" s="10">
        <f t="shared" si="36"/>
        <v>0.18300009146620322</v>
      </c>
      <c r="T537" s="3">
        <f t="shared" si="37"/>
        <v>14.2637224227036</v>
      </c>
      <c r="U537" s="13">
        <f t="shared" si="38"/>
        <v>4.9881075339121304E-2</v>
      </c>
    </row>
    <row r="538" spans="1:21" x14ac:dyDescent="0.25">
      <c r="A538">
        <v>838</v>
      </c>
      <c r="B538" t="s">
        <v>890</v>
      </c>
      <c r="C538" t="s">
        <v>23</v>
      </c>
      <c r="E538" t="s">
        <v>24</v>
      </c>
      <c r="F538" s="4">
        <v>723</v>
      </c>
      <c r="G538" s="4">
        <v>905521</v>
      </c>
      <c r="H538" t="s">
        <v>74</v>
      </c>
      <c r="I538" t="s">
        <v>26</v>
      </c>
      <c r="J538" t="s">
        <v>30</v>
      </c>
      <c r="K538" s="3">
        <v>6489.64</v>
      </c>
      <c r="L538" s="6">
        <v>24.5</v>
      </c>
      <c r="N538" s="4">
        <v>5</v>
      </c>
      <c r="O538" s="4">
        <v>134026</v>
      </c>
      <c r="P538" s="4">
        <v>170346</v>
      </c>
      <c r="Q538" s="4">
        <v>1</v>
      </c>
      <c r="R538" s="9" t="str">
        <f t="shared" si="35"/>
        <v>41df3f35-84b1-40f8-908c-35c591d15f2cпогашенкраткосрочный723консолидация кредитов6 летв ипотекеконсолидация кредитов6489,6424,551340261703461</v>
      </c>
      <c r="S538" s="10">
        <f t="shared" si="36"/>
        <v>8.600096519020542E-2</v>
      </c>
      <c r="T538" s="3">
        <f t="shared" si="37"/>
        <v>20.652301206230238</v>
      </c>
      <c r="U538" s="13">
        <f t="shared" si="38"/>
        <v>7.222231068900288E-2</v>
      </c>
    </row>
    <row r="539" spans="1:21" x14ac:dyDescent="0.25">
      <c r="A539">
        <v>660</v>
      </c>
      <c r="B539" s="2" t="s">
        <v>712</v>
      </c>
      <c r="C539" t="s">
        <v>23</v>
      </c>
      <c r="D539" s="1">
        <v>215622</v>
      </c>
      <c r="E539" t="s">
        <v>24</v>
      </c>
      <c r="F539" s="4">
        <v>743</v>
      </c>
      <c r="G539" s="4">
        <v>1899430</v>
      </c>
      <c r="H539" t="s">
        <v>25</v>
      </c>
      <c r="I539" t="s">
        <v>26</v>
      </c>
      <c r="J539" t="s">
        <v>30</v>
      </c>
      <c r="K539" s="3">
        <v>34189.74</v>
      </c>
      <c r="L539" s="6">
        <v>19.399999999999999</v>
      </c>
      <c r="M539" s="4">
        <v>20</v>
      </c>
      <c r="N539" s="4">
        <v>13</v>
      </c>
      <c r="O539" s="4">
        <v>324235</v>
      </c>
      <c r="P539" s="4">
        <v>1191806</v>
      </c>
      <c r="Q539" s="4">
        <v>0</v>
      </c>
      <c r="R539" s="9" t="str">
        <f t="shared" si="35"/>
        <v>41e70412-d206-4b83-8fe8-fc402a235a04погашен215622краткосрочный743консолидация кредитов8 летв ипотекеконсолидация кредитов34189,7419,4201332423511918060</v>
      </c>
      <c r="S539" s="10">
        <f t="shared" si="36"/>
        <v>0.216</v>
      </c>
      <c r="T539" s="3">
        <f t="shared" si="37"/>
        <v>9.4834005757282753</v>
      </c>
      <c r="U539" s="13">
        <f t="shared" si="38"/>
        <v>3.3164008985201929E-2</v>
      </c>
    </row>
    <row r="540" spans="1:21" x14ac:dyDescent="0.25">
      <c r="A540">
        <v>1139</v>
      </c>
      <c r="B540" t="s">
        <v>1189</v>
      </c>
      <c r="C540" t="s">
        <v>23</v>
      </c>
      <c r="D540" s="1">
        <v>306592</v>
      </c>
      <c r="E540" t="s">
        <v>34</v>
      </c>
      <c r="F540" s="4">
        <v>688</v>
      </c>
      <c r="G540" s="4">
        <v>1032878</v>
      </c>
      <c r="H540" t="s">
        <v>68</v>
      </c>
      <c r="I540" t="s">
        <v>26</v>
      </c>
      <c r="J540" t="s">
        <v>30</v>
      </c>
      <c r="K540" s="3">
        <v>19022.23</v>
      </c>
      <c r="L540" s="6">
        <v>15.6</v>
      </c>
      <c r="M540" s="4">
        <v>78</v>
      </c>
      <c r="N540" s="4">
        <v>12</v>
      </c>
      <c r="O540" s="4">
        <v>179265</v>
      </c>
      <c r="P540" s="4">
        <v>411048</v>
      </c>
      <c r="Q540" s="4">
        <v>1</v>
      </c>
      <c r="R540" s="9" t="str">
        <f t="shared" si="35"/>
        <v>41efe084-10a2-421e-887d-a7bdcac12bf7погашен306592долгосрочный688консолидация кредитов1 годв ипотекеконсолидация кредитов19022,2315,678121792654110481</v>
      </c>
      <c r="S540" s="10">
        <f t="shared" si="36"/>
        <v>0.2210006990176962</v>
      </c>
      <c r="T540" s="3">
        <f t="shared" si="37"/>
        <v>9.4239739504779418</v>
      </c>
      <c r="U540" s="13">
        <f t="shared" si="38"/>
        <v>3.2956190585248818E-2</v>
      </c>
    </row>
    <row r="541" spans="1:21" x14ac:dyDescent="0.25">
      <c r="A541">
        <v>1812</v>
      </c>
      <c r="B541" t="s">
        <v>1861</v>
      </c>
      <c r="C541" t="s">
        <v>23</v>
      </c>
      <c r="D541" s="1">
        <v>249194</v>
      </c>
      <c r="E541" t="s">
        <v>34</v>
      </c>
      <c r="F541" s="4">
        <v>738</v>
      </c>
      <c r="G541" s="4">
        <v>1056818</v>
      </c>
      <c r="H541" t="s">
        <v>57</v>
      </c>
      <c r="I541" t="s">
        <v>38</v>
      </c>
      <c r="J541" t="s">
        <v>30</v>
      </c>
      <c r="K541" s="3">
        <v>23249.73</v>
      </c>
      <c r="L541" s="6">
        <v>15.8</v>
      </c>
      <c r="N541" s="4">
        <v>15</v>
      </c>
      <c r="O541" s="4">
        <v>587556</v>
      </c>
      <c r="P541" s="4">
        <v>1391258</v>
      </c>
      <c r="Q541" s="4">
        <v>0</v>
      </c>
      <c r="R541" s="9" t="str">
        <f t="shared" si="35"/>
        <v>4224da98-3662-4e91-9cff-1c7d2af1bbb4погашен249194долгосрочный738консолидация кредитов7 летв арендеконсолидация кредитов23249,7315,81558755613912580</v>
      </c>
      <c r="S541" s="10">
        <f t="shared" si="36"/>
        <v>0.26399697961238361</v>
      </c>
      <c r="T541" s="3">
        <f t="shared" si="37"/>
        <v>25.271519282159407</v>
      </c>
      <c r="U541" s="13">
        <f t="shared" si="38"/>
        <v>8.8375987690351918E-2</v>
      </c>
    </row>
    <row r="542" spans="1:21" x14ac:dyDescent="0.25">
      <c r="A542">
        <v>20</v>
      </c>
      <c r="B542" t="s">
        <v>60</v>
      </c>
      <c r="C542" t="s">
        <v>23</v>
      </c>
      <c r="D542" s="1">
        <v>390390</v>
      </c>
      <c r="E542" t="s">
        <v>24</v>
      </c>
      <c r="F542" s="4">
        <v>747</v>
      </c>
      <c r="G542" s="4">
        <v>1791738</v>
      </c>
      <c r="H542" t="s">
        <v>25</v>
      </c>
      <c r="I542" t="s">
        <v>26</v>
      </c>
      <c r="J542" t="s">
        <v>27</v>
      </c>
      <c r="K542" s="3">
        <v>2478.5500000000002</v>
      </c>
      <c r="L542" s="6">
        <v>22.7</v>
      </c>
      <c r="N542" s="4">
        <v>6</v>
      </c>
      <c r="O542" s="4">
        <v>121182</v>
      </c>
      <c r="P542" s="4">
        <v>801812</v>
      </c>
      <c r="Q542" s="4">
        <v>0</v>
      </c>
      <c r="R542" s="9" t="str">
        <f t="shared" si="35"/>
        <v>422f9b72-5041-407c-8ac4-982213deacd1погашен390390краткосрочный747ремонт жилья8 летв ипотекеремонт жилья2478,5522,761211828018120</v>
      </c>
      <c r="S542" s="10">
        <f t="shared" si="36"/>
        <v>1.6599860024177644E-2</v>
      </c>
      <c r="T542" s="3">
        <f t="shared" si="37"/>
        <v>48.892295898811803</v>
      </c>
      <c r="U542" s="13">
        <f t="shared" si="38"/>
        <v>0.170979231294448</v>
      </c>
    </row>
    <row r="543" spans="1:21" x14ac:dyDescent="0.25">
      <c r="A543">
        <v>80</v>
      </c>
      <c r="B543" t="s">
        <v>127</v>
      </c>
      <c r="C543" t="s">
        <v>23</v>
      </c>
      <c r="E543" t="s">
        <v>24</v>
      </c>
      <c r="F543" s="4">
        <v>737</v>
      </c>
      <c r="G543" s="4">
        <v>2015159</v>
      </c>
      <c r="H543" t="s">
        <v>74</v>
      </c>
      <c r="I543" t="s">
        <v>26</v>
      </c>
      <c r="J543" t="s">
        <v>30</v>
      </c>
      <c r="K543" s="3">
        <v>21494.89</v>
      </c>
      <c r="L543" s="6">
        <v>10.5</v>
      </c>
      <c r="M543" s="4">
        <v>54</v>
      </c>
      <c r="N543" s="4">
        <v>16</v>
      </c>
      <c r="O543" s="4">
        <v>321214</v>
      </c>
      <c r="P543" s="4">
        <v>478060</v>
      </c>
      <c r="Q543" s="4">
        <v>0</v>
      </c>
      <c r="R543" s="9" t="str">
        <f t="shared" si="35"/>
        <v>42374c5d-1275-4b47-b0d6-e1c33d02b811погашенкраткосрочный737консолидация кредитов6 летв ипотекеконсолидация кредитов21494,8910,554163212144780600</v>
      </c>
      <c r="S543" s="10">
        <f t="shared" si="36"/>
        <v>0.12799917028879607</v>
      </c>
      <c r="T543" s="3">
        <f t="shared" si="37"/>
        <v>14.943737790702814</v>
      </c>
      <c r="U543" s="13">
        <f t="shared" si="38"/>
        <v>5.2259129033501862E-2</v>
      </c>
    </row>
    <row r="544" spans="1:21" x14ac:dyDescent="0.25">
      <c r="A544">
        <v>685</v>
      </c>
      <c r="B544" t="s">
        <v>737</v>
      </c>
      <c r="C544" t="s">
        <v>40</v>
      </c>
      <c r="D544" s="1">
        <v>671506</v>
      </c>
      <c r="E544" t="s">
        <v>24</v>
      </c>
      <c r="F544" s="4">
        <v>706</v>
      </c>
      <c r="G544" s="4">
        <v>1784423</v>
      </c>
      <c r="H544" t="s">
        <v>29</v>
      </c>
      <c r="I544" t="s">
        <v>26</v>
      </c>
      <c r="J544" t="s">
        <v>30</v>
      </c>
      <c r="K544" s="3">
        <v>44610.48</v>
      </c>
      <c r="L544" s="6">
        <v>22.8</v>
      </c>
      <c r="N544" s="4">
        <v>14</v>
      </c>
      <c r="O544" s="4">
        <v>548663</v>
      </c>
      <c r="P544" s="4">
        <v>935660</v>
      </c>
      <c r="Q544" s="4">
        <v>0</v>
      </c>
      <c r="R544" s="9" t="str">
        <f t="shared" si="35"/>
        <v>4237e26b-6a82-4b5a-8906-51db1c66718cне погашен671506краткосрочный706консолидация кредитов10+ летв ипотекеконсолидация кредитов44610,4822,8145486639356600</v>
      </c>
      <c r="S544" s="10">
        <f t="shared" si="36"/>
        <v>0.29999936113802611</v>
      </c>
      <c r="T544" s="3">
        <f t="shared" si="37"/>
        <v>12.298971004122798</v>
      </c>
      <c r="U544" s="13">
        <f t="shared" si="38"/>
        <v>4.3010224194620528E-2</v>
      </c>
    </row>
    <row r="545" spans="1:21" x14ac:dyDescent="0.25">
      <c r="A545">
        <v>364</v>
      </c>
      <c r="B545" t="s">
        <v>415</v>
      </c>
      <c r="C545" t="s">
        <v>23</v>
      </c>
      <c r="D545" s="1">
        <v>44792</v>
      </c>
      <c r="E545" t="s">
        <v>24</v>
      </c>
      <c r="F545" s="4">
        <v>723</v>
      </c>
      <c r="G545" s="4">
        <v>502892</v>
      </c>
      <c r="H545" t="s">
        <v>57</v>
      </c>
      <c r="I545" t="s">
        <v>38</v>
      </c>
      <c r="J545" t="s">
        <v>72</v>
      </c>
      <c r="K545" s="3">
        <v>7794.75</v>
      </c>
      <c r="L545" s="6">
        <v>7.5</v>
      </c>
      <c r="N545" s="4">
        <v>9</v>
      </c>
      <c r="O545" s="4">
        <v>193781</v>
      </c>
      <c r="P545" s="4">
        <v>358446</v>
      </c>
      <c r="Q545" s="4">
        <v>1</v>
      </c>
      <c r="R545" s="9" t="str">
        <f t="shared" si="35"/>
        <v>42790d99-2adc-4eee-9c18-1937c3b43424погашен44792краткосрочный723иное7 летв арендеиное7794,757,591937813584461</v>
      </c>
      <c r="S545" s="10">
        <f t="shared" si="36"/>
        <v>0.18599818648934563</v>
      </c>
      <c r="T545" s="3">
        <f t="shared" si="37"/>
        <v>24.86045094454601</v>
      </c>
      <c r="U545" s="13">
        <f t="shared" si="38"/>
        <v>8.6938457562495255E-2</v>
      </c>
    </row>
    <row r="546" spans="1:21" x14ac:dyDescent="0.25">
      <c r="A546">
        <v>556</v>
      </c>
      <c r="B546" t="s">
        <v>607</v>
      </c>
      <c r="C546" t="s">
        <v>40</v>
      </c>
      <c r="D546" s="1">
        <v>248402</v>
      </c>
      <c r="E546" t="s">
        <v>24</v>
      </c>
      <c r="F546" s="4"/>
      <c r="G546" s="4"/>
      <c r="H546" t="s">
        <v>35</v>
      </c>
      <c r="I546" t="s">
        <v>26</v>
      </c>
      <c r="J546" t="s">
        <v>30</v>
      </c>
      <c r="K546" s="3">
        <v>7943.52</v>
      </c>
      <c r="L546" s="6">
        <v>9.5</v>
      </c>
      <c r="N546" s="4">
        <v>11</v>
      </c>
      <c r="O546" s="4">
        <v>261991</v>
      </c>
      <c r="P546" s="4">
        <v>369512</v>
      </c>
      <c r="Q546" s="4">
        <v>0</v>
      </c>
      <c r="R546" s="9" t="str">
        <f t="shared" si="35"/>
        <v>42853f5a-caf5-4ddf-aac7-756d76c3455cне погашен248402краткосрочныйконсолидация кредитов3 годав ипотекеконсолидация кредитов7943,529,5112619913695120</v>
      </c>
      <c r="S546" s="10" t="str">
        <f t="shared" si="36"/>
        <v/>
      </c>
      <c r="T546" s="3">
        <f t="shared" si="37"/>
        <v>32.981725985457324</v>
      </c>
      <c r="U546" s="13">
        <f t="shared" si="38"/>
        <v>0.11533903352439334</v>
      </c>
    </row>
    <row r="547" spans="1:21" x14ac:dyDescent="0.25">
      <c r="A547">
        <v>1573</v>
      </c>
      <c r="B547" t="s">
        <v>1623</v>
      </c>
      <c r="C547" t="s">
        <v>23</v>
      </c>
      <c r="D547" s="1">
        <v>422092</v>
      </c>
      <c r="E547" t="s">
        <v>24</v>
      </c>
      <c r="F547" s="4">
        <v>723</v>
      </c>
      <c r="G547" s="4">
        <v>1013384</v>
      </c>
      <c r="H547" t="s">
        <v>29</v>
      </c>
      <c r="I547" t="s">
        <v>38</v>
      </c>
      <c r="J547" t="s">
        <v>30</v>
      </c>
      <c r="K547" s="3">
        <v>11653.84</v>
      </c>
      <c r="L547" s="6">
        <v>29</v>
      </c>
      <c r="M547" s="4">
        <v>65</v>
      </c>
      <c r="N547" s="4">
        <v>9</v>
      </c>
      <c r="O547" s="4">
        <v>412680</v>
      </c>
      <c r="P547" s="4">
        <v>651882</v>
      </c>
      <c r="Q547" s="4">
        <v>0</v>
      </c>
      <c r="R547" s="9" t="str">
        <f t="shared" si="35"/>
        <v>4287473b-57b4-44f6-bdc2-8bb70a8c5b85погашен422092краткосрочный723консолидация кредитов10+ летв арендеконсолидация кредитов11653,84296594126806518820</v>
      </c>
      <c r="S547" s="10">
        <f t="shared" si="36"/>
        <v>0.13799910004499777</v>
      </c>
      <c r="T547" s="3">
        <f t="shared" si="37"/>
        <v>35.4115038476588</v>
      </c>
      <c r="U547" s="13">
        <f t="shared" si="38"/>
        <v>0.1238361094636227</v>
      </c>
    </row>
    <row r="548" spans="1:21" x14ac:dyDescent="0.25">
      <c r="A548">
        <v>1634</v>
      </c>
      <c r="B548" t="s">
        <v>1683</v>
      </c>
      <c r="C548" t="s">
        <v>23</v>
      </c>
      <c r="E548" t="s">
        <v>24</v>
      </c>
      <c r="F548" s="4">
        <v>737</v>
      </c>
      <c r="G548" s="4">
        <v>898358</v>
      </c>
      <c r="H548" t="s">
        <v>35</v>
      </c>
      <c r="I548" t="s">
        <v>26</v>
      </c>
      <c r="J548" t="s">
        <v>30</v>
      </c>
      <c r="K548" s="3">
        <v>16919.12</v>
      </c>
      <c r="L548" s="6">
        <v>28.9</v>
      </c>
      <c r="M548" s="4">
        <v>69</v>
      </c>
      <c r="N548" s="4">
        <v>12</v>
      </c>
      <c r="O548" s="4">
        <v>607886</v>
      </c>
      <c r="P548" s="4">
        <v>889834</v>
      </c>
      <c r="Q548" s="4">
        <v>0</v>
      </c>
      <c r="R548" s="9" t="str">
        <f t="shared" si="35"/>
        <v>4297b6ab-e01f-472c-b2f0-755deabddd30погашенкраткосрочный737консолидация кредитов3 годав ипотекеконсолидация кредитов16919,1228,969126078868898340</v>
      </c>
      <c r="S548" s="10">
        <f t="shared" si="36"/>
        <v>0.22600059219153165</v>
      </c>
      <c r="T548" s="3">
        <f t="shared" si="37"/>
        <v>35.928937202407695</v>
      </c>
      <c r="U548" s="13">
        <f t="shared" si="38"/>
        <v>0.12564560430559479</v>
      </c>
    </row>
    <row r="549" spans="1:21" x14ac:dyDescent="0.25">
      <c r="A549">
        <v>1968</v>
      </c>
      <c r="B549" t="s">
        <v>2015</v>
      </c>
      <c r="C549" t="s">
        <v>23</v>
      </c>
      <c r="D549" s="1">
        <v>402094</v>
      </c>
      <c r="E549" t="s">
        <v>34</v>
      </c>
      <c r="F549" s="4">
        <v>745</v>
      </c>
      <c r="G549" s="4">
        <v>1504819</v>
      </c>
      <c r="H549" t="s">
        <v>37</v>
      </c>
      <c r="I549" t="s">
        <v>26</v>
      </c>
      <c r="J549" t="s">
        <v>30</v>
      </c>
      <c r="K549" s="3">
        <v>14170.39</v>
      </c>
      <c r="L549" s="6">
        <v>22.8</v>
      </c>
      <c r="M549" s="4">
        <v>51</v>
      </c>
      <c r="N549" s="4">
        <v>14</v>
      </c>
      <c r="O549" s="4">
        <v>292087</v>
      </c>
      <c r="P549" s="4">
        <v>1142614</v>
      </c>
      <c r="Q549" s="4">
        <v>0</v>
      </c>
      <c r="R549" s="9" t="str">
        <f t="shared" si="35"/>
        <v>4341e5fc-e0e4-4919-89b9-d6afd56e5424погашен402094долгосрочный745консолидация кредитов5 летв ипотекеконсолидация кредитов14170,3922,8511429208711426140</v>
      </c>
      <c r="S549" s="10">
        <f t="shared" si="36"/>
        <v>0.11300008838272244</v>
      </c>
      <c r="T549" s="3">
        <f t="shared" si="37"/>
        <v>20.612488435392393</v>
      </c>
      <c r="U549" s="13">
        <f t="shared" si="38"/>
        <v>7.2083083090289879E-2</v>
      </c>
    </row>
    <row r="550" spans="1:21" x14ac:dyDescent="0.25">
      <c r="A550">
        <v>1999</v>
      </c>
      <c r="B550" t="s">
        <v>2046</v>
      </c>
      <c r="C550" t="s">
        <v>23</v>
      </c>
      <c r="D550" s="1">
        <v>573936</v>
      </c>
      <c r="E550" t="s">
        <v>34</v>
      </c>
      <c r="F550" s="4">
        <v>723</v>
      </c>
      <c r="G550" s="4">
        <v>2001783</v>
      </c>
      <c r="H550" t="s">
        <v>42</v>
      </c>
      <c r="I550" t="s">
        <v>38</v>
      </c>
      <c r="J550" t="s">
        <v>30</v>
      </c>
      <c r="K550" s="3">
        <v>39868.839999999997</v>
      </c>
      <c r="L550" s="6">
        <v>21.6</v>
      </c>
      <c r="N550" s="4">
        <v>14</v>
      </c>
      <c r="O550" s="4">
        <v>305653</v>
      </c>
      <c r="P550" s="4">
        <v>941226</v>
      </c>
      <c r="Q550" s="4">
        <v>0</v>
      </c>
      <c r="R550" s="9" t="str">
        <f t="shared" si="35"/>
        <v>4343b7d7-1e92-4df4-ae50-060b4faf11f8погашен573936долгосрочный723консолидация кредитов&lt; 1 годав арендеконсолидация кредитов39868,8421,6143056539412260</v>
      </c>
      <c r="S550" s="10">
        <f t="shared" si="36"/>
        <v>0.2389999715253851</v>
      </c>
      <c r="T550" s="3">
        <f t="shared" si="37"/>
        <v>7.6664633332697925</v>
      </c>
      <c r="U550" s="13">
        <f t="shared" si="38"/>
        <v>2.6810072699028156E-2</v>
      </c>
    </row>
    <row r="551" spans="1:21" x14ac:dyDescent="0.25">
      <c r="A551">
        <v>1155</v>
      </c>
      <c r="B551" t="s">
        <v>1205</v>
      </c>
      <c r="C551" t="s">
        <v>23</v>
      </c>
      <c r="D551" s="1">
        <v>220726</v>
      </c>
      <c r="E551" t="s">
        <v>24</v>
      </c>
      <c r="F551" s="4"/>
      <c r="G551" s="4"/>
      <c r="H551" t="s">
        <v>52</v>
      </c>
      <c r="I551" t="s">
        <v>26</v>
      </c>
      <c r="J551" t="s">
        <v>75</v>
      </c>
      <c r="K551" s="3">
        <v>1120.24</v>
      </c>
      <c r="L551" s="6">
        <v>16</v>
      </c>
      <c r="M551" s="4">
        <v>18</v>
      </c>
      <c r="N551" s="4">
        <v>4</v>
      </c>
      <c r="O551" s="11">
        <v>0</v>
      </c>
      <c r="P551" s="11">
        <v>0</v>
      </c>
      <c r="Q551" s="4">
        <v>0</v>
      </c>
      <c r="R551" s="9" t="str">
        <f t="shared" si="35"/>
        <v>438488f1-7f32-4f99-9647-831ce785efaeпогашен220726краткосрочныйбизнес4 годав ипотекебизнес1120,2416184000</v>
      </c>
      <c r="S551" s="10" t="str">
        <f t="shared" si="36"/>
        <v/>
      </c>
      <c r="T551" s="3">
        <f t="shared" si="37"/>
        <v>0</v>
      </c>
      <c r="U551" s="13">
        <f t="shared" si="38"/>
        <v>0</v>
      </c>
    </row>
    <row r="552" spans="1:21" x14ac:dyDescent="0.25">
      <c r="A552">
        <v>648</v>
      </c>
      <c r="B552" t="s">
        <v>700</v>
      </c>
      <c r="C552" t="s">
        <v>23</v>
      </c>
      <c r="E552" t="s">
        <v>24</v>
      </c>
      <c r="F552" s="4">
        <v>745</v>
      </c>
      <c r="G552" s="4">
        <v>491036</v>
      </c>
      <c r="I552" t="s">
        <v>38</v>
      </c>
      <c r="J552" t="s">
        <v>30</v>
      </c>
      <c r="K552" s="3">
        <v>2459.36</v>
      </c>
      <c r="L552" s="6">
        <v>13.7</v>
      </c>
      <c r="N552" s="4">
        <v>14</v>
      </c>
      <c r="O552" s="4">
        <v>81472</v>
      </c>
      <c r="P552" s="4">
        <v>720126</v>
      </c>
      <c r="Q552" s="4">
        <v>1</v>
      </c>
      <c r="R552" s="9" t="str">
        <f t="shared" si="35"/>
        <v>43882ab3-c3a3-4d84-91c6-811ddd309f6fпогашенкраткосрочный745консолидация кредитовв арендеконсолидация кредитов2459,3613,714814727201261</v>
      </c>
      <c r="S552" s="10">
        <f t="shared" si="36"/>
        <v>6.0102151369757002E-2</v>
      </c>
      <c r="T552" s="3">
        <f t="shared" si="37"/>
        <v>33.127317676143385</v>
      </c>
      <c r="U552" s="13">
        <f t="shared" si="38"/>
        <v>0.11584817622057356</v>
      </c>
    </row>
    <row r="553" spans="1:21" x14ac:dyDescent="0.25">
      <c r="A553">
        <v>1321</v>
      </c>
      <c r="B553" t="s">
        <v>1371</v>
      </c>
      <c r="C553" t="s">
        <v>23</v>
      </c>
      <c r="D553" s="1">
        <v>67562</v>
      </c>
      <c r="E553" t="s">
        <v>24</v>
      </c>
      <c r="F553" s="4">
        <v>719</v>
      </c>
      <c r="G553" s="4">
        <v>1264279</v>
      </c>
      <c r="H553" t="s">
        <v>25</v>
      </c>
      <c r="I553" t="s">
        <v>26</v>
      </c>
      <c r="J553" t="s">
        <v>30</v>
      </c>
      <c r="K553" s="3">
        <v>19490.77</v>
      </c>
      <c r="L553" s="6">
        <v>12.5</v>
      </c>
      <c r="M553" s="4">
        <v>78</v>
      </c>
      <c r="N553" s="4">
        <v>8</v>
      </c>
      <c r="O553" s="4">
        <v>112385</v>
      </c>
      <c r="P553" s="4">
        <v>130636</v>
      </c>
      <c r="Q553" s="4">
        <v>0</v>
      </c>
      <c r="R553" s="9" t="str">
        <f t="shared" si="35"/>
        <v>43de4f4e-4813-4b98-ab3b-ebb116e0a569погашен67562краткосрочный719консолидация кредитов8 летв ипотекеконсолидация кредитов19490,7712,57881123851306360</v>
      </c>
      <c r="S553" s="10">
        <f t="shared" si="36"/>
        <v>0.18499812145895012</v>
      </c>
      <c r="T553" s="3">
        <f t="shared" si="37"/>
        <v>5.7660626029654036</v>
      </c>
      <c r="U553" s="13">
        <f t="shared" si="38"/>
        <v>2.016425969218287E-2</v>
      </c>
    </row>
    <row r="554" spans="1:21" x14ac:dyDescent="0.25">
      <c r="A554">
        <v>1148</v>
      </c>
      <c r="B554" t="s">
        <v>1198</v>
      </c>
      <c r="C554" t="s">
        <v>23</v>
      </c>
      <c r="D554" s="1">
        <v>476498</v>
      </c>
      <c r="E554" t="s">
        <v>34</v>
      </c>
      <c r="F554" s="4">
        <v>737</v>
      </c>
      <c r="G554" s="4">
        <v>1215867</v>
      </c>
      <c r="H554" t="s">
        <v>29</v>
      </c>
      <c r="I554" t="s">
        <v>38</v>
      </c>
      <c r="J554" t="s">
        <v>30</v>
      </c>
      <c r="K554" s="3">
        <v>16718.099999999999</v>
      </c>
      <c r="L554" s="6">
        <v>21.6</v>
      </c>
      <c r="N554" s="4">
        <v>18</v>
      </c>
      <c r="O554" s="4">
        <v>239875</v>
      </c>
      <c r="P554" s="4">
        <v>1310166</v>
      </c>
      <c r="Q554" s="4">
        <v>0</v>
      </c>
      <c r="R554" s="9" t="str">
        <f t="shared" si="35"/>
        <v>442eacdb-5cef-4093-ab03-1d1c561eef1bпогашен476498долгосрочный737консолидация кредитов10+ летв арендеконсолидация кредитов16718,121,61823987513101660</v>
      </c>
      <c r="S554" s="10">
        <f t="shared" si="36"/>
        <v>0.16499929679808728</v>
      </c>
      <c r="T554" s="3">
        <f t="shared" si="37"/>
        <v>14.348221388794183</v>
      </c>
      <c r="U554" s="13">
        <f t="shared" si="38"/>
        <v>5.0176573188051216E-2</v>
      </c>
    </row>
    <row r="555" spans="1:21" x14ac:dyDescent="0.25">
      <c r="A555">
        <v>1813</v>
      </c>
      <c r="B555" t="s">
        <v>1862</v>
      </c>
      <c r="C555" t="s">
        <v>23</v>
      </c>
      <c r="D555" s="1">
        <v>265342</v>
      </c>
      <c r="E555" t="s">
        <v>24</v>
      </c>
      <c r="F555" s="4">
        <v>738</v>
      </c>
      <c r="G555" s="4">
        <v>1283127</v>
      </c>
      <c r="H555" t="s">
        <v>29</v>
      </c>
      <c r="I555" t="s">
        <v>38</v>
      </c>
      <c r="J555" t="s">
        <v>30</v>
      </c>
      <c r="K555" s="3">
        <v>23737.84</v>
      </c>
      <c r="L555" s="6">
        <v>27.4</v>
      </c>
      <c r="M555" s="4">
        <v>8</v>
      </c>
      <c r="N555" s="4">
        <v>18</v>
      </c>
      <c r="O555" s="4">
        <v>147592</v>
      </c>
      <c r="P555" s="4">
        <v>336446</v>
      </c>
      <c r="Q555" s="4">
        <v>0</v>
      </c>
      <c r="R555" s="9" t="str">
        <f t="shared" si="35"/>
        <v>443fea84-3ddf-4472-8bc8-e4db719b3d35погашен265342краткосрочный738консолидация кредитов10+ летв арендеконсолидация кредитов23737,8427,48181475923364460</v>
      </c>
      <c r="S555" s="10">
        <f t="shared" si="36"/>
        <v>0.22199991115454668</v>
      </c>
      <c r="T555" s="3">
        <f t="shared" si="37"/>
        <v>6.2175834027021839</v>
      </c>
      <c r="U555" s="13">
        <f t="shared" si="38"/>
        <v>2.1743254456761417E-2</v>
      </c>
    </row>
    <row r="556" spans="1:21" x14ac:dyDescent="0.25">
      <c r="A556">
        <v>459</v>
      </c>
      <c r="B556" t="s">
        <v>510</v>
      </c>
      <c r="C556" t="s">
        <v>23</v>
      </c>
      <c r="E556" t="s">
        <v>24</v>
      </c>
      <c r="F556" s="4">
        <v>738</v>
      </c>
      <c r="G556" s="4">
        <v>2081792</v>
      </c>
      <c r="H556" t="s">
        <v>29</v>
      </c>
      <c r="I556" t="s">
        <v>26</v>
      </c>
      <c r="J556" t="s">
        <v>30</v>
      </c>
      <c r="K556" s="3">
        <v>21511.99</v>
      </c>
      <c r="L556" s="6">
        <v>25.6</v>
      </c>
      <c r="M556" s="4">
        <v>27</v>
      </c>
      <c r="N556" s="4">
        <v>10</v>
      </c>
      <c r="O556" s="4">
        <v>163153</v>
      </c>
      <c r="P556" s="4">
        <v>227612</v>
      </c>
      <c r="Q556" s="4">
        <v>0</v>
      </c>
      <c r="R556" s="9" t="str">
        <f t="shared" si="35"/>
        <v>4448c50f-658f-4897-89b0-8da53c60cbb5погашенкраткосрочный738консолидация кредитов10+ летв ипотекеконсолидация кредитов21511,9925,627101631532276120</v>
      </c>
      <c r="S556" s="10">
        <f t="shared" si="36"/>
        <v>0.12400080315420561</v>
      </c>
      <c r="T556" s="3">
        <f t="shared" si="37"/>
        <v>7.5842820678142742</v>
      </c>
      <c r="U556" s="13">
        <f t="shared" si="38"/>
        <v>2.6522679985389382E-2</v>
      </c>
    </row>
    <row r="557" spans="1:21" x14ac:dyDescent="0.25">
      <c r="A557">
        <v>326</v>
      </c>
      <c r="B557" t="s">
        <v>376</v>
      </c>
      <c r="C557" t="s">
        <v>23</v>
      </c>
      <c r="D557" s="1">
        <v>764390</v>
      </c>
      <c r="E557" t="s">
        <v>34</v>
      </c>
      <c r="F557" s="4">
        <v>705</v>
      </c>
      <c r="G557" s="4">
        <v>1603220</v>
      </c>
      <c r="H557" t="s">
        <v>46</v>
      </c>
      <c r="I557" t="s">
        <v>26</v>
      </c>
      <c r="J557" t="s">
        <v>30</v>
      </c>
      <c r="K557" s="3">
        <v>34869.75</v>
      </c>
      <c r="L557" s="6">
        <v>30.6</v>
      </c>
      <c r="M557" s="4">
        <v>50</v>
      </c>
      <c r="N557" s="4">
        <v>15</v>
      </c>
      <c r="O557" s="4">
        <v>425448</v>
      </c>
      <c r="P557" s="4">
        <v>1089902</v>
      </c>
      <c r="Q557" s="4">
        <v>0</v>
      </c>
      <c r="R557" s="9" t="str">
        <f t="shared" si="35"/>
        <v>445a6146-6b1f-47c1-8550-cf396f30d24bпогашен764390долгосрочный705консолидация кредитов2 годав ипотекеконсолидация кредитов34869,7530,6501542544810899020</v>
      </c>
      <c r="S557" s="10">
        <f t="shared" si="36"/>
        <v>0.2609978667930789</v>
      </c>
      <c r="T557" s="3">
        <f t="shared" si="37"/>
        <v>12.201062525541479</v>
      </c>
      <c r="U557" s="13">
        <f t="shared" si="38"/>
        <v>4.2667832492670407E-2</v>
      </c>
    </row>
    <row r="558" spans="1:21" x14ac:dyDescent="0.25">
      <c r="A558">
        <v>1019</v>
      </c>
      <c r="B558" t="s">
        <v>1069</v>
      </c>
      <c r="C558" t="s">
        <v>23</v>
      </c>
      <c r="D558" s="1">
        <v>759308</v>
      </c>
      <c r="E558" t="s">
        <v>24</v>
      </c>
      <c r="F558" s="4">
        <v>680</v>
      </c>
      <c r="G558" s="4">
        <v>2950909</v>
      </c>
      <c r="H558" t="s">
        <v>42</v>
      </c>
      <c r="I558" t="s">
        <v>26</v>
      </c>
      <c r="J558" t="s">
        <v>27</v>
      </c>
      <c r="K558" s="3">
        <v>30738.77</v>
      </c>
      <c r="L558" s="6">
        <v>28.3</v>
      </c>
      <c r="N558" s="4">
        <v>14</v>
      </c>
      <c r="O558" s="4">
        <v>692075</v>
      </c>
      <c r="P558" s="4">
        <v>1282138</v>
      </c>
      <c r="Q558" s="4">
        <v>0</v>
      </c>
      <c r="R558" s="9" t="str">
        <f t="shared" si="35"/>
        <v>4468f98f-a921-4524-bc8e-eded86ec4b10погашен759308краткосрочный680ремонт жилья&lt; 1 годав ипотекеремонт жилья30738,7728,31469207512821380</v>
      </c>
      <c r="S558" s="10">
        <f t="shared" si="36"/>
        <v>0.12500054728898791</v>
      </c>
      <c r="T558" s="3">
        <f t="shared" si="37"/>
        <v>22.514726516383057</v>
      </c>
      <c r="U558" s="13">
        <f t="shared" si="38"/>
        <v>7.8735321420433713E-2</v>
      </c>
    </row>
    <row r="559" spans="1:21" x14ac:dyDescent="0.25">
      <c r="A559">
        <v>1305</v>
      </c>
      <c r="B559" t="s">
        <v>1355</v>
      </c>
      <c r="C559" t="s">
        <v>23</v>
      </c>
      <c r="D559" s="1">
        <v>78430</v>
      </c>
      <c r="E559" t="s">
        <v>24</v>
      </c>
      <c r="F559" s="4"/>
      <c r="G559" s="4"/>
      <c r="H559" t="s">
        <v>42</v>
      </c>
      <c r="I559" t="s">
        <v>38</v>
      </c>
      <c r="J559" t="s">
        <v>30</v>
      </c>
      <c r="K559" s="3">
        <v>2970.46</v>
      </c>
      <c r="L559" s="6">
        <v>9</v>
      </c>
      <c r="M559" s="4">
        <v>33</v>
      </c>
      <c r="N559" s="4">
        <v>10</v>
      </c>
      <c r="O559" s="4">
        <v>56905</v>
      </c>
      <c r="P559" s="4">
        <v>134200</v>
      </c>
      <c r="Q559" s="4">
        <v>0</v>
      </c>
      <c r="R559" s="9" t="str">
        <f t="shared" si="35"/>
        <v>4476c490-e6dc-4044-8939-57ebc97b5ca3погашен78430краткосрочныйконсолидация кредитов&lt; 1 годав арендеконсолидация кредитов2970,4693310569051342000</v>
      </c>
      <c r="S559" s="10" t="str">
        <f t="shared" si="36"/>
        <v/>
      </c>
      <c r="T559" s="3">
        <f t="shared" si="37"/>
        <v>19.156965587821414</v>
      </c>
      <c r="U559" s="13">
        <f t="shared" si="38"/>
        <v>6.6993034176975511E-2</v>
      </c>
    </row>
    <row r="560" spans="1:21" x14ac:dyDescent="0.25">
      <c r="A560">
        <v>433</v>
      </c>
      <c r="B560" t="s">
        <v>484</v>
      </c>
      <c r="C560" t="s">
        <v>23</v>
      </c>
      <c r="E560" t="s">
        <v>34</v>
      </c>
      <c r="F560" s="4">
        <v>693</v>
      </c>
      <c r="G560" s="4">
        <v>1885959</v>
      </c>
      <c r="H560" t="s">
        <v>29</v>
      </c>
      <c r="I560" t="s">
        <v>26</v>
      </c>
      <c r="J560" t="s">
        <v>30</v>
      </c>
      <c r="K560" s="3">
        <v>8046.88</v>
      </c>
      <c r="L560" s="6">
        <v>21.8</v>
      </c>
      <c r="M560" s="4">
        <v>35</v>
      </c>
      <c r="N560" s="4">
        <v>10</v>
      </c>
      <c r="O560" s="4">
        <v>315932</v>
      </c>
      <c r="P560" s="4">
        <v>923758</v>
      </c>
      <c r="Q560" s="4">
        <v>0</v>
      </c>
      <c r="R560" s="9" t="str">
        <f t="shared" si="35"/>
        <v>44836e28-1f4b-428f-aea6-073ab6437c68погашендолгосрочный693консолидация кредитов10+ летв ипотекеконсолидация кредитов8046,8821,835103159329237580</v>
      </c>
      <c r="S560" s="10">
        <f t="shared" si="36"/>
        <v>5.1200773717774352E-2</v>
      </c>
      <c r="T560" s="3">
        <f t="shared" si="37"/>
        <v>39.261428031734035</v>
      </c>
      <c r="U560" s="13">
        <f t="shared" si="38"/>
        <v>0.13729952052734992</v>
      </c>
    </row>
    <row r="561" spans="1:21" x14ac:dyDescent="0.25">
      <c r="A561">
        <v>117</v>
      </c>
      <c r="B561" t="s">
        <v>164</v>
      </c>
      <c r="C561" t="s">
        <v>23</v>
      </c>
      <c r="D561" s="1">
        <v>472098</v>
      </c>
      <c r="E561" t="s">
        <v>34</v>
      </c>
      <c r="F561" s="4">
        <v>692</v>
      </c>
      <c r="G561" s="4">
        <v>2316575</v>
      </c>
      <c r="H561" t="s">
        <v>29</v>
      </c>
      <c r="I561" t="s">
        <v>38</v>
      </c>
      <c r="J561" t="s">
        <v>30</v>
      </c>
      <c r="K561" s="3">
        <v>24517.22</v>
      </c>
      <c r="L561" s="6">
        <v>28.2</v>
      </c>
      <c r="N561" s="4">
        <v>9</v>
      </c>
      <c r="O561" s="4">
        <v>454176</v>
      </c>
      <c r="P561" s="4">
        <v>968506</v>
      </c>
      <c r="Q561" s="4">
        <v>0</v>
      </c>
      <c r="R561" s="9" t="str">
        <f t="shared" si="35"/>
        <v>44c5392a-dab7-4747-a2c7-da56763c6a5eпогашен472098долгосрочный692консолидация кредитов10+ летв арендеконсолидация кредитов24517,2228,294541769685060</v>
      </c>
      <c r="S561" s="10">
        <f t="shared" si="36"/>
        <v>0.12700069714988724</v>
      </c>
      <c r="T561" s="3">
        <f t="shared" si="37"/>
        <v>18.524775647483686</v>
      </c>
      <c r="U561" s="13">
        <f t="shared" si="38"/>
        <v>6.478222881298247E-2</v>
      </c>
    </row>
    <row r="562" spans="1:21" x14ac:dyDescent="0.25">
      <c r="A562">
        <v>829</v>
      </c>
      <c r="B562" t="s">
        <v>881</v>
      </c>
      <c r="C562" t="s">
        <v>23</v>
      </c>
      <c r="D562" s="1">
        <v>524524</v>
      </c>
      <c r="E562" t="s">
        <v>24</v>
      </c>
      <c r="F562" s="4"/>
      <c r="G562" s="4"/>
      <c r="H562" t="s">
        <v>37</v>
      </c>
      <c r="I562" t="s">
        <v>26</v>
      </c>
      <c r="J562" t="s">
        <v>30</v>
      </c>
      <c r="K562" s="3">
        <v>15892.36</v>
      </c>
      <c r="L562" s="6">
        <v>15.4</v>
      </c>
      <c r="N562" s="4">
        <v>12</v>
      </c>
      <c r="O562" s="4">
        <v>449236</v>
      </c>
      <c r="P562" s="4">
        <v>959706</v>
      </c>
      <c r="Q562" s="4">
        <v>0</v>
      </c>
      <c r="R562" s="9" t="str">
        <f t="shared" si="35"/>
        <v>4509ab8b-fda5-422c-8e71-b06684f71931погашен524524краткосрочныйконсолидация кредитов5 летв ипотекеконсолидация кредитов15892,3615,4124492369597060</v>
      </c>
      <c r="S562" s="10" t="str">
        <f t="shared" si="36"/>
        <v/>
      </c>
      <c r="T562" s="3">
        <f t="shared" si="37"/>
        <v>28.26741906173784</v>
      </c>
      <c r="U562" s="13">
        <f t="shared" si="38"/>
        <v>9.8852825235630201E-2</v>
      </c>
    </row>
    <row r="563" spans="1:21" x14ac:dyDescent="0.25">
      <c r="A563">
        <v>1185</v>
      </c>
      <c r="B563" t="s">
        <v>1235</v>
      </c>
      <c r="C563" t="s">
        <v>23</v>
      </c>
      <c r="D563" s="1">
        <v>612304</v>
      </c>
      <c r="E563" t="s">
        <v>24</v>
      </c>
      <c r="F563" s="4">
        <v>747</v>
      </c>
      <c r="G563" s="4">
        <v>1794170</v>
      </c>
      <c r="H563" t="s">
        <v>52</v>
      </c>
      <c r="I563" t="s">
        <v>26</v>
      </c>
      <c r="J563" t="s">
        <v>30</v>
      </c>
      <c r="K563" s="3">
        <v>14248.67</v>
      </c>
      <c r="L563" s="6">
        <v>29.9</v>
      </c>
      <c r="M563" s="4">
        <v>24</v>
      </c>
      <c r="N563" s="4">
        <v>9</v>
      </c>
      <c r="O563" s="4">
        <v>510720</v>
      </c>
      <c r="P563" s="4">
        <v>1411344</v>
      </c>
      <c r="Q563" s="4">
        <v>0</v>
      </c>
      <c r="R563" s="9" t="str">
        <f t="shared" si="35"/>
        <v>450fa09c-d15f-4103-a767-78ec95c89072погашен612304краткосрочный747консолидация кредитов4 годав ипотекеконсолидация кредитов14248,6729,924951072014113440</v>
      </c>
      <c r="S563" s="10">
        <f t="shared" si="36"/>
        <v>9.5299798792756546E-2</v>
      </c>
      <c r="T563" s="3">
        <f t="shared" si="37"/>
        <v>35.843345378902029</v>
      </c>
      <c r="U563" s="13">
        <f t="shared" si="38"/>
        <v>0.12534628467007641</v>
      </c>
    </row>
    <row r="564" spans="1:21" x14ac:dyDescent="0.25">
      <c r="A564">
        <v>1682</v>
      </c>
      <c r="B564" t="s">
        <v>1731</v>
      </c>
      <c r="C564" t="s">
        <v>23</v>
      </c>
      <c r="D564" s="1">
        <v>352880</v>
      </c>
      <c r="E564" t="s">
        <v>34</v>
      </c>
      <c r="F564" s="4">
        <v>670</v>
      </c>
      <c r="G564" s="4">
        <v>1055868</v>
      </c>
      <c r="H564" t="s">
        <v>55</v>
      </c>
      <c r="I564" t="s">
        <v>38</v>
      </c>
      <c r="J564" t="s">
        <v>30</v>
      </c>
      <c r="K564" s="3">
        <v>28772.46</v>
      </c>
      <c r="L564" s="6">
        <v>16.5</v>
      </c>
      <c r="N564" s="4">
        <v>9</v>
      </c>
      <c r="O564" s="4">
        <v>348764</v>
      </c>
      <c r="P564" s="4">
        <v>702328</v>
      </c>
      <c r="Q564" s="4">
        <v>0</v>
      </c>
      <c r="R564" s="9" t="str">
        <f t="shared" si="35"/>
        <v>45153cbc-4c45-48cd-a927-33113dc00dabпогашен352880долгосрочный670консолидация кредитов9 летв арендеконсолидация кредитов28772,4616,593487647023280</v>
      </c>
      <c r="S564" s="10">
        <f t="shared" si="36"/>
        <v>0.32700064780824878</v>
      </c>
      <c r="T564" s="3">
        <f t="shared" si="37"/>
        <v>12.121452249825007</v>
      </c>
      <c r="U564" s="13">
        <f t="shared" si="38"/>
        <v>4.2389430681200713E-2</v>
      </c>
    </row>
    <row r="565" spans="1:21" x14ac:dyDescent="0.25">
      <c r="A565">
        <v>124</v>
      </c>
      <c r="B565" t="s">
        <v>171</v>
      </c>
      <c r="C565" t="s">
        <v>40</v>
      </c>
      <c r="D565" s="1">
        <v>663168</v>
      </c>
      <c r="E565" t="s">
        <v>34</v>
      </c>
      <c r="F565" s="4">
        <v>732</v>
      </c>
      <c r="G565" s="4">
        <v>1527296</v>
      </c>
      <c r="H565" t="s">
        <v>46</v>
      </c>
      <c r="I565" t="s">
        <v>26</v>
      </c>
      <c r="J565" t="s">
        <v>30</v>
      </c>
      <c r="K565" s="3">
        <v>22145.83</v>
      </c>
      <c r="L565" s="6">
        <v>17</v>
      </c>
      <c r="M565" s="4">
        <v>32</v>
      </c>
      <c r="N565" s="4">
        <v>8</v>
      </c>
      <c r="O565" s="4">
        <v>331075</v>
      </c>
      <c r="P565" s="4">
        <v>543774</v>
      </c>
      <c r="Q565" s="4">
        <v>0</v>
      </c>
      <c r="R565" s="9" t="str">
        <f t="shared" si="35"/>
        <v>453062fa-f96e-42e4-add5-d15c812fc141не погашен663168долгосрочный732консолидация кредитов2 годав ипотекеконсолидация кредитов22145,83173283310755437740</v>
      </c>
      <c r="S565" s="10">
        <f t="shared" si="36"/>
        <v>0.17400029856687899</v>
      </c>
      <c r="T565" s="3">
        <f t="shared" si="37"/>
        <v>14.949767066757037</v>
      </c>
      <c r="U565" s="13">
        <f t="shared" si="38"/>
        <v>5.228021376609749E-2</v>
      </c>
    </row>
    <row r="566" spans="1:21" x14ac:dyDescent="0.25">
      <c r="A566">
        <v>108</v>
      </c>
      <c r="B566" t="s">
        <v>155</v>
      </c>
      <c r="C566" t="s">
        <v>23</v>
      </c>
      <c r="D566" s="1">
        <v>541310</v>
      </c>
      <c r="E566" t="s">
        <v>24</v>
      </c>
      <c r="F566" s="4">
        <v>722</v>
      </c>
      <c r="G566" s="4">
        <v>1682982</v>
      </c>
      <c r="H566" t="s">
        <v>68</v>
      </c>
      <c r="I566" t="s">
        <v>26</v>
      </c>
      <c r="J566" t="s">
        <v>30</v>
      </c>
      <c r="K566" s="3">
        <v>52733.36</v>
      </c>
      <c r="L566" s="6">
        <v>17.899999999999999</v>
      </c>
      <c r="M566" s="4">
        <v>35</v>
      </c>
      <c r="N566" s="4">
        <v>13</v>
      </c>
      <c r="O566" s="4">
        <v>356288</v>
      </c>
      <c r="P566" s="4">
        <v>619432</v>
      </c>
      <c r="Q566" s="4">
        <v>0</v>
      </c>
      <c r="R566" s="9" t="str">
        <f t="shared" si="35"/>
        <v>455d606b-6b1e-4222-9b90-987c55d001e6погашен541310краткосрочный722консолидация кредитов1 годв ипотекеконсолидация кредитов52733,3617,935133562886194320</v>
      </c>
      <c r="S566" s="10">
        <f t="shared" si="36"/>
        <v>0.3759994581047213</v>
      </c>
      <c r="T566" s="3">
        <f t="shared" si="37"/>
        <v>6.7564061914507247</v>
      </c>
      <c r="U566" s="13">
        <f t="shared" si="38"/>
        <v>2.3627549406109363E-2</v>
      </c>
    </row>
    <row r="567" spans="1:21" x14ac:dyDescent="0.25">
      <c r="A567">
        <v>1277</v>
      </c>
      <c r="B567" t="s">
        <v>1327</v>
      </c>
      <c r="C567" t="s">
        <v>23</v>
      </c>
      <c r="D567" s="1">
        <v>219758</v>
      </c>
      <c r="E567" t="s">
        <v>24</v>
      </c>
      <c r="F567" s="4">
        <v>708</v>
      </c>
      <c r="G567" s="4">
        <v>873031</v>
      </c>
      <c r="H567" t="s">
        <v>46</v>
      </c>
      <c r="I567" t="s">
        <v>26</v>
      </c>
      <c r="J567" t="s">
        <v>30</v>
      </c>
      <c r="K567" s="3">
        <v>17751.7</v>
      </c>
      <c r="L567" s="6">
        <v>19.2</v>
      </c>
      <c r="M567" s="4">
        <v>23</v>
      </c>
      <c r="N567" s="4">
        <v>8</v>
      </c>
      <c r="O567" s="4">
        <v>76114</v>
      </c>
      <c r="P567" s="4">
        <v>98912</v>
      </c>
      <c r="Q567" s="4">
        <v>0</v>
      </c>
      <c r="R567" s="9" t="str">
        <f t="shared" si="35"/>
        <v>45809eb7-4537-40bd-84aa-820f7ab277c7погашен219758краткосрочный708консолидация кредитов2 годав ипотекеконсолидация кредитов17751,719,223876114989120</v>
      </c>
      <c r="S567" s="10">
        <f t="shared" si="36"/>
        <v>0.24400095758340773</v>
      </c>
      <c r="T567" s="3">
        <f t="shared" si="37"/>
        <v>4.2877020229048481</v>
      </c>
      <c r="U567" s="13">
        <f t="shared" si="38"/>
        <v>1.4994345886582447E-2</v>
      </c>
    </row>
    <row r="568" spans="1:21" x14ac:dyDescent="0.25">
      <c r="A568">
        <v>1950</v>
      </c>
      <c r="B568" t="s">
        <v>1997</v>
      </c>
      <c r="C568" t="s">
        <v>40</v>
      </c>
      <c r="D568" s="1">
        <v>788634</v>
      </c>
      <c r="E568" t="s">
        <v>34</v>
      </c>
      <c r="F568" s="4">
        <v>683</v>
      </c>
      <c r="G568" s="4">
        <v>1731926</v>
      </c>
      <c r="H568" t="s">
        <v>29</v>
      </c>
      <c r="I568" t="s">
        <v>26</v>
      </c>
      <c r="J568" t="s">
        <v>30</v>
      </c>
      <c r="K568" s="3">
        <v>25834.49</v>
      </c>
      <c r="L568" s="6">
        <v>30.9</v>
      </c>
      <c r="N568" s="4">
        <v>18</v>
      </c>
      <c r="O568" s="4">
        <v>881524</v>
      </c>
      <c r="P568" s="4">
        <v>1883244</v>
      </c>
      <c r="Q568" s="4">
        <v>0</v>
      </c>
      <c r="R568" s="9" t="str">
        <f t="shared" si="35"/>
        <v>4592eec7-7939-4448-b040-0182f5b85a86не погашен788634долгосрочный683консолидация кредитов10+ летв ипотекеконсолидация кредитов25834,4930,91888152418832440</v>
      </c>
      <c r="S568" s="10">
        <f t="shared" si="36"/>
        <v>0.17899949535950149</v>
      </c>
      <c r="T568" s="3">
        <f t="shared" si="37"/>
        <v>34.121981893197812</v>
      </c>
      <c r="U568" s="13">
        <f t="shared" si="38"/>
        <v>0.11932657542645321</v>
      </c>
    </row>
    <row r="569" spans="1:21" x14ac:dyDescent="0.25">
      <c r="A569">
        <v>643</v>
      </c>
      <c r="B569" t="s">
        <v>695</v>
      </c>
      <c r="C569" t="s">
        <v>40</v>
      </c>
      <c r="D569" s="1">
        <v>129074</v>
      </c>
      <c r="E569" t="s">
        <v>24</v>
      </c>
      <c r="F569" s="4"/>
      <c r="G569" s="4"/>
      <c r="H569" t="s">
        <v>35</v>
      </c>
      <c r="I569" t="s">
        <v>38</v>
      </c>
      <c r="J569" t="s">
        <v>30</v>
      </c>
      <c r="K569" s="3">
        <v>18949.84</v>
      </c>
      <c r="L569" s="6">
        <v>6.6</v>
      </c>
      <c r="N569" s="4">
        <v>10</v>
      </c>
      <c r="O569" s="4">
        <v>132734</v>
      </c>
      <c r="P569" s="4">
        <v>236456</v>
      </c>
      <c r="Q569" s="4">
        <v>0</v>
      </c>
      <c r="R569" s="9" t="str">
        <f t="shared" si="35"/>
        <v>45b57fc5-b081-4653-a862-9671b847575fне погашен129074краткосрочныйконсолидация кредитов3 годав арендеконсолидация кредитов18949,846,6101327342364560</v>
      </c>
      <c r="S569" s="10" t="str">
        <f t="shared" si="36"/>
        <v/>
      </c>
      <c r="T569" s="3">
        <f t="shared" si="37"/>
        <v>7.0044918585064568</v>
      </c>
      <c r="U569" s="13">
        <f t="shared" si="38"/>
        <v>2.4495119559414236E-2</v>
      </c>
    </row>
    <row r="570" spans="1:21" x14ac:dyDescent="0.25">
      <c r="A570">
        <v>535</v>
      </c>
      <c r="B570" t="s">
        <v>586</v>
      </c>
      <c r="C570" t="s">
        <v>23</v>
      </c>
      <c r="D570" s="1">
        <v>224598</v>
      </c>
      <c r="E570" t="s">
        <v>24</v>
      </c>
      <c r="F570" s="4"/>
      <c r="G570" s="4"/>
      <c r="H570" t="s">
        <v>37</v>
      </c>
      <c r="I570" t="s">
        <v>26</v>
      </c>
      <c r="J570" t="s">
        <v>72</v>
      </c>
      <c r="K570" s="3">
        <v>16325.94</v>
      </c>
      <c r="L570" s="6">
        <v>30.5</v>
      </c>
      <c r="M570" s="4">
        <v>7</v>
      </c>
      <c r="N570" s="4">
        <v>22</v>
      </c>
      <c r="O570" s="4">
        <v>107616</v>
      </c>
      <c r="P570" s="4">
        <v>2009788</v>
      </c>
      <c r="Q570" s="4">
        <v>1</v>
      </c>
      <c r="R570" s="9" t="str">
        <f t="shared" si="35"/>
        <v>45dcf323-b32c-4162-85c3-acaa3f2319c4погашен224598краткосрочныйиное5 летв ипотекеиное16325,9430,572210761620097881</v>
      </c>
      <c r="S570" s="10" t="str">
        <f t="shared" si="36"/>
        <v/>
      </c>
      <c r="T570" s="3">
        <f t="shared" si="37"/>
        <v>6.5917184554151245</v>
      </c>
      <c r="U570" s="13">
        <f t="shared" si="38"/>
        <v>2.3051626717404652E-2</v>
      </c>
    </row>
    <row r="571" spans="1:21" x14ac:dyDescent="0.25">
      <c r="A571">
        <v>153</v>
      </c>
      <c r="B571" t="s">
        <v>200</v>
      </c>
      <c r="C571" t="s">
        <v>40</v>
      </c>
      <c r="D571" s="1">
        <v>332684</v>
      </c>
      <c r="E571" t="s">
        <v>34</v>
      </c>
      <c r="F571" s="4">
        <v>722</v>
      </c>
      <c r="G571" s="4">
        <v>881087</v>
      </c>
      <c r="H571" t="s">
        <v>29</v>
      </c>
      <c r="I571" t="s">
        <v>26</v>
      </c>
      <c r="J571" t="s">
        <v>30</v>
      </c>
      <c r="K571" s="3">
        <v>12702.26</v>
      </c>
      <c r="L571" s="6">
        <v>14.5</v>
      </c>
      <c r="N571" s="4">
        <v>9</v>
      </c>
      <c r="O571" s="4">
        <v>472226</v>
      </c>
      <c r="P571" s="4">
        <v>640266</v>
      </c>
      <c r="Q571" s="4">
        <v>0</v>
      </c>
      <c r="R571" s="9" t="str">
        <f t="shared" si="35"/>
        <v>45f8e491-a49a-478d-8ec0-68d6fbd10c90не погашен332684долгосрочный722консолидация кредитов10+ летв ипотекеконсолидация кредитов12702,2614,594722266402660</v>
      </c>
      <c r="S571" s="10">
        <f t="shared" si="36"/>
        <v>0.17299894335065663</v>
      </c>
      <c r="T571" s="3">
        <f t="shared" si="37"/>
        <v>37.176533939629643</v>
      </c>
      <c r="U571" s="13">
        <f t="shared" si="38"/>
        <v>0.13000852339487515</v>
      </c>
    </row>
    <row r="572" spans="1:21" x14ac:dyDescent="0.25">
      <c r="A572">
        <v>1739</v>
      </c>
      <c r="B572" t="s">
        <v>1788</v>
      </c>
      <c r="C572" t="s">
        <v>23</v>
      </c>
      <c r="D572" s="1">
        <v>210650</v>
      </c>
      <c r="E572" t="s">
        <v>24</v>
      </c>
      <c r="F572" s="4">
        <v>707</v>
      </c>
      <c r="G572" s="4">
        <v>1705554</v>
      </c>
      <c r="H572" t="s">
        <v>46</v>
      </c>
      <c r="I572" t="s">
        <v>26</v>
      </c>
      <c r="J572" t="s">
        <v>30</v>
      </c>
      <c r="K572" s="3">
        <v>19329.650000000001</v>
      </c>
      <c r="L572" s="6">
        <v>16</v>
      </c>
      <c r="M572" s="4">
        <v>34</v>
      </c>
      <c r="N572" s="4">
        <v>14</v>
      </c>
      <c r="O572" s="4">
        <v>58045</v>
      </c>
      <c r="P572" s="4">
        <v>193138</v>
      </c>
      <c r="Q572" s="4">
        <v>0</v>
      </c>
      <c r="R572" s="9" t="str">
        <f t="shared" si="35"/>
        <v>464c6df6-9bf3-4c1a-b5cb-6084d36bdc76погашен210650краткосрочный707консолидация кредитов2 годав ипотекеконсолидация кредитов19329,65163414580451931380</v>
      </c>
      <c r="S572" s="10">
        <f t="shared" si="36"/>
        <v>0.13600026736180737</v>
      </c>
      <c r="T572" s="3">
        <f t="shared" si="37"/>
        <v>3.0028996903720446</v>
      </c>
      <c r="U572" s="13">
        <f t="shared" si="38"/>
        <v>1.0501316644584606E-2</v>
      </c>
    </row>
    <row r="573" spans="1:21" x14ac:dyDescent="0.25">
      <c r="A573">
        <v>1284</v>
      </c>
      <c r="B573" t="s">
        <v>1334</v>
      </c>
      <c r="C573" t="s">
        <v>23</v>
      </c>
      <c r="E573" t="s">
        <v>24</v>
      </c>
      <c r="F573" s="4">
        <v>745</v>
      </c>
      <c r="G573" s="4">
        <v>2873370</v>
      </c>
      <c r="H573" t="s">
        <v>29</v>
      </c>
      <c r="I573" t="s">
        <v>38</v>
      </c>
      <c r="J573" t="s">
        <v>30</v>
      </c>
      <c r="K573" s="3">
        <v>24184.15</v>
      </c>
      <c r="L573" s="6">
        <v>25.5</v>
      </c>
      <c r="N573" s="4">
        <v>9</v>
      </c>
      <c r="O573" s="4">
        <v>844702</v>
      </c>
      <c r="P573" s="4">
        <v>1142592</v>
      </c>
      <c r="Q573" s="4">
        <v>0</v>
      </c>
      <c r="R573" s="9" t="str">
        <f t="shared" si="35"/>
        <v>465a6349-38d8-477c-a51f-46f78153fbfaпогашенкраткосрочный745консолидация кредитов10+ летв арендеконсолидация кредитов24184,1525,5984470211425920</v>
      </c>
      <c r="S573" s="10">
        <f t="shared" si="36"/>
        <v>0.10099980162666139</v>
      </c>
      <c r="T573" s="3">
        <f t="shared" si="37"/>
        <v>34.92791766508229</v>
      </c>
      <c r="U573" s="13">
        <f t="shared" si="38"/>
        <v>0.12214498017133765</v>
      </c>
    </row>
    <row r="574" spans="1:21" x14ac:dyDescent="0.25">
      <c r="A574">
        <v>484</v>
      </c>
      <c r="B574" t="s">
        <v>535</v>
      </c>
      <c r="C574" t="s">
        <v>23</v>
      </c>
      <c r="D574" s="1">
        <v>455906</v>
      </c>
      <c r="E574" t="s">
        <v>34</v>
      </c>
      <c r="F574" s="4">
        <v>727</v>
      </c>
      <c r="G574" s="4">
        <v>3562348</v>
      </c>
      <c r="H574" t="s">
        <v>37</v>
      </c>
      <c r="I574" t="s">
        <v>26</v>
      </c>
      <c r="J574" t="s">
        <v>72</v>
      </c>
      <c r="K574" s="3">
        <v>49576.13</v>
      </c>
      <c r="L574" s="6">
        <v>19.399999999999999</v>
      </c>
      <c r="N574" s="4">
        <v>14</v>
      </c>
      <c r="O574" s="4">
        <v>974415</v>
      </c>
      <c r="P574" s="4">
        <v>1399838</v>
      </c>
      <c r="Q574" s="4">
        <v>1</v>
      </c>
      <c r="R574" s="9" t="str">
        <f t="shared" si="35"/>
        <v>46918079-5f39-4ca0-b881-fe0e13db717dпогашен455906долгосрочный727иное5 летв ипотекеиное49576,1319,41497441513998381</v>
      </c>
      <c r="S574" s="10">
        <f t="shared" si="36"/>
        <v>0.16700040535062827</v>
      </c>
      <c r="T574" s="3">
        <f t="shared" si="37"/>
        <v>19.654922641198496</v>
      </c>
      <c r="U574" s="13">
        <f t="shared" si="38"/>
        <v>6.8734419248772285E-2</v>
      </c>
    </row>
    <row r="575" spans="1:21" x14ac:dyDescent="0.25">
      <c r="A575">
        <v>1850</v>
      </c>
      <c r="B575" t="s">
        <v>1898</v>
      </c>
      <c r="C575" t="s">
        <v>23</v>
      </c>
      <c r="E575" t="s">
        <v>24</v>
      </c>
      <c r="F575" s="4">
        <v>736</v>
      </c>
      <c r="G575" s="4">
        <v>2649094</v>
      </c>
      <c r="H575" t="s">
        <v>29</v>
      </c>
      <c r="I575" t="s">
        <v>26</v>
      </c>
      <c r="J575" t="s">
        <v>30</v>
      </c>
      <c r="K575" s="3">
        <v>51657.39</v>
      </c>
      <c r="L575" s="6">
        <v>28</v>
      </c>
      <c r="M575" s="4">
        <v>34</v>
      </c>
      <c r="N575" s="4">
        <v>22</v>
      </c>
      <c r="O575" s="4">
        <v>699067</v>
      </c>
      <c r="P575" s="4">
        <v>1140062</v>
      </c>
      <c r="Q575" s="4">
        <v>0</v>
      </c>
      <c r="R575" s="9" t="str">
        <f t="shared" si="35"/>
        <v>46b21afc-7bde-4d1c-93f9-7de14ec52b12погашенкраткосрочный736консолидация кредитов10+ летв ипотекеконсолидация кредитов51657,3928342269906711400620</v>
      </c>
      <c r="S575" s="10">
        <f t="shared" si="36"/>
        <v>0.23400025820148321</v>
      </c>
      <c r="T575" s="3">
        <f t="shared" si="37"/>
        <v>13.532758817276676</v>
      </c>
      <c r="U575" s="13">
        <f t="shared" si="38"/>
        <v>4.7324852665128384E-2</v>
      </c>
    </row>
    <row r="576" spans="1:21" x14ac:dyDescent="0.25">
      <c r="A576">
        <v>1001</v>
      </c>
      <c r="B576" t="s">
        <v>1052</v>
      </c>
      <c r="C576" t="s">
        <v>23</v>
      </c>
      <c r="D576" s="1">
        <v>776776</v>
      </c>
      <c r="E576" t="s">
        <v>34</v>
      </c>
      <c r="F576" s="4">
        <v>702</v>
      </c>
      <c r="G576" s="4">
        <v>2491736</v>
      </c>
      <c r="H576" t="s">
        <v>29</v>
      </c>
      <c r="I576" t="s">
        <v>26</v>
      </c>
      <c r="J576" t="s">
        <v>30</v>
      </c>
      <c r="K576" s="3">
        <v>42774.89</v>
      </c>
      <c r="L576" s="6">
        <v>29.9</v>
      </c>
      <c r="M576" s="4">
        <v>33</v>
      </c>
      <c r="N576" s="4">
        <v>14</v>
      </c>
      <c r="O576" s="4">
        <v>941963</v>
      </c>
      <c r="P576" s="4">
        <v>1076702</v>
      </c>
      <c r="Q576" s="4">
        <v>0</v>
      </c>
      <c r="R576" s="9" t="str">
        <f t="shared" si="35"/>
        <v>46c28ad4-17c7-4e10-9d9f-f36bfa3dc44fпогашен776776долгосрочный702консолидация кредитов10+ летв ипотекеконсолидация кредитов42774,8929,9331494196310767020</v>
      </c>
      <c r="S576" s="10">
        <f t="shared" si="36"/>
        <v>0.20600042701152932</v>
      </c>
      <c r="T576" s="3">
        <f t="shared" si="37"/>
        <v>22.021400873269343</v>
      </c>
      <c r="U576" s="13">
        <f t="shared" si="38"/>
        <v>7.7010132662434075E-2</v>
      </c>
    </row>
    <row r="577" spans="1:21" x14ac:dyDescent="0.25">
      <c r="A577">
        <v>586</v>
      </c>
      <c r="B577" t="s">
        <v>637</v>
      </c>
      <c r="C577" t="s">
        <v>23</v>
      </c>
      <c r="D577" s="1">
        <v>132704</v>
      </c>
      <c r="E577" t="s">
        <v>24</v>
      </c>
      <c r="F577" s="4">
        <v>746</v>
      </c>
      <c r="G577" s="4">
        <v>1375391</v>
      </c>
      <c r="H577" t="s">
        <v>42</v>
      </c>
      <c r="I577" t="s">
        <v>38</v>
      </c>
      <c r="J577" t="s">
        <v>30</v>
      </c>
      <c r="K577" s="3">
        <v>12493.07</v>
      </c>
      <c r="L577" s="6">
        <v>15.5</v>
      </c>
      <c r="M577" s="4">
        <v>53</v>
      </c>
      <c r="N577" s="4">
        <v>11</v>
      </c>
      <c r="O577" s="4">
        <v>129808</v>
      </c>
      <c r="P577" s="4">
        <v>356158</v>
      </c>
      <c r="Q577" s="4">
        <v>0</v>
      </c>
      <c r="R577" s="9" t="str">
        <f t="shared" si="35"/>
        <v>46da16d2-4b4f-4f73-b4ae-e6a778af2ef1погашен132704краткосрочный746консолидация кредитов&lt; 1 годав арендеконсолидация кредитов12493,0715,553111298083561580</v>
      </c>
      <c r="S577" s="10">
        <f t="shared" si="36"/>
        <v>0.10899943361560457</v>
      </c>
      <c r="T577" s="3">
        <f t="shared" si="37"/>
        <v>10.390400438002828</v>
      </c>
      <c r="U577" s="13">
        <f t="shared" si="38"/>
        <v>3.6335840791931258E-2</v>
      </c>
    </row>
    <row r="578" spans="1:21" x14ac:dyDescent="0.25">
      <c r="A578">
        <v>90</v>
      </c>
      <c r="B578" t="s">
        <v>137</v>
      </c>
      <c r="C578" t="s">
        <v>23</v>
      </c>
      <c r="D578" s="1">
        <v>731566</v>
      </c>
      <c r="E578" t="s">
        <v>24</v>
      </c>
      <c r="F578" s="4">
        <v>705</v>
      </c>
      <c r="G578" s="4">
        <v>1377443</v>
      </c>
      <c r="H578" t="s">
        <v>29</v>
      </c>
      <c r="I578" t="s">
        <v>26</v>
      </c>
      <c r="J578" t="s">
        <v>30</v>
      </c>
      <c r="K578" s="3">
        <v>13429.96</v>
      </c>
      <c r="L578" s="6">
        <v>20.399999999999999</v>
      </c>
      <c r="M578" s="4">
        <v>65</v>
      </c>
      <c r="N578" s="4">
        <v>18</v>
      </c>
      <c r="O578" s="4">
        <v>563008</v>
      </c>
      <c r="P578" s="4">
        <v>1070432</v>
      </c>
      <c r="Q578" s="4">
        <v>0</v>
      </c>
      <c r="R578" s="9" t="str">
        <f t="shared" si="35"/>
        <v>46dce277-4cdd-4b47-83f8-97078cb41bc0погашен731566краткосрочный705консолидация кредитов10+ летв ипотекеконсолидация кредитов13429,9620,4651856300810704320</v>
      </c>
      <c r="S578" s="10">
        <f t="shared" si="36"/>
        <v>0.11699904823647875</v>
      </c>
      <c r="T578" s="3">
        <f t="shared" si="37"/>
        <v>41.921792767811674</v>
      </c>
      <c r="U578" s="13">
        <f t="shared" si="38"/>
        <v>0.14660297231204034</v>
      </c>
    </row>
    <row r="579" spans="1:21" x14ac:dyDescent="0.25">
      <c r="A579">
        <v>1243</v>
      </c>
      <c r="B579" t="s">
        <v>1293</v>
      </c>
      <c r="C579" t="s">
        <v>23</v>
      </c>
      <c r="D579" s="1">
        <v>334290</v>
      </c>
      <c r="E579" t="s">
        <v>24</v>
      </c>
      <c r="F579" s="4"/>
      <c r="G579" s="4"/>
      <c r="H579" t="s">
        <v>42</v>
      </c>
      <c r="I579" t="s">
        <v>38</v>
      </c>
      <c r="J579" t="s">
        <v>72</v>
      </c>
      <c r="K579" s="3">
        <v>10826.39</v>
      </c>
      <c r="L579" s="6">
        <v>15.4</v>
      </c>
      <c r="N579" s="4">
        <v>12</v>
      </c>
      <c r="O579" s="11">
        <v>0</v>
      </c>
      <c r="P579" s="11">
        <v>0</v>
      </c>
      <c r="Q579" s="4">
        <v>0</v>
      </c>
      <c r="R579" s="9" t="str">
        <f t="shared" si="35"/>
        <v>47110b7f-da2c-4574-a1cf-dd1ea84ce804погашен334290краткосрочныйиное&lt; 1 годав арендеиное10826,3915,412000</v>
      </c>
      <c r="S579" s="10" t="str">
        <f t="shared" si="36"/>
        <v/>
      </c>
      <c r="T579" s="3">
        <f t="shared" si="37"/>
        <v>0</v>
      </c>
      <c r="U579" s="13">
        <f t="shared" si="38"/>
        <v>0</v>
      </c>
    </row>
    <row r="580" spans="1:21" x14ac:dyDescent="0.25">
      <c r="A580">
        <v>1056</v>
      </c>
      <c r="B580" t="s">
        <v>1106</v>
      </c>
      <c r="C580" t="s">
        <v>40</v>
      </c>
      <c r="D580" s="1">
        <v>466884</v>
      </c>
      <c r="E580" t="s">
        <v>34</v>
      </c>
      <c r="F580" s="4"/>
      <c r="G580" s="4"/>
      <c r="H580" t="s">
        <v>46</v>
      </c>
      <c r="I580" t="s">
        <v>38</v>
      </c>
      <c r="J580" t="s">
        <v>30</v>
      </c>
      <c r="K580" s="3">
        <v>15157.06</v>
      </c>
      <c r="L580" s="6">
        <v>8.3000000000000007</v>
      </c>
      <c r="N580" s="4">
        <v>11</v>
      </c>
      <c r="O580" s="4">
        <v>287375</v>
      </c>
      <c r="P580" s="4">
        <v>458964</v>
      </c>
      <c r="Q580" s="4">
        <v>0</v>
      </c>
      <c r="R580" s="9" t="str">
        <f t="shared" si="35"/>
        <v>47119274-b8d3-4d74-9d75-76133ad54025не погашен466884долгосрочныйконсолидация кредитов2 годав арендеконсолидация кредитов15157,068,3112873754589640</v>
      </c>
      <c r="S580" s="10" t="str">
        <f t="shared" si="36"/>
        <v/>
      </c>
      <c r="T580" s="3">
        <f t="shared" si="37"/>
        <v>18.959811467395394</v>
      </c>
      <c r="U580" s="13">
        <f t="shared" si="38"/>
        <v>6.6303574634581766E-2</v>
      </c>
    </row>
    <row r="581" spans="1:21" x14ac:dyDescent="0.25">
      <c r="A581">
        <v>422</v>
      </c>
      <c r="B581" t="s">
        <v>473</v>
      </c>
      <c r="C581" t="s">
        <v>23</v>
      </c>
      <c r="D581" s="1">
        <v>630234</v>
      </c>
      <c r="E581" t="s">
        <v>24</v>
      </c>
      <c r="F581" s="4"/>
      <c r="G581" s="4"/>
      <c r="H581" t="s">
        <v>68</v>
      </c>
      <c r="I581" t="s">
        <v>26</v>
      </c>
      <c r="J581" t="s">
        <v>30</v>
      </c>
      <c r="K581" s="3">
        <v>32910.85</v>
      </c>
      <c r="L581" s="6">
        <v>15.6</v>
      </c>
      <c r="N581" s="4">
        <v>13</v>
      </c>
      <c r="O581" s="4">
        <v>1060846</v>
      </c>
      <c r="P581" s="4">
        <v>1305370</v>
      </c>
      <c r="Q581" s="4">
        <v>0</v>
      </c>
      <c r="R581" s="9" t="str">
        <f t="shared" si="35"/>
        <v>471802fa-e65d-4247-92d1-9a838d2b2080погашен630234краткосрочныйконсолидация кредитов1 годв ипотекеконсолидация кредитов32910,8515,613106084613053700</v>
      </c>
      <c r="S581" s="10" t="str">
        <f t="shared" si="36"/>
        <v/>
      </c>
      <c r="T581" s="3">
        <f t="shared" si="37"/>
        <v>32.233928932251828</v>
      </c>
      <c r="U581" s="13">
        <f t="shared" si="38"/>
        <v>0.11272394329451448</v>
      </c>
    </row>
    <row r="582" spans="1:21" x14ac:dyDescent="0.25">
      <c r="A582">
        <v>1663</v>
      </c>
      <c r="B582" t="s">
        <v>1712</v>
      </c>
      <c r="C582" t="s">
        <v>23</v>
      </c>
      <c r="D582" s="1">
        <v>216414</v>
      </c>
      <c r="E582" t="s">
        <v>24</v>
      </c>
      <c r="F582" s="4">
        <v>706</v>
      </c>
      <c r="G582" s="4">
        <v>1682127</v>
      </c>
      <c r="H582" t="s">
        <v>29</v>
      </c>
      <c r="I582" t="s">
        <v>26</v>
      </c>
      <c r="J582" t="s">
        <v>291</v>
      </c>
      <c r="K582" s="3">
        <v>11816.86</v>
      </c>
      <c r="L582" s="6">
        <v>16.100000000000001</v>
      </c>
      <c r="M582" s="4">
        <v>47</v>
      </c>
      <c r="N582" s="4">
        <v>18</v>
      </c>
      <c r="O582" s="4">
        <v>112347</v>
      </c>
      <c r="P582" s="4">
        <v>357390</v>
      </c>
      <c r="Q582" s="4">
        <v>1</v>
      </c>
      <c r="R582" s="9" t="str">
        <f t="shared" si="35"/>
        <v>476d4337-26cd-4f3f-9b78-06e0947f59bbпогашен216414краткосрочный706Medical Bills10+ летв ипотекеMedical Bills11816,8616,147181123473573901</v>
      </c>
      <c r="S582" s="10">
        <f t="shared" si="36"/>
        <v>8.4299413777913321E-2</v>
      </c>
      <c r="T582" s="3">
        <f t="shared" si="37"/>
        <v>9.5073479756889725</v>
      </c>
      <c r="U582" s="13">
        <f t="shared" si="38"/>
        <v>3.3247754449830032E-2</v>
      </c>
    </row>
    <row r="583" spans="1:21" x14ac:dyDescent="0.25">
      <c r="A583">
        <v>193</v>
      </c>
      <c r="B583" t="s">
        <v>240</v>
      </c>
      <c r="C583" t="s">
        <v>40</v>
      </c>
      <c r="D583" s="1">
        <v>107536</v>
      </c>
      <c r="E583" t="s">
        <v>24</v>
      </c>
      <c r="F583" s="4"/>
      <c r="G583" s="4"/>
      <c r="H583" t="s">
        <v>42</v>
      </c>
      <c r="I583" t="s">
        <v>38</v>
      </c>
      <c r="J583" t="s">
        <v>30</v>
      </c>
      <c r="K583" s="3">
        <v>22176.61</v>
      </c>
      <c r="L583" s="6">
        <v>13.5</v>
      </c>
      <c r="N583" s="4">
        <v>7</v>
      </c>
      <c r="O583" s="4">
        <v>107483</v>
      </c>
      <c r="P583" s="4">
        <v>197868</v>
      </c>
      <c r="Q583" s="4">
        <v>0</v>
      </c>
      <c r="R583" s="9" t="str">
        <f t="shared" si="35"/>
        <v>477346c7-4293-4c1b-a712-89be53157e28не погашен107536краткосрочныйконсолидация кредитов&lt; 1 годав арендеконсолидация кредитов22176,6113,571074831978680</v>
      </c>
      <c r="S583" s="10" t="str">
        <f t="shared" si="36"/>
        <v/>
      </c>
      <c r="T583" s="3">
        <f t="shared" si="37"/>
        <v>4.8466830593133938</v>
      </c>
      <c r="U583" s="13">
        <f t="shared" si="38"/>
        <v>1.6949135412341446E-2</v>
      </c>
    </row>
    <row r="584" spans="1:21" x14ac:dyDescent="0.25">
      <c r="A584">
        <v>79</v>
      </c>
      <c r="B584" t="s">
        <v>126</v>
      </c>
      <c r="C584" t="s">
        <v>23</v>
      </c>
      <c r="D584" s="1">
        <v>433312</v>
      </c>
      <c r="E584" t="s">
        <v>24</v>
      </c>
      <c r="F584" s="4">
        <v>736</v>
      </c>
      <c r="G584" s="4">
        <v>1010401</v>
      </c>
      <c r="H584" t="s">
        <v>57</v>
      </c>
      <c r="I584" t="s">
        <v>26</v>
      </c>
      <c r="J584" t="s">
        <v>30</v>
      </c>
      <c r="K584" s="3">
        <v>22228.86</v>
      </c>
      <c r="L584" s="6">
        <v>16.100000000000001</v>
      </c>
      <c r="M584" s="4">
        <v>11</v>
      </c>
      <c r="N584" s="4">
        <v>19</v>
      </c>
      <c r="O584" s="4">
        <v>201780</v>
      </c>
      <c r="P584" s="4">
        <v>613228</v>
      </c>
      <c r="Q584" s="4">
        <v>0</v>
      </c>
      <c r="R584" s="9" t="str">
        <f t="shared" ref="R584:R647" si="39">CONCATENATE(B584,C584,D584,E584,F584,J584,H584,I584,J584,K584,L584,M584,N584,O584,P584,Q584)</f>
        <v>47e5d0b1-228e-4fae-a0a5-22f4b9f8ad7dпогашен433312краткосрочный736консолидация кредитов7 летв ипотекеконсолидация кредитов22228,8616,111192017806132280</v>
      </c>
      <c r="S584" s="10">
        <f t="shared" ref="S584:S647" si="40">IFERROR(K584*12/G584,"")</f>
        <v>0.26400045130596667</v>
      </c>
      <c r="T584" s="3">
        <f t="shared" ref="T584:T647" si="41">IFERROR(O584/K584,"")</f>
        <v>9.0773885840299506</v>
      </c>
      <c r="U584" s="13">
        <f t="shared" ref="U584:U647" si="42">IFERROR((T584-MIN($T$7:$T$2006))/(MAX($T$7:$T$2006)-MIN($T$7:$T$2006)),"")</f>
        <v>3.1744161196082366E-2</v>
      </c>
    </row>
    <row r="585" spans="1:21" x14ac:dyDescent="0.25">
      <c r="A585">
        <v>974</v>
      </c>
      <c r="B585" t="s">
        <v>1025</v>
      </c>
      <c r="C585" t="s">
        <v>23</v>
      </c>
      <c r="D585" s="1">
        <v>183348</v>
      </c>
      <c r="E585" t="s">
        <v>24</v>
      </c>
      <c r="F585" s="4"/>
      <c r="G585" s="4"/>
      <c r="H585" t="s">
        <v>46</v>
      </c>
      <c r="I585" t="s">
        <v>38</v>
      </c>
      <c r="J585" t="s">
        <v>30</v>
      </c>
      <c r="K585" s="3">
        <v>8708.65</v>
      </c>
      <c r="L585" s="6">
        <v>19.399999999999999</v>
      </c>
      <c r="N585" s="4">
        <v>5</v>
      </c>
      <c r="O585" s="4">
        <v>154470</v>
      </c>
      <c r="P585" s="4">
        <v>436260</v>
      </c>
      <c r="Q585" s="4">
        <v>0</v>
      </c>
      <c r="R585" s="9" t="str">
        <f t="shared" si="39"/>
        <v>47e8c33f-5923-45a9-b5b7-30fd03cf1543погашен183348краткосрочныйконсолидация кредитов2 годав арендеконсолидация кредитов8708,6519,451544704362600</v>
      </c>
      <c r="S585" s="10" t="str">
        <f t="shared" si="40"/>
        <v/>
      </c>
      <c r="T585" s="3">
        <f t="shared" si="41"/>
        <v>17.737536816843026</v>
      </c>
      <c r="U585" s="13">
        <f t="shared" si="42"/>
        <v>6.2029208370116516E-2</v>
      </c>
    </row>
    <row r="586" spans="1:21" x14ac:dyDescent="0.25">
      <c r="A586">
        <v>959</v>
      </c>
      <c r="B586" t="s">
        <v>1011</v>
      </c>
      <c r="C586" t="s">
        <v>40</v>
      </c>
      <c r="D586" s="1">
        <v>109692</v>
      </c>
      <c r="E586" t="s">
        <v>24</v>
      </c>
      <c r="F586" s="4">
        <v>735</v>
      </c>
      <c r="G586" s="4">
        <v>625252</v>
      </c>
      <c r="H586" t="s">
        <v>37</v>
      </c>
      <c r="I586" t="s">
        <v>38</v>
      </c>
      <c r="J586" t="s">
        <v>30</v>
      </c>
      <c r="K586" s="3">
        <v>5679.29</v>
      </c>
      <c r="L586" s="6">
        <v>17.399999999999999</v>
      </c>
      <c r="M586" s="4">
        <v>71</v>
      </c>
      <c r="N586" s="4">
        <v>9</v>
      </c>
      <c r="O586" s="4">
        <v>99180</v>
      </c>
      <c r="P586" s="4">
        <v>256916</v>
      </c>
      <c r="Q586" s="4">
        <v>0</v>
      </c>
      <c r="R586" s="9" t="str">
        <f t="shared" si="39"/>
        <v>47eadf69-2fea-43f2-885c-a76f7c92d7e1не погашен109692краткосрочный735консолидация кредитов5 летв арендеконсолидация кредитов5679,2917,4719991802569160</v>
      </c>
      <c r="S586" s="10">
        <f t="shared" si="40"/>
        <v>0.10899841983712166</v>
      </c>
      <c r="T586" s="3">
        <f t="shared" si="41"/>
        <v>17.463450536950923</v>
      </c>
      <c r="U586" s="13">
        <f t="shared" si="42"/>
        <v>6.1070712546126268E-2</v>
      </c>
    </row>
    <row r="587" spans="1:21" x14ac:dyDescent="0.25">
      <c r="A587">
        <v>1982</v>
      </c>
      <c r="B587" t="s">
        <v>2029</v>
      </c>
      <c r="C587" t="s">
        <v>23</v>
      </c>
      <c r="D587" s="1">
        <v>474166</v>
      </c>
      <c r="E587" t="s">
        <v>24</v>
      </c>
      <c r="F587" s="4">
        <v>747</v>
      </c>
      <c r="G587" s="4">
        <v>2885226</v>
      </c>
      <c r="H587" t="s">
        <v>52</v>
      </c>
      <c r="I587" t="s">
        <v>38</v>
      </c>
      <c r="J587" t="s">
        <v>30</v>
      </c>
      <c r="K587" s="3">
        <v>35824.69</v>
      </c>
      <c r="L587" s="6">
        <v>20.100000000000001</v>
      </c>
      <c r="N587" s="4">
        <v>8</v>
      </c>
      <c r="O587" s="4">
        <v>753882</v>
      </c>
      <c r="P587" s="4">
        <v>1142548</v>
      </c>
      <c r="Q587" s="4">
        <v>0</v>
      </c>
      <c r="R587" s="9" t="str">
        <f t="shared" si="39"/>
        <v>47fa3c11-2e10-48b0-b59b-cda6f7f3c161погашен474166краткосрочный747консолидация кредитов4 годав арендеконсолидация кредитов35824,6920,1875388211425480</v>
      </c>
      <c r="S587" s="10">
        <f t="shared" si="40"/>
        <v>0.1489991702556403</v>
      </c>
      <c r="T587" s="3">
        <f t="shared" si="41"/>
        <v>21.043643364394779</v>
      </c>
      <c r="U587" s="13">
        <f t="shared" si="42"/>
        <v>7.3590857208367902E-2</v>
      </c>
    </row>
    <row r="588" spans="1:21" x14ac:dyDescent="0.25">
      <c r="A588">
        <v>170</v>
      </c>
      <c r="B588" t="s">
        <v>217</v>
      </c>
      <c r="C588" t="s">
        <v>23</v>
      </c>
      <c r="D588" s="1">
        <v>64966</v>
      </c>
      <c r="E588" t="s">
        <v>24</v>
      </c>
      <c r="F588" s="4">
        <v>723</v>
      </c>
      <c r="G588" s="4">
        <v>1224968</v>
      </c>
      <c r="I588" t="s">
        <v>26</v>
      </c>
      <c r="J588" t="s">
        <v>72</v>
      </c>
      <c r="K588" s="3">
        <v>23172.21</v>
      </c>
      <c r="L588" s="6">
        <v>44</v>
      </c>
      <c r="M588" s="4">
        <v>48</v>
      </c>
      <c r="N588" s="4">
        <v>16</v>
      </c>
      <c r="O588" s="4">
        <v>858154</v>
      </c>
      <c r="P588" s="4">
        <v>1344574</v>
      </c>
      <c r="Q588" s="4">
        <v>0</v>
      </c>
      <c r="R588" s="9" t="str">
        <f t="shared" si="39"/>
        <v>47fdd7c4-e629-4826-a847-d2438cf2f445погашен64966краткосрочный723иноев ипотекеиное23172,2144481685815413445740</v>
      </c>
      <c r="S588" s="10">
        <f t="shared" si="40"/>
        <v>0.22699900732100758</v>
      </c>
      <c r="T588" s="3">
        <f t="shared" si="41"/>
        <v>37.033757246287685</v>
      </c>
      <c r="U588" s="13">
        <f t="shared" si="42"/>
        <v>0.12950922490979491</v>
      </c>
    </row>
    <row r="589" spans="1:21" x14ac:dyDescent="0.25">
      <c r="A589">
        <v>1238</v>
      </c>
      <c r="B589" t="s">
        <v>1288</v>
      </c>
      <c r="C589" t="s">
        <v>23</v>
      </c>
      <c r="D589" s="1">
        <v>554906</v>
      </c>
      <c r="E589" t="s">
        <v>34</v>
      </c>
      <c r="F589" s="4">
        <v>596</v>
      </c>
      <c r="G589" s="4">
        <v>3833820</v>
      </c>
      <c r="H589" t="s">
        <v>57</v>
      </c>
      <c r="I589" t="s">
        <v>38</v>
      </c>
      <c r="J589" t="s">
        <v>30</v>
      </c>
      <c r="K589" s="3">
        <v>30510.959999999999</v>
      </c>
      <c r="L589" s="6">
        <v>45.3</v>
      </c>
      <c r="N589" s="4">
        <v>29</v>
      </c>
      <c r="O589" s="4">
        <v>568936</v>
      </c>
      <c r="P589" s="4">
        <v>1438360</v>
      </c>
      <c r="Q589" s="4">
        <v>0</v>
      </c>
      <c r="R589" s="9" t="str">
        <f t="shared" si="39"/>
        <v>47ffb722-c5ef-428c-a9e9-697e9b89b36cпогашен554906долгосрочный596консолидация кредитов7 летв арендеконсолидация кредитов30510,9645,32956893614383600</v>
      </c>
      <c r="S589" s="10">
        <f t="shared" si="40"/>
        <v>9.5500446030330061E-2</v>
      </c>
      <c r="T589" s="3">
        <f t="shared" si="41"/>
        <v>18.646938673840484</v>
      </c>
      <c r="U589" s="13">
        <f t="shared" si="42"/>
        <v>6.5209440093514634E-2</v>
      </c>
    </row>
    <row r="590" spans="1:21" x14ac:dyDescent="0.25">
      <c r="A590">
        <v>965</v>
      </c>
      <c r="B590" t="s">
        <v>1017</v>
      </c>
      <c r="C590" t="s">
        <v>23</v>
      </c>
      <c r="D590" s="1">
        <v>269104</v>
      </c>
      <c r="E590" t="s">
        <v>34</v>
      </c>
      <c r="F590" s="4">
        <v>715</v>
      </c>
      <c r="G590" s="4">
        <v>1297567</v>
      </c>
      <c r="H590" t="s">
        <v>29</v>
      </c>
      <c r="I590" t="s">
        <v>26</v>
      </c>
      <c r="J590" t="s">
        <v>27</v>
      </c>
      <c r="K590" s="3">
        <v>13624.52</v>
      </c>
      <c r="L590" s="6">
        <v>20.3</v>
      </c>
      <c r="M590" s="4">
        <v>48</v>
      </c>
      <c r="N590" s="4">
        <v>20</v>
      </c>
      <c r="O590" s="4">
        <v>182020</v>
      </c>
      <c r="P590" s="4">
        <v>609158</v>
      </c>
      <c r="Q590" s="4">
        <v>1</v>
      </c>
      <c r="R590" s="9" t="str">
        <f t="shared" si="39"/>
        <v>480ecd21-b00e-4bf9-8547-7b5269d05edeпогашен269104долгосрочный715ремонт жилья10+ летв ипотекеремонт жилья13624,5220,348201820206091581</v>
      </c>
      <c r="S590" s="10">
        <f t="shared" si="40"/>
        <v>0.12600061499714466</v>
      </c>
      <c r="T590" s="3">
        <f t="shared" si="41"/>
        <v>13.359736709990516</v>
      </c>
      <c r="U590" s="13">
        <f t="shared" si="42"/>
        <v>4.6719784190496737E-2</v>
      </c>
    </row>
    <row r="591" spans="1:21" x14ac:dyDescent="0.25">
      <c r="A591">
        <v>1153</v>
      </c>
      <c r="B591" t="s">
        <v>1203</v>
      </c>
      <c r="C591" t="s">
        <v>23</v>
      </c>
      <c r="D591" s="1">
        <v>249546</v>
      </c>
      <c r="E591" t="s">
        <v>34</v>
      </c>
      <c r="F591" s="4">
        <v>724</v>
      </c>
      <c r="G591" s="4">
        <v>2309184</v>
      </c>
      <c r="H591" t="s">
        <v>68</v>
      </c>
      <c r="I591" t="s">
        <v>26</v>
      </c>
      <c r="J591" t="s">
        <v>30</v>
      </c>
      <c r="K591" s="3">
        <v>16279.77</v>
      </c>
      <c r="L591" s="6">
        <v>18.8</v>
      </c>
      <c r="M591" s="4">
        <v>18</v>
      </c>
      <c r="N591" s="4">
        <v>8</v>
      </c>
      <c r="O591" s="4">
        <v>60743</v>
      </c>
      <c r="P591" s="4">
        <v>265430</v>
      </c>
      <c r="Q591" s="4">
        <v>0</v>
      </c>
      <c r="R591" s="9" t="str">
        <f t="shared" si="39"/>
        <v>48378452-205b-44ad-aefc-ec2a217af9e2погашен249546долгосрочный724консолидация кредитов1 годв ипотекеконсолидация кредитов16279,7718,8188607432654300</v>
      </c>
      <c r="S591" s="10">
        <f t="shared" si="40"/>
        <v>8.4600118483412312E-2</v>
      </c>
      <c r="T591" s="3">
        <f t="shared" si="41"/>
        <v>3.731195219588483</v>
      </c>
      <c r="U591" s="13">
        <f t="shared" si="42"/>
        <v>1.3048208899313763E-2</v>
      </c>
    </row>
    <row r="592" spans="1:21" x14ac:dyDescent="0.25">
      <c r="A592">
        <v>1702</v>
      </c>
      <c r="B592" t="s">
        <v>1751</v>
      </c>
      <c r="C592" t="s">
        <v>40</v>
      </c>
      <c r="D592" s="1">
        <v>112442</v>
      </c>
      <c r="E592" t="s">
        <v>24</v>
      </c>
      <c r="F592" s="4">
        <v>724</v>
      </c>
      <c r="G592" s="4">
        <v>1420782</v>
      </c>
      <c r="H592" t="s">
        <v>29</v>
      </c>
      <c r="I592" t="s">
        <v>38</v>
      </c>
      <c r="J592" t="s">
        <v>30</v>
      </c>
      <c r="K592" s="3">
        <v>23206.03</v>
      </c>
      <c r="L592" s="6">
        <v>28.4</v>
      </c>
      <c r="N592" s="4">
        <v>11</v>
      </c>
      <c r="O592" s="4">
        <v>140410</v>
      </c>
      <c r="P592" s="4">
        <v>193314</v>
      </c>
      <c r="Q592" s="4">
        <v>0</v>
      </c>
      <c r="R592" s="9" t="str">
        <f t="shared" si="39"/>
        <v>483f9f34-14a6-4344-802d-8e371c06e157не погашен112442краткосрочный724консолидация кредитов10+ летв арендеконсолидация кредитов23206,0328,4111404101933140</v>
      </c>
      <c r="S592" s="10">
        <f t="shared" si="40"/>
        <v>0.19599935809997593</v>
      </c>
      <c r="T592" s="3">
        <f t="shared" si="41"/>
        <v>6.0505825425546726</v>
      </c>
      <c r="U592" s="13">
        <f t="shared" si="42"/>
        <v>2.1159242637135926E-2</v>
      </c>
    </row>
    <row r="593" spans="1:21" x14ac:dyDescent="0.25">
      <c r="A593">
        <v>1223</v>
      </c>
      <c r="B593" t="s">
        <v>1273</v>
      </c>
      <c r="C593" t="s">
        <v>23</v>
      </c>
      <c r="D593" s="1">
        <v>21824</v>
      </c>
      <c r="E593" t="s">
        <v>24</v>
      </c>
      <c r="F593" s="4">
        <v>748</v>
      </c>
      <c r="G593" s="4">
        <v>622041</v>
      </c>
      <c r="H593" t="s">
        <v>42</v>
      </c>
      <c r="I593" t="s">
        <v>38</v>
      </c>
      <c r="J593" t="s">
        <v>103</v>
      </c>
      <c r="K593" s="3">
        <v>6163.6</v>
      </c>
      <c r="L593" s="6">
        <v>15</v>
      </c>
      <c r="N593" s="4">
        <v>6</v>
      </c>
      <c r="O593" s="4">
        <v>15333</v>
      </c>
      <c r="P593" s="4">
        <v>21824</v>
      </c>
      <c r="Q593" s="4">
        <v>0</v>
      </c>
      <c r="R593" s="9" t="str">
        <f t="shared" si="39"/>
        <v>48558568-496f-437f-b04b-6a99d8390fc3погашен21824краткосрочный748крупная покупка&lt; 1 годав арендекрупная покупка6163,615615333218240</v>
      </c>
      <c r="S593" s="10">
        <f t="shared" si="40"/>
        <v>0.11890405937872264</v>
      </c>
      <c r="T593" s="3">
        <f t="shared" si="41"/>
        <v>2.4876695437731193</v>
      </c>
      <c r="U593" s="13">
        <f t="shared" si="42"/>
        <v>8.6995265509565659E-3</v>
      </c>
    </row>
    <row r="594" spans="1:21" x14ac:dyDescent="0.25">
      <c r="A594">
        <v>633</v>
      </c>
      <c r="B594" t="s">
        <v>685</v>
      </c>
      <c r="C594" t="s">
        <v>23</v>
      </c>
      <c r="E594" t="s">
        <v>24</v>
      </c>
      <c r="F594" s="4">
        <v>748</v>
      </c>
      <c r="G594" s="4">
        <v>1022333</v>
      </c>
      <c r="H594" t="s">
        <v>55</v>
      </c>
      <c r="I594" t="s">
        <v>26</v>
      </c>
      <c r="J594" t="s">
        <v>30</v>
      </c>
      <c r="K594" s="3">
        <v>18146.330000000002</v>
      </c>
      <c r="L594" s="6">
        <v>9</v>
      </c>
      <c r="N594" s="4">
        <v>9</v>
      </c>
      <c r="O594" s="4">
        <v>168777</v>
      </c>
      <c r="P594" s="4">
        <v>316228</v>
      </c>
      <c r="Q594" s="4">
        <v>0</v>
      </c>
      <c r="R594" s="9" t="str">
        <f t="shared" si="39"/>
        <v>485af707-d563-452c-b5f0-d6e8d16961caпогашенкраткосрочный748консолидация кредитов9 летв ипотекеконсолидация кредитов18146,33991687773162280</v>
      </c>
      <c r="S594" s="10">
        <f t="shared" si="40"/>
        <v>0.21299905216793355</v>
      </c>
      <c r="T594" s="3">
        <f t="shared" si="41"/>
        <v>9.3008889400776891</v>
      </c>
      <c r="U594" s="13">
        <f t="shared" si="42"/>
        <v>3.2525755072347985E-2</v>
      </c>
    </row>
    <row r="595" spans="1:21" x14ac:dyDescent="0.25">
      <c r="A595">
        <v>1958</v>
      </c>
      <c r="B595" t="s">
        <v>2005</v>
      </c>
      <c r="C595" t="s">
        <v>40</v>
      </c>
      <c r="D595" s="1">
        <v>450296</v>
      </c>
      <c r="E595" t="s">
        <v>34</v>
      </c>
      <c r="F595" s="4">
        <v>739</v>
      </c>
      <c r="G595" s="4">
        <v>864120</v>
      </c>
      <c r="H595" t="s">
        <v>29</v>
      </c>
      <c r="I595" t="s">
        <v>26</v>
      </c>
      <c r="J595" t="s">
        <v>30</v>
      </c>
      <c r="K595" s="3">
        <v>18578.77</v>
      </c>
      <c r="L595" s="6">
        <v>22.5</v>
      </c>
      <c r="M595" s="4">
        <v>38</v>
      </c>
      <c r="N595" s="4">
        <v>7</v>
      </c>
      <c r="O595" s="4">
        <v>59280</v>
      </c>
      <c r="P595" s="4">
        <v>367004</v>
      </c>
      <c r="Q595" s="4">
        <v>0</v>
      </c>
      <c r="R595" s="9" t="str">
        <f t="shared" si="39"/>
        <v>4863932d-8653-419c-86a7-64b78bc966b6не погашен450296долгосрочный739консолидация кредитов10+ летв ипотекеконсолидация кредитов18578,7722,5387592803670040</v>
      </c>
      <c r="S595" s="10">
        <f t="shared" si="40"/>
        <v>0.25800263852242744</v>
      </c>
      <c r="T595" s="3">
        <f t="shared" si="41"/>
        <v>3.1907386764570527</v>
      </c>
      <c r="U595" s="13">
        <f t="shared" si="42"/>
        <v>1.1158200614901978E-2</v>
      </c>
    </row>
    <row r="596" spans="1:21" x14ac:dyDescent="0.25">
      <c r="A596">
        <v>529</v>
      </c>
      <c r="B596" t="s">
        <v>580</v>
      </c>
      <c r="C596" t="s">
        <v>23</v>
      </c>
      <c r="D596" s="1">
        <v>223102</v>
      </c>
      <c r="E596" t="s">
        <v>24</v>
      </c>
      <c r="F596" s="4">
        <v>724</v>
      </c>
      <c r="G596" s="4">
        <v>1965322</v>
      </c>
      <c r="H596" t="s">
        <v>52</v>
      </c>
      <c r="I596" t="s">
        <v>38</v>
      </c>
      <c r="J596" t="s">
        <v>30</v>
      </c>
      <c r="K596" s="3">
        <v>20799.68</v>
      </c>
      <c r="L596" s="6">
        <v>31</v>
      </c>
      <c r="N596" s="4">
        <v>4</v>
      </c>
      <c r="O596" s="4">
        <v>233472</v>
      </c>
      <c r="P596" s="4">
        <v>299046</v>
      </c>
      <c r="Q596" s="4">
        <v>0</v>
      </c>
      <c r="R596" s="9" t="str">
        <f t="shared" si="39"/>
        <v>488ad40c-c9e3-4c56-8cdc-ebb49305ce25погашен223102краткосрочный724консолидация кредитов4 годав арендеконсолидация кредитов20799,683142334722990460</v>
      </c>
      <c r="S596" s="10">
        <f t="shared" si="40"/>
        <v>0.12700013534677779</v>
      </c>
      <c r="T596" s="3">
        <f t="shared" si="41"/>
        <v>11.224788073662671</v>
      </c>
      <c r="U596" s="13">
        <f t="shared" si="42"/>
        <v>3.9253743376051448E-2</v>
      </c>
    </row>
    <row r="597" spans="1:21" x14ac:dyDescent="0.25">
      <c r="A597">
        <v>811</v>
      </c>
      <c r="B597" t="s">
        <v>863</v>
      </c>
      <c r="C597" t="s">
        <v>23</v>
      </c>
      <c r="E597" t="s">
        <v>24</v>
      </c>
      <c r="F597" s="4">
        <v>746</v>
      </c>
      <c r="G597" s="4">
        <v>1580116</v>
      </c>
      <c r="H597" t="s">
        <v>74</v>
      </c>
      <c r="I597" t="s">
        <v>38</v>
      </c>
      <c r="J597" t="s">
        <v>30</v>
      </c>
      <c r="K597" s="3">
        <v>25150.3</v>
      </c>
      <c r="L597" s="6">
        <v>18.899999999999999</v>
      </c>
      <c r="N597" s="4">
        <v>6</v>
      </c>
      <c r="O597" s="4">
        <v>465785</v>
      </c>
      <c r="P597" s="4">
        <v>887062</v>
      </c>
      <c r="Q597" s="4">
        <v>1</v>
      </c>
      <c r="R597" s="9" t="str">
        <f t="shared" si="39"/>
        <v>4891a653-11b6-444b-82ac-e46db980cf91погашенкраткосрочный746консолидация кредитов6 летв арендеконсолидация кредитов25150,318,964657858870621</v>
      </c>
      <c r="S597" s="10">
        <f t="shared" si="40"/>
        <v>0.19100091385695733</v>
      </c>
      <c r="T597" s="3">
        <f t="shared" si="41"/>
        <v>18.520057414822091</v>
      </c>
      <c r="U597" s="13">
        <f t="shared" si="42"/>
        <v>6.476572887615771E-2</v>
      </c>
    </row>
    <row r="598" spans="1:21" x14ac:dyDescent="0.25">
      <c r="A598">
        <v>527</v>
      </c>
      <c r="B598" t="s">
        <v>578</v>
      </c>
      <c r="C598" t="s">
        <v>40</v>
      </c>
      <c r="D598" s="1">
        <v>259754</v>
      </c>
      <c r="E598" t="s">
        <v>34</v>
      </c>
      <c r="F598" s="4"/>
      <c r="G598" s="4"/>
      <c r="H598" t="s">
        <v>29</v>
      </c>
      <c r="I598" t="s">
        <v>38</v>
      </c>
      <c r="J598" t="s">
        <v>30</v>
      </c>
      <c r="K598" s="3">
        <v>21872.04</v>
      </c>
      <c r="L598" s="6">
        <v>13.1</v>
      </c>
      <c r="M598" s="4">
        <v>11</v>
      </c>
      <c r="N598" s="4">
        <v>13</v>
      </c>
      <c r="O598" s="4">
        <v>209551</v>
      </c>
      <c r="P598" s="4">
        <v>441144</v>
      </c>
      <c r="Q598" s="4">
        <v>0</v>
      </c>
      <c r="R598" s="9" t="str">
        <f t="shared" si="39"/>
        <v>489b3039-0965-4d77-ada1-93f19f9e5e94не погашен259754долгосрочныйконсолидация кредитов10+ летв арендеконсолидация кредитов21872,0413,111132095514411440</v>
      </c>
      <c r="S598" s="10" t="str">
        <f t="shared" si="40"/>
        <v/>
      </c>
      <c r="T598" s="3">
        <f t="shared" si="41"/>
        <v>9.580770700858265</v>
      </c>
      <c r="U598" s="13">
        <f t="shared" si="42"/>
        <v>3.3504518033503225E-2</v>
      </c>
    </row>
    <row r="599" spans="1:21" x14ac:dyDescent="0.25">
      <c r="A599">
        <v>1355</v>
      </c>
      <c r="B599" t="s">
        <v>1405</v>
      </c>
      <c r="C599" t="s">
        <v>23</v>
      </c>
      <c r="D599" s="1">
        <v>398222</v>
      </c>
      <c r="E599" t="s">
        <v>24</v>
      </c>
      <c r="F599" s="4">
        <v>719</v>
      </c>
      <c r="G599" s="4">
        <v>1108175</v>
      </c>
      <c r="H599" t="s">
        <v>29</v>
      </c>
      <c r="I599" t="s">
        <v>38</v>
      </c>
      <c r="J599" t="s">
        <v>30</v>
      </c>
      <c r="K599" s="3">
        <v>22440.52</v>
      </c>
      <c r="L599" s="6">
        <v>31</v>
      </c>
      <c r="M599" s="4">
        <v>22</v>
      </c>
      <c r="N599" s="4">
        <v>20</v>
      </c>
      <c r="O599" s="4">
        <v>478154</v>
      </c>
      <c r="P599" s="4">
        <v>1006654</v>
      </c>
      <c r="Q599" s="4">
        <v>0</v>
      </c>
      <c r="R599" s="9" t="str">
        <f t="shared" si="39"/>
        <v>48af83bc-a382-4872-aa82-362c7d23c440погашен398222краткосрочный719консолидация кредитов10+ летв арендеконсолидация кредитов22440,5231222047815410066540</v>
      </c>
      <c r="S599" s="10">
        <f t="shared" si="40"/>
        <v>0.2429997428204029</v>
      </c>
      <c r="T599" s="3">
        <f t="shared" si="41"/>
        <v>21.307616757543943</v>
      </c>
      <c r="U599" s="13">
        <f t="shared" si="42"/>
        <v>7.4513987673262436E-2</v>
      </c>
    </row>
    <row r="600" spans="1:21" x14ac:dyDescent="0.25">
      <c r="A600">
        <v>827</v>
      </c>
      <c r="B600" t="s">
        <v>879</v>
      </c>
      <c r="C600" t="s">
        <v>23</v>
      </c>
      <c r="D600" s="1">
        <v>769230</v>
      </c>
      <c r="E600" t="s">
        <v>34</v>
      </c>
      <c r="F600" s="4">
        <v>691</v>
      </c>
      <c r="G600" s="4">
        <v>2799707</v>
      </c>
      <c r="H600" t="s">
        <v>42</v>
      </c>
      <c r="I600" t="s">
        <v>26</v>
      </c>
      <c r="J600" t="s">
        <v>30</v>
      </c>
      <c r="K600" s="3">
        <v>63459.81</v>
      </c>
      <c r="L600" s="6">
        <v>17</v>
      </c>
      <c r="N600" s="4">
        <v>18</v>
      </c>
      <c r="O600" s="4">
        <v>633536</v>
      </c>
      <c r="P600" s="4">
        <v>1047926</v>
      </c>
      <c r="Q600" s="4">
        <v>0</v>
      </c>
      <c r="R600" s="9" t="str">
        <f t="shared" si="39"/>
        <v>48c25a2a-a932-4080-9709-81c783151fe1погашен769230долгосрочный691консолидация кредитов&lt; 1 годав ипотекеконсолидация кредитов63459,81171863353610479260</v>
      </c>
      <c r="S600" s="10">
        <f t="shared" si="40"/>
        <v>0.27199907704627663</v>
      </c>
      <c r="T600" s="3">
        <f t="shared" si="41"/>
        <v>9.9832634229443808</v>
      </c>
      <c r="U600" s="13">
        <f t="shared" si="42"/>
        <v>3.4912058730023607E-2</v>
      </c>
    </row>
    <row r="601" spans="1:21" x14ac:dyDescent="0.25">
      <c r="A601">
        <v>227</v>
      </c>
      <c r="B601" t="s">
        <v>274</v>
      </c>
      <c r="C601" t="s">
        <v>40</v>
      </c>
      <c r="D601" s="1">
        <v>223850</v>
      </c>
      <c r="E601" t="s">
        <v>24</v>
      </c>
      <c r="F601" s="4"/>
      <c r="G601" s="4"/>
      <c r="H601" t="s">
        <v>68</v>
      </c>
      <c r="I601" t="s">
        <v>38</v>
      </c>
      <c r="J601" t="s">
        <v>30</v>
      </c>
      <c r="K601" s="3">
        <v>7684.74</v>
      </c>
      <c r="L601" s="6">
        <v>17.3</v>
      </c>
      <c r="N601" s="4">
        <v>8</v>
      </c>
      <c r="O601" s="4">
        <v>87609</v>
      </c>
      <c r="P601" s="4">
        <v>301928</v>
      </c>
      <c r="Q601" s="4">
        <v>0</v>
      </c>
      <c r="R601" s="9" t="str">
        <f t="shared" si="39"/>
        <v>48cdef94-bd16-4df1-98fc-50fc3efae88eне погашен223850краткосрочныйконсолидация кредитов1 годв арендеконсолидация кредитов7684,7417,38876093019280</v>
      </c>
      <c r="S601" s="10" t="str">
        <f t="shared" si="40"/>
        <v/>
      </c>
      <c r="T601" s="3">
        <f t="shared" si="41"/>
        <v>11.400385699451121</v>
      </c>
      <c r="U601" s="13">
        <f t="shared" si="42"/>
        <v>3.9867818590203316E-2</v>
      </c>
    </row>
    <row r="602" spans="1:21" x14ac:dyDescent="0.25">
      <c r="A602">
        <v>862</v>
      </c>
      <c r="B602" t="s">
        <v>914</v>
      </c>
      <c r="C602" t="s">
        <v>23</v>
      </c>
      <c r="D602" s="1">
        <v>64856</v>
      </c>
      <c r="E602" t="s">
        <v>24</v>
      </c>
      <c r="F602" s="4">
        <v>722</v>
      </c>
      <c r="G602" s="4">
        <v>1306991</v>
      </c>
      <c r="H602" t="s">
        <v>29</v>
      </c>
      <c r="I602" t="s">
        <v>26</v>
      </c>
      <c r="J602" t="s">
        <v>27</v>
      </c>
      <c r="K602" s="3">
        <v>15139.2</v>
      </c>
      <c r="L602" s="6">
        <v>24.5</v>
      </c>
      <c r="M602" s="4">
        <v>31</v>
      </c>
      <c r="N602" s="4">
        <v>4</v>
      </c>
      <c r="O602" s="4">
        <v>51813</v>
      </c>
      <c r="P602" s="4">
        <v>69212</v>
      </c>
      <c r="Q602" s="4">
        <v>0</v>
      </c>
      <c r="R602" s="9" t="str">
        <f t="shared" si="39"/>
        <v>48e17c7f-648f-4110-b8bf-cb6c55934ceeпогашен64856краткосрочный722ремонт жилья10+ летв ипотекеремонт жилья15139,224,531451813692120</v>
      </c>
      <c r="S602" s="10">
        <f t="shared" si="40"/>
        <v>0.13899896785823315</v>
      </c>
      <c r="T602" s="3">
        <f t="shared" si="41"/>
        <v>3.4224397590361444</v>
      </c>
      <c r="U602" s="13">
        <f t="shared" si="42"/>
        <v>1.1968472913659526E-2</v>
      </c>
    </row>
    <row r="603" spans="1:21" x14ac:dyDescent="0.25">
      <c r="A603">
        <v>56</v>
      </c>
      <c r="B603" s="2" t="s">
        <v>101</v>
      </c>
      <c r="C603" t="s">
        <v>40</v>
      </c>
      <c r="D603" s="1">
        <v>176198</v>
      </c>
      <c r="E603" t="s">
        <v>24</v>
      </c>
      <c r="F603" s="4">
        <v>736</v>
      </c>
      <c r="G603" s="4">
        <v>1902090</v>
      </c>
      <c r="H603" t="s">
        <v>29</v>
      </c>
      <c r="I603" t="s">
        <v>26</v>
      </c>
      <c r="J603" t="s">
        <v>30</v>
      </c>
      <c r="K603" s="3">
        <v>28372.89</v>
      </c>
      <c r="L603" s="6">
        <v>15.4</v>
      </c>
      <c r="M603" s="4">
        <v>7</v>
      </c>
      <c r="N603" s="4">
        <v>9</v>
      </c>
      <c r="O603" s="4">
        <v>206872</v>
      </c>
      <c r="P603" s="4">
        <v>620554</v>
      </c>
      <c r="Q603" s="4">
        <v>0</v>
      </c>
      <c r="R603" s="9" t="str">
        <f t="shared" si="39"/>
        <v>48e551b4-6a6f-4450-bf3c-f0ee9bcb266eне погашен176198краткосрочный736консолидация кредитов10+ летв ипотекеконсолидация кредитов28372,8915,4792068726205540</v>
      </c>
      <c r="S603" s="10">
        <f t="shared" si="40"/>
        <v>0.1790002996703626</v>
      </c>
      <c r="T603" s="3">
        <f t="shared" si="41"/>
        <v>7.2911853533425743</v>
      </c>
      <c r="U603" s="13">
        <f t="shared" si="42"/>
        <v>2.5497703554766955E-2</v>
      </c>
    </row>
    <row r="604" spans="1:21" x14ac:dyDescent="0.25">
      <c r="A604">
        <v>1320</v>
      </c>
      <c r="B604" t="s">
        <v>1370</v>
      </c>
      <c r="C604" t="s">
        <v>23</v>
      </c>
      <c r="D604" s="1">
        <v>325512</v>
      </c>
      <c r="E604" t="s">
        <v>24</v>
      </c>
      <c r="F604" s="4">
        <v>713</v>
      </c>
      <c r="G604" s="4">
        <v>930601</v>
      </c>
      <c r="H604" t="s">
        <v>29</v>
      </c>
      <c r="I604" t="s">
        <v>38</v>
      </c>
      <c r="J604" t="s">
        <v>30</v>
      </c>
      <c r="K604" s="3">
        <v>15044.77</v>
      </c>
      <c r="L604" s="6">
        <v>12.2</v>
      </c>
      <c r="M604" s="4">
        <v>20</v>
      </c>
      <c r="N604" s="4">
        <v>6</v>
      </c>
      <c r="O604" s="4">
        <v>161025</v>
      </c>
      <c r="P604" s="4">
        <v>242462</v>
      </c>
      <c r="Q604" s="4">
        <v>0</v>
      </c>
      <c r="R604" s="9" t="str">
        <f t="shared" si="39"/>
        <v>48ecb5f6-bd0f-4c88-b254-74e8e1eeb814погашен325512краткосрочный713консолидация кредитов10+ летв арендеконсолидация кредитов15044,7712,22061610252424620</v>
      </c>
      <c r="S604" s="10">
        <f t="shared" si="40"/>
        <v>0.19400069417505461</v>
      </c>
      <c r="T604" s="3">
        <f t="shared" si="41"/>
        <v>10.703054948663222</v>
      </c>
      <c r="U604" s="13">
        <f t="shared" si="42"/>
        <v>3.7429211984891644E-2</v>
      </c>
    </row>
    <row r="605" spans="1:21" x14ac:dyDescent="0.25">
      <c r="A605">
        <v>1681</v>
      </c>
      <c r="B605" t="s">
        <v>1730</v>
      </c>
      <c r="C605" t="s">
        <v>23</v>
      </c>
      <c r="D605" s="1">
        <v>454058</v>
      </c>
      <c r="E605" t="s">
        <v>24</v>
      </c>
      <c r="F605" s="4">
        <v>749</v>
      </c>
      <c r="G605" s="4">
        <v>2644116</v>
      </c>
      <c r="H605" t="s">
        <v>52</v>
      </c>
      <c r="I605" t="s">
        <v>26</v>
      </c>
      <c r="J605" t="s">
        <v>30</v>
      </c>
      <c r="K605" s="3">
        <v>9805.33</v>
      </c>
      <c r="L605" s="6">
        <v>29.5</v>
      </c>
      <c r="N605" s="4">
        <v>9</v>
      </c>
      <c r="O605" s="4">
        <v>263359</v>
      </c>
      <c r="P605" s="4">
        <v>1040798</v>
      </c>
      <c r="Q605" s="4">
        <v>0</v>
      </c>
      <c r="R605" s="9" t="str">
        <f t="shared" si="39"/>
        <v>4959fbc6-301c-4a74-8e4d-2c186f722e1fпогашен454058краткосрочный749консолидация кредитов4 годав ипотекеконсолидация кредитов9805,3329,5926335910407980</v>
      </c>
      <c r="S605" s="10">
        <f t="shared" si="40"/>
        <v>4.4500301802190216E-2</v>
      </c>
      <c r="T605" s="3">
        <f t="shared" si="41"/>
        <v>26.858759470614451</v>
      </c>
      <c r="U605" s="13">
        <f t="shared" si="42"/>
        <v>9.3926659883438554E-2</v>
      </c>
    </row>
    <row r="606" spans="1:21" x14ac:dyDescent="0.25">
      <c r="A606">
        <v>1465</v>
      </c>
      <c r="B606" t="s">
        <v>1515</v>
      </c>
      <c r="C606" t="s">
        <v>23</v>
      </c>
      <c r="D606" s="1">
        <v>786104</v>
      </c>
      <c r="E606" t="s">
        <v>34</v>
      </c>
      <c r="F606" s="4">
        <v>701</v>
      </c>
      <c r="G606" s="4">
        <v>2715594</v>
      </c>
      <c r="H606" t="s">
        <v>35</v>
      </c>
      <c r="I606" t="s">
        <v>26</v>
      </c>
      <c r="J606" t="s">
        <v>30</v>
      </c>
      <c r="K606" s="3">
        <v>52501.56</v>
      </c>
      <c r="L606" s="6">
        <v>38</v>
      </c>
      <c r="N606" s="4">
        <v>23</v>
      </c>
      <c r="O606" s="4">
        <v>1762725</v>
      </c>
      <c r="P606" s="4">
        <v>3836580</v>
      </c>
      <c r="Q606" s="4">
        <v>0</v>
      </c>
      <c r="R606" s="9" t="str">
        <f t="shared" si="39"/>
        <v>4962cffe-c225-4f8c-95b2-7207a1655a4aпогашен786104долгосрочный701консолидация кредитов3 годав ипотекеконсолидация кредитов52501,563823176272538365800</v>
      </c>
      <c r="S606" s="10">
        <f t="shared" si="40"/>
        <v>0.23200033583812602</v>
      </c>
      <c r="T606" s="3">
        <f t="shared" si="41"/>
        <v>33.574716636991361</v>
      </c>
      <c r="U606" s="13">
        <f t="shared" si="42"/>
        <v>0.11741275667239032</v>
      </c>
    </row>
    <row r="607" spans="1:21" x14ac:dyDescent="0.25">
      <c r="A607">
        <v>1452</v>
      </c>
      <c r="B607" t="s">
        <v>1502</v>
      </c>
      <c r="C607" t="s">
        <v>23</v>
      </c>
      <c r="E607" t="s">
        <v>24</v>
      </c>
      <c r="F607" s="4">
        <v>749</v>
      </c>
      <c r="G607" s="4">
        <v>1068598</v>
      </c>
      <c r="H607" t="s">
        <v>52</v>
      </c>
      <c r="I607" t="s">
        <v>26</v>
      </c>
      <c r="J607" t="s">
        <v>30</v>
      </c>
      <c r="K607" s="3">
        <v>18255.2</v>
      </c>
      <c r="L607" s="6">
        <v>20.6</v>
      </c>
      <c r="N607" s="4">
        <v>10</v>
      </c>
      <c r="O607" s="4">
        <v>409051</v>
      </c>
      <c r="P607" s="4">
        <v>923252</v>
      </c>
      <c r="Q607" s="4">
        <v>0</v>
      </c>
      <c r="R607" s="9" t="str">
        <f t="shared" si="39"/>
        <v>4963d404-5a22-4183-91a7-5c71db5f56a4погашенкраткосрочный749консолидация кредитов4 годав ипотекеконсолидация кредитов18255,220,6104090519232520</v>
      </c>
      <c r="S607" s="10">
        <f t="shared" si="40"/>
        <v>0.20499982219693469</v>
      </c>
      <c r="T607" s="3">
        <f t="shared" si="41"/>
        <v>22.407368859283928</v>
      </c>
      <c r="U607" s="13">
        <f t="shared" si="42"/>
        <v>7.8359885386045561E-2</v>
      </c>
    </row>
    <row r="608" spans="1:21" x14ac:dyDescent="0.25">
      <c r="A608">
        <v>1767</v>
      </c>
      <c r="B608" t="s">
        <v>1816</v>
      </c>
      <c r="C608" t="s">
        <v>23</v>
      </c>
      <c r="E608" t="s">
        <v>24</v>
      </c>
      <c r="F608" s="4">
        <v>712</v>
      </c>
      <c r="G608" s="4">
        <v>1490683</v>
      </c>
      <c r="H608" t="s">
        <v>35</v>
      </c>
      <c r="I608" t="s">
        <v>38</v>
      </c>
      <c r="J608" t="s">
        <v>30</v>
      </c>
      <c r="K608" s="3">
        <v>18384.97</v>
      </c>
      <c r="L608" s="6">
        <v>24.8</v>
      </c>
      <c r="N608" s="4">
        <v>15</v>
      </c>
      <c r="O608" s="4">
        <v>290852</v>
      </c>
      <c r="P608" s="4">
        <v>2118028</v>
      </c>
      <c r="Q608" s="4">
        <v>0</v>
      </c>
      <c r="R608" s="9" t="str">
        <f t="shared" si="39"/>
        <v>49814a80-cbd1-49cb-a490-890133c2bf47погашенкраткосрочный712консолидация кредитов3 годав арендеконсолидация кредитов18384,9724,81529085221180280</v>
      </c>
      <c r="S608" s="10">
        <f t="shared" si="40"/>
        <v>0.14799903131651734</v>
      </c>
      <c r="T608" s="3">
        <f t="shared" si="41"/>
        <v>15.820096524498</v>
      </c>
      <c r="U608" s="13">
        <f t="shared" si="42"/>
        <v>5.5323807013701154E-2</v>
      </c>
    </row>
    <row r="609" spans="1:21" x14ac:dyDescent="0.25">
      <c r="A609">
        <v>1150</v>
      </c>
      <c r="B609" t="s">
        <v>1200</v>
      </c>
      <c r="C609" t="s">
        <v>23</v>
      </c>
      <c r="D609" s="1">
        <v>155782</v>
      </c>
      <c r="E609" t="s">
        <v>24</v>
      </c>
      <c r="F609" s="4"/>
      <c r="G609" s="4"/>
      <c r="I609" t="s">
        <v>38</v>
      </c>
      <c r="J609" t="s">
        <v>30</v>
      </c>
      <c r="K609" s="3">
        <v>5823.69</v>
      </c>
      <c r="L609" s="6">
        <v>19</v>
      </c>
      <c r="N609" s="4">
        <v>13</v>
      </c>
      <c r="O609" s="4">
        <v>62472</v>
      </c>
      <c r="P609" s="4">
        <v>556490</v>
      </c>
      <c r="Q609" s="4">
        <v>0</v>
      </c>
      <c r="R609" s="9" t="str">
        <f t="shared" si="39"/>
        <v>49a5379c-0655-427c-864a-7fb82f46f7b0погашен155782краткосрочныйконсолидация кредитовв арендеконсолидация кредитов5823,691913624725564900</v>
      </c>
      <c r="S609" s="10" t="str">
        <f t="shared" si="40"/>
        <v/>
      </c>
      <c r="T609" s="3">
        <f t="shared" si="41"/>
        <v>10.727219340315163</v>
      </c>
      <c r="U609" s="13">
        <f t="shared" si="42"/>
        <v>3.751371628221279E-2</v>
      </c>
    </row>
    <row r="610" spans="1:21" x14ac:dyDescent="0.25">
      <c r="A610">
        <v>1655</v>
      </c>
      <c r="B610" t="s">
        <v>1704</v>
      </c>
      <c r="C610" t="s">
        <v>23</v>
      </c>
      <c r="D610" s="1">
        <v>440220</v>
      </c>
      <c r="E610" t="s">
        <v>34</v>
      </c>
      <c r="F610" s="4">
        <v>661</v>
      </c>
      <c r="G610" s="4">
        <v>1083551</v>
      </c>
      <c r="H610" t="s">
        <v>29</v>
      </c>
      <c r="I610" t="s">
        <v>26</v>
      </c>
      <c r="J610" t="s">
        <v>30</v>
      </c>
      <c r="K610" s="3">
        <v>17336.740000000002</v>
      </c>
      <c r="L610" s="6">
        <v>11.9</v>
      </c>
      <c r="M610" s="4">
        <v>18</v>
      </c>
      <c r="N610" s="4">
        <v>9</v>
      </c>
      <c r="O610" s="4">
        <v>105298</v>
      </c>
      <c r="P610" s="4">
        <v>330418</v>
      </c>
      <c r="Q610" s="4">
        <v>0</v>
      </c>
      <c r="R610" s="9" t="str">
        <f t="shared" si="39"/>
        <v>49abfdda-f725-47f1-9ecc-e56a426dfc43погашен440220долгосрочный661консолидация кредитов10+ летв ипотекеконсолидация кредитов17336,7411,91891052983304180</v>
      </c>
      <c r="S610" s="10">
        <f t="shared" si="40"/>
        <v>0.1919991583229585</v>
      </c>
      <c r="T610" s="3">
        <f t="shared" si="41"/>
        <v>6.0736909015189697</v>
      </c>
      <c r="U610" s="13">
        <f t="shared" si="42"/>
        <v>2.1240053926104004E-2</v>
      </c>
    </row>
    <row r="611" spans="1:21" x14ac:dyDescent="0.25">
      <c r="A611">
        <v>1168</v>
      </c>
      <c r="B611" t="s">
        <v>1218</v>
      </c>
      <c r="C611" t="s">
        <v>23</v>
      </c>
      <c r="D611" s="1">
        <v>216040</v>
      </c>
      <c r="E611" t="s">
        <v>24</v>
      </c>
      <c r="F611" s="4">
        <v>727</v>
      </c>
      <c r="G611" s="4">
        <v>932881</v>
      </c>
      <c r="H611" t="s">
        <v>42</v>
      </c>
      <c r="I611" t="s">
        <v>38</v>
      </c>
      <c r="J611" t="s">
        <v>30</v>
      </c>
      <c r="K611" s="3">
        <v>16014.53</v>
      </c>
      <c r="L611" s="6">
        <v>14.4</v>
      </c>
      <c r="N611" s="4">
        <v>8</v>
      </c>
      <c r="O611" s="4">
        <v>195054</v>
      </c>
      <c r="P611" s="4">
        <v>276782</v>
      </c>
      <c r="Q611" s="4">
        <v>0</v>
      </c>
      <c r="R611" s="9" t="str">
        <f t="shared" si="39"/>
        <v>49b32f45-ca26-4fa3-9ec6-2bf05e7bd3f8погашен216040краткосрочный727консолидация кредитов&lt; 1 годав арендеконсолидация кредитов16014,5314,481950542767820</v>
      </c>
      <c r="S611" s="10">
        <f t="shared" si="40"/>
        <v>0.20600093688262491</v>
      </c>
      <c r="T611" s="3">
        <f t="shared" si="41"/>
        <v>12.179814206223972</v>
      </c>
      <c r="U611" s="13">
        <f t="shared" si="42"/>
        <v>4.2593525871628818E-2</v>
      </c>
    </row>
    <row r="612" spans="1:21" x14ac:dyDescent="0.25">
      <c r="A612">
        <v>1549</v>
      </c>
      <c r="B612" t="s">
        <v>1599</v>
      </c>
      <c r="C612" t="s">
        <v>40</v>
      </c>
      <c r="D612" s="1">
        <v>179256</v>
      </c>
      <c r="E612" t="s">
        <v>24</v>
      </c>
      <c r="F612" s="4">
        <v>702</v>
      </c>
      <c r="G612" s="4">
        <v>677312</v>
      </c>
      <c r="H612" t="s">
        <v>29</v>
      </c>
      <c r="I612" t="s">
        <v>26</v>
      </c>
      <c r="J612" t="s">
        <v>30</v>
      </c>
      <c r="K612" s="3">
        <v>6208.63</v>
      </c>
      <c r="L612" s="6">
        <v>14</v>
      </c>
      <c r="N612" s="4">
        <v>5</v>
      </c>
      <c r="O612" s="4">
        <v>277647</v>
      </c>
      <c r="P612" s="4">
        <v>344960</v>
      </c>
      <c r="Q612" s="4">
        <v>0</v>
      </c>
      <c r="R612" s="9" t="str">
        <f t="shared" si="39"/>
        <v>49b74cc7-4736-40f6-9f72-e9c98a787c08не погашен179256краткосрочный702консолидация кредитов10+ летв ипотекеконсолидация кредитов6208,631452776473449600</v>
      </c>
      <c r="S612" s="10">
        <f t="shared" si="40"/>
        <v>0.10999887791741472</v>
      </c>
      <c r="T612" s="3">
        <f t="shared" si="41"/>
        <v>44.719527496404197</v>
      </c>
      <c r="U612" s="13">
        <f t="shared" si="42"/>
        <v>0.1563868150313624</v>
      </c>
    </row>
    <row r="613" spans="1:21" x14ac:dyDescent="0.25">
      <c r="A613">
        <v>955</v>
      </c>
      <c r="B613" s="2" t="s">
        <v>1007</v>
      </c>
      <c r="C613" t="s">
        <v>23</v>
      </c>
      <c r="E613" t="s">
        <v>24</v>
      </c>
      <c r="F613" s="4">
        <v>749</v>
      </c>
      <c r="G613" s="4">
        <v>677635</v>
      </c>
      <c r="H613" t="s">
        <v>46</v>
      </c>
      <c r="I613" t="s">
        <v>26</v>
      </c>
      <c r="J613" t="s">
        <v>30</v>
      </c>
      <c r="K613" s="3">
        <v>16302.95</v>
      </c>
      <c r="L613" s="6">
        <v>20.100000000000001</v>
      </c>
      <c r="N613" s="4">
        <v>8</v>
      </c>
      <c r="O613" s="4">
        <v>205428</v>
      </c>
      <c r="P613" s="4">
        <v>376948</v>
      </c>
      <c r="Q613" s="4">
        <v>0</v>
      </c>
      <c r="R613" s="9" t="str">
        <f t="shared" si="39"/>
        <v>49e7490e-5847-4541-9d62-c8a2b757cfddпогашенкраткосрочный749консолидация кредитов2 годав ипотекеконсолидация кредитов16302,9520,182054283769480</v>
      </c>
      <c r="S613" s="10">
        <f t="shared" si="40"/>
        <v>0.28870321043039399</v>
      </c>
      <c r="T613" s="3">
        <f t="shared" si="41"/>
        <v>12.600664296952392</v>
      </c>
      <c r="U613" s="13">
        <f t="shared" si="42"/>
        <v>4.4065263364829514E-2</v>
      </c>
    </row>
    <row r="614" spans="1:21" x14ac:dyDescent="0.25">
      <c r="A614">
        <v>1366</v>
      </c>
      <c r="B614" t="s">
        <v>1416</v>
      </c>
      <c r="C614" t="s">
        <v>23</v>
      </c>
      <c r="D614" s="1">
        <v>44726</v>
      </c>
      <c r="E614" t="s">
        <v>24</v>
      </c>
      <c r="F614" s="4"/>
      <c r="G614" s="4"/>
      <c r="H614" t="s">
        <v>42</v>
      </c>
      <c r="I614" t="s">
        <v>38</v>
      </c>
      <c r="J614" t="s">
        <v>72</v>
      </c>
      <c r="K614" s="3">
        <v>9094.92</v>
      </c>
      <c r="L614" s="6">
        <v>10</v>
      </c>
      <c r="N614" s="4">
        <v>10</v>
      </c>
      <c r="O614" s="4">
        <v>83125</v>
      </c>
      <c r="P614" s="4">
        <v>190234</v>
      </c>
      <c r="Q614" s="4">
        <v>0</v>
      </c>
      <c r="R614" s="9" t="str">
        <f t="shared" si="39"/>
        <v>4a02d4be-9e81-47a8-a21d-ea56d82e1feaпогашен44726краткосрочныйиное&lt; 1 годав арендеиное9094,921010831251902340</v>
      </c>
      <c r="S614" s="10" t="str">
        <f t="shared" si="40"/>
        <v/>
      </c>
      <c r="T614" s="3">
        <f t="shared" si="41"/>
        <v>9.1397175566140216</v>
      </c>
      <c r="U614" s="13">
        <f t="shared" si="42"/>
        <v>3.1962129275181231E-2</v>
      </c>
    </row>
    <row r="615" spans="1:21" x14ac:dyDescent="0.25">
      <c r="A615">
        <v>1718</v>
      </c>
      <c r="B615" t="s">
        <v>1767</v>
      </c>
      <c r="C615" t="s">
        <v>23</v>
      </c>
      <c r="D615" s="1">
        <v>154506</v>
      </c>
      <c r="E615" t="s">
        <v>24</v>
      </c>
      <c r="F615" s="4">
        <v>718</v>
      </c>
      <c r="G615" s="4">
        <v>732963</v>
      </c>
      <c r="H615" t="s">
        <v>42</v>
      </c>
      <c r="I615" t="s">
        <v>32</v>
      </c>
      <c r="J615" t="s">
        <v>30</v>
      </c>
      <c r="K615" s="3">
        <v>5094.09</v>
      </c>
      <c r="L615" s="6">
        <v>10</v>
      </c>
      <c r="N615" s="4">
        <v>8</v>
      </c>
      <c r="O615" s="4">
        <v>68628</v>
      </c>
      <c r="P615" s="4">
        <v>309210</v>
      </c>
      <c r="Q615" s="4">
        <v>0</v>
      </c>
      <c r="R615" s="9" t="str">
        <f t="shared" si="39"/>
        <v>4a1f3508-77ef-493d-89bd-128026651e39погашен154506краткосрочный718консолидация кредитов&lt; 1 годав собственностиконсолидация кредитов5094,09108686283092100</v>
      </c>
      <c r="S615" s="10">
        <f t="shared" si="40"/>
        <v>8.3399953340073107E-2</v>
      </c>
      <c r="T615" s="3">
        <f t="shared" si="41"/>
        <v>13.47208235425758</v>
      </c>
      <c r="U615" s="13">
        <f t="shared" si="42"/>
        <v>4.7112663509067031E-2</v>
      </c>
    </row>
    <row r="616" spans="1:21" x14ac:dyDescent="0.25">
      <c r="A616">
        <v>1818</v>
      </c>
      <c r="B616" t="s">
        <v>1867</v>
      </c>
      <c r="C616" t="s">
        <v>40</v>
      </c>
      <c r="D616" s="1">
        <v>535084</v>
      </c>
      <c r="E616" t="s">
        <v>34</v>
      </c>
      <c r="F616" s="4">
        <v>682</v>
      </c>
      <c r="G616" s="4">
        <v>1347822</v>
      </c>
      <c r="H616" t="s">
        <v>29</v>
      </c>
      <c r="I616" t="s">
        <v>26</v>
      </c>
      <c r="J616" t="s">
        <v>30</v>
      </c>
      <c r="K616" s="3">
        <v>26282.51</v>
      </c>
      <c r="L616" s="6">
        <v>18.399999999999999</v>
      </c>
      <c r="M616" s="4">
        <v>8</v>
      </c>
      <c r="N616" s="4">
        <v>10</v>
      </c>
      <c r="O616" s="4">
        <v>254619</v>
      </c>
      <c r="P616" s="4">
        <v>341242</v>
      </c>
      <c r="Q616" s="4">
        <v>0</v>
      </c>
      <c r="R616" s="9" t="str">
        <f t="shared" si="39"/>
        <v>4a21cd29-1a0a-4a64-8431-6dff208b636fне погашен535084долгосрочный682консолидация кредитов10+ летв ипотекеконсолидация кредитов26282,5118,48102546193412420</v>
      </c>
      <c r="S616" s="10">
        <f t="shared" si="40"/>
        <v>0.23399983083819673</v>
      </c>
      <c r="T616" s="3">
        <f t="shared" si="41"/>
        <v>9.6877733519363272</v>
      </c>
      <c r="U616" s="13">
        <f t="shared" si="42"/>
        <v>3.3878712590978279E-2</v>
      </c>
    </row>
    <row r="617" spans="1:21" x14ac:dyDescent="0.25">
      <c r="A617">
        <v>1177</v>
      </c>
      <c r="B617" t="s">
        <v>1227</v>
      </c>
      <c r="C617" t="s">
        <v>23</v>
      </c>
      <c r="D617" s="1">
        <v>26400</v>
      </c>
      <c r="E617" t="s">
        <v>24</v>
      </c>
      <c r="F617" s="4">
        <v>659</v>
      </c>
      <c r="G617" s="4">
        <v>1330532</v>
      </c>
      <c r="H617" t="s">
        <v>52</v>
      </c>
      <c r="I617" t="s">
        <v>26</v>
      </c>
      <c r="J617" t="s">
        <v>27</v>
      </c>
      <c r="K617" s="3">
        <v>24392.959999999999</v>
      </c>
      <c r="L617" s="6">
        <v>15.7</v>
      </c>
      <c r="N617" s="4">
        <v>16</v>
      </c>
      <c r="O617" s="4">
        <v>602699</v>
      </c>
      <c r="P617" s="4">
        <v>1166968</v>
      </c>
      <c r="Q617" s="4">
        <v>0</v>
      </c>
      <c r="R617" s="9" t="str">
        <f t="shared" si="39"/>
        <v>4a2db08b-579c-4d44-b3fa-e8e7d258d7b4погашен26400краткосрочный659ремонт жилья4 годав ипотекеремонт жилья24392,9615,71660269911669680</v>
      </c>
      <c r="S617" s="10">
        <f t="shared" si="40"/>
        <v>0.21999885759981724</v>
      </c>
      <c r="T617" s="3">
        <f t="shared" si="41"/>
        <v>24.707907527417749</v>
      </c>
      <c r="U617" s="13">
        <f t="shared" si="42"/>
        <v>8.6405004270516533E-2</v>
      </c>
    </row>
    <row r="618" spans="1:21" x14ac:dyDescent="0.25">
      <c r="A618">
        <v>1454</v>
      </c>
      <c r="B618" t="s">
        <v>1504</v>
      </c>
      <c r="C618" t="s">
        <v>23</v>
      </c>
      <c r="D618" s="1">
        <v>585266</v>
      </c>
      <c r="E618" t="s">
        <v>24</v>
      </c>
      <c r="F618" s="4">
        <v>706</v>
      </c>
      <c r="G618" s="4">
        <v>1273000</v>
      </c>
      <c r="H618" t="s">
        <v>29</v>
      </c>
      <c r="I618" t="s">
        <v>38</v>
      </c>
      <c r="J618" t="s">
        <v>30</v>
      </c>
      <c r="K618" s="3">
        <v>20686.439999999999</v>
      </c>
      <c r="L618" s="6">
        <v>16.399999999999999</v>
      </c>
      <c r="N618" s="4">
        <v>12</v>
      </c>
      <c r="O618" s="4">
        <v>505343</v>
      </c>
      <c r="P618" s="4">
        <v>645854</v>
      </c>
      <c r="Q618" s="4">
        <v>0</v>
      </c>
      <c r="R618" s="9" t="str">
        <f t="shared" si="39"/>
        <v>4a369b32-499f-4112-adf5-0f739ffbf8bbпогашен585266краткосрочный706консолидация кредитов10+ летв арендеконсолидация кредитов20686,4416,4125053436458540</v>
      </c>
      <c r="S618" s="10">
        <f t="shared" si="40"/>
        <v>0.19500179104477611</v>
      </c>
      <c r="T618" s="3">
        <f t="shared" si="41"/>
        <v>24.428707887872445</v>
      </c>
      <c r="U618" s="13">
        <f t="shared" si="42"/>
        <v>8.5428626727397247E-2</v>
      </c>
    </row>
    <row r="619" spans="1:21" x14ac:dyDescent="0.25">
      <c r="A619">
        <v>238</v>
      </c>
      <c r="B619" t="s">
        <v>286</v>
      </c>
      <c r="C619" t="s">
        <v>23</v>
      </c>
      <c r="D619" s="1">
        <v>732028</v>
      </c>
      <c r="E619" t="s">
        <v>24</v>
      </c>
      <c r="F619" s="4">
        <v>737</v>
      </c>
      <c r="G619" s="4">
        <v>1724193</v>
      </c>
      <c r="H619" t="s">
        <v>29</v>
      </c>
      <c r="I619" t="s">
        <v>26</v>
      </c>
      <c r="J619" t="s">
        <v>30</v>
      </c>
      <c r="K619" s="3">
        <v>32041.22</v>
      </c>
      <c r="L619" s="6">
        <v>18.5</v>
      </c>
      <c r="M619" s="4">
        <v>21</v>
      </c>
      <c r="N619" s="4">
        <v>14</v>
      </c>
      <c r="O619" s="4">
        <v>628425</v>
      </c>
      <c r="P619" s="4">
        <v>1017698</v>
      </c>
      <c r="Q619" s="4">
        <v>0</v>
      </c>
      <c r="R619" s="9" t="str">
        <f t="shared" si="39"/>
        <v>4a38f197-1e4a-49f9-bc02-7563c7663f69погашен732028краткосрочный737консолидация кредитов10+ летв ипотекеконсолидация кредитов32041,2218,5211462842510176980</v>
      </c>
      <c r="S619" s="10">
        <f t="shared" si="40"/>
        <v>0.22299976858739132</v>
      </c>
      <c r="T619" s="3">
        <f t="shared" si="41"/>
        <v>19.6130172321778</v>
      </c>
      <c r="U619" s="13">
        <f t="shared" si="42"/>
        <v>6.8587873571386501E-2</v>
      </c>
    </row>
    <row r="620" spans="1:21" x14ac:dyDescent="0.25">
      <c r="A620">
        <v>1661</v>
      </c>
      <c r="B620" t="s">
        <v>1710</v>
      </c>
      <c r="C620" t="s">
        <v>23</v>
      </c>
      <c r="D620" s="1">
        <v>197472</v>
      </c>
      <c r="E620" t="s">
        <v>24</v>
      </c>
      <c r="F620" s="4">
        <v>720</v>
      </c>
      <c r="G620" s="4">
        <v>909530</v>
      </c>
      <c r="H620" t="s">
        <v>25</v>
      </c>
      <c r="I620" t="s">
        <v>26</v>
      </c>
      <c r="J620" t="s">
        <v>30</v>
      </c>
      <c r="K620" s="3">
        <v>17357.07</v>
      </c>
      <c r="L620" s="6">
        <v>17.100000000000001</v>
      </c>
      <c r="N620" s="4">
        <v>18</v>
      </c>
      <c r="O620" s="4">
        <v>448647</v>
      </c>
      <c r="P620" s="4">
        <v>700128</v>
      </c>
      <c r="Q620" s="4">
        <v>0</v>
      </c>
      <c r="R620" s="9" t="str">
        <f t="shared" si="39"/>
        <v>4a448cc6-5759-4e8d-bdbb-ab728bfb7dc8погашен197472краткосрочный720консолидация кредитов8 летв ипотекеконсолидация кредитов17357,0717,1184486477001280</v>
      </c>
      <c r="S620" s="10">
        <f t="shared" si="40"/>
        <v>0.22900271568832253</v>
      </c>
      <c r="T620" s="3">
        <f t="shared" si="41"/>
        <v>25.848083806771534</v>
      </c>
      <c r="U620" s="13">
        <f t="shared" si="42"/>
        <v>9.0392267707429752E-2</v>
      </c>
    </row>
    <row r="621" spans="1:21" x14ac:dyDescent="0.25">
      <c r="A621">
        <v>1737</v>
      </c>
      <c r="B621" t="s">
        <v>1786</v>
      </c>
      <c r="C621" t="s">
        <v>23</v>
      </c>
      <c r="D621" s="1">
        <v>132308</v>
      </c>
      <c r="E621" t="s">
        <v>24</v>
      </c>
      <c r="F621" s="4">
        <v>716</v>
      </c>
      <c r="G621" s="4">
        <v>721601</v>
      </c>
      <c r="I621" t="s">
        <v>26</v>
      </c>
      <c r="J621" t="s">
        <v>72</v>
      </c>
      <c r="K621" s="3">
        <v>5526.34</v>
      </c>
      <c r="L621" s="6">
        <v>25.4</v>
      </c>
      <c r="M621" s="4">
        <v>31</v>
      </c>
      <c r="N621" s="4">
        <v>9</v>
      </c>
      <c r="O621" s="4">
        <v>110466</v>
      </c>
      <c r="P621" s="4">
        <v>167640</v>
      </c>
      <c r="Q621" s="4">
        <v>0</v>
      </c>
      <c r="R621" s="9" t="str">
        <f t="shared" si="39"/>
        <v>4a944c24-87b1-4079-9f7a-e28f03eb42ceпогашен132308краткосрочный716иноев ипотекеиное5526,3425,43191104661676400</v>
      </c>
      <c r="S621" s="10">
        <f t="shared" si="40"/>
        <v>9.190131388398852E-2</v>
      </c>
      <c r="T621" s="3">
        <f t="shared" si="41"/>
        <v>19.988998143436703</v>
      </c>
      <c r="U621" s="13">
        <f t="shared" si="42"/>
        <v>6.9902700907813448E-2</v>
      </c>
    </row>
    <row r="622" spans="1:21" x14ac:dyDescent="0.25">
      <c r="A622">
        <v>845</v>
      </c>
      <c r="B622" t="s">
        <v>897</v>
      </c>
      <c r="C622" t="s">
        <v>23</v>
      </c>
      <c r="D622" s="1">
        <v>157234</v>
      </c>
      <c r="E622" t="s">
        <v>24</v>
      </c>
      <c r="F622" s="4"/>
      <c r="G622" s="4"/>
      <c r="H622" t="s">
        <v>74</v>
      </c>
      <c r="I622" t="s">
        <v>38</v>
      </c>
      <c r="J622" t="s">
        <v>30</v>
      </c>
      <c r="K622" s="3">
        <v>13398.04</v>
      </c>
      <c r="L622" s="6">
        <v>15.7</v>
      </c>
      <c r="N622" s="4">
        <v>17</v>
      </c>
      <c r="O622" s="4">
        <v>169043</v>
      </c>
      <c r="P622" s="4">
        <v>194370</v>
      </c>
      <c r="Q622" s="4">
        <v>0</v>
      </c>
      <c r="R622" s="9" t="str">
        <f t="shared" si="39"/>
        <v>4ab01738-05af-4ace-881e-0a435c452a47погашен157234краткосрочныйконсолидация кредитов6 летв арендеконсолидация кредитов13398,0415,7171690431943700</v>
      </c>
      <c r="S622" s="10" t="str">
        <f t="shared" si="40"/>
        <v/>
      </c>
      <c r="T622" s="3">
        <f t="shared" si="41"/>
        <v>12.616994724601508</v>
      </c>
      <c r="U622" s="13">
        <f t="shared" si="42"/>
        <v>4.4122371829769143E-2</v>
      </c>
    </row>
    <row r="623" spans="1:21" x14ac:dyDescent="0.25">
      <c r="A623">
        <v>1954</v>
      </c>
      <c r="B623" t="s">
        <v>2001</v>
      </c>
      <c r="C623" t="s">
        <v>23</v>
      </c>
      <c r="E623" t="s">
        <v>24</v>
      </c>
      <c r="F623" s="4">
        <v>744</v>
      </c>
      <c r="G623" s="4">
        <v>1331064</v>
      </c>
      <c r="H623" t="s">
        <v>68</v>
      </c>
      <c r="I623" t="s">
        <v>38</v>
      </c>
      <c r="J623" t="s">
        <v>30</v>
      </c>
      <c r="K623" s="3">
        <v>6145.17</v>
      </c>
      <c r="L623" s="6">
        <v>13.7</v>
      </c>
      <c r="M623" s="4">
        <v>29</v>
      </c>
      <c r="N623" s="4">
        <v>3</v>
      </c>
      <c r="O623" s="4">
        <v>2337</v>
      </c>
      <c r="P623" s="4">
        <v>58872</v>
      </c>
      <c r="Q623" s="4">
        <v>0</v>
      </c>
      <c r="R623" s="9" t="str">
        <f t="shared" si="39"/>
        <v>4adc8ca4-ed21-4567-bda2-e6caef29bd4bпогашенкраткосрочный744консолидация кредитов1 годв арендеконсолидация кредитов6145,1713,72932337588720</v>
      </c>
      <c r="S623" s="10">
        <f t="shared" si="40"/>
        <v>5.5400822199383359E-2</v>
      </c>
      <c r="T623" s="3">
        <f t="shared" si="41"/>
        <v>0.38029867359243114</v>
      </c>
      <c r="U623" s="13">
        <f t="shared" si="42"/>
        <v>1.3299268049859012E-3</v>
      </c>
    </row>
    <row r="624" spans="1:21" x14ac:dyDescent="0.25">
      <c r="A624">
        <v>368</v>
      </c>
      <c r="B624" t="s">
        <v>419</v>
      </c>
      <c r="C624" t="s">
        <v>23</v>
      </c>
      <c r="D624" s="1">
        <v>776864</v>
      </c>
      <c r="E624" t="s">
        <v>24</v>
      </c>
      <c r="F624" s="4">
        <v>687</v>
      </c>
      <c r="G624" s="4">
        <v>1629383</v>
      </c>
      <c r="H624" t="s">
        <v>29</v>
      </c>
      <c r="I624" t="s">
        <v>26</v>
      </c>
      <c r="J624" t="s">
        <v>30</v>
      </c>
      <c r="K624" s="3">
        <v>34895.78</v>
      </c>
      <c r="L624" s="6">
        <v>19.600000000000001</v>
      </c>
      <c r="M624" s="4">
        <v>63</v>
      </c>
      <c r="N624" s="4">
        <v>24</v>
      </c>
      <c r="O624" s="4">
        <v>481783</v>
      </c>
      <c r="P624" s="4">
        <v>950334</v>
      </c>
      <c r="Q624" s="4">
        <v>1</v>
      </c>
      <c r="R624" s="9" t="str">
        <f t="shared" si="39"/>
        <v>4ae48a91-7be2-40b1-a66d-6f7d5b6b5e7fпогашен776864краткосрочный687консолидация кредитов10+ летв ипотекеконсолидация кредитов34895,7819,663244817839503341</v>
      </c>
      <c r="S624" s="10">
        <f t="shared" si="40"/>
        <v>0.25699872896673159</v>
      </c>
      <c r="T624" s="3">
        <f t="shared" si="41"/>
        <v>13.806339907003082</v>
      </c>
      <c r="U624" s="13">
        <f t="shared" si="42"/>
        <v>4.8281581809428091E-2</v>
      </c>
    </row>
    <row r="625" spans="1:21" x14ac:dyDescent="0.25">
      <c r="A625">
        <v>1027</v>
      </c>
      <c r="B625" t="s">
        <v>1077</v>
      </c>
      <c r="C625" t="s">
        <v>23</v>
      </c>
      <c r="D625" s="1">
        <v>82126</v>
      </c>
      <c r="E625" t="s">
        <v>24</v>
      </c>
      <c r="F625" s="4">
        <v>717</v>
      </c>
      <c r="G625" s="4">
        <v>2015672</v>
      </c>
      <c r="H625" t="s">
        <v>68</v>
      </c>
      <c r="I625" t="s">
        <v>38</v>
      </c>
      <c r="J625" t="s">
        <v>30</v>
      </c>
      <c r="K625" s="3">
        <v>23180.38</v>
      </c>
      <c r="L625" s="6">
        <v>24</v>
      </c>
      <c r="N625" s="4">
        <v>8</v>
      </c>
      <c r="O625" s="4">
        <v>157016</v>
      </c>
      <c r="P625" s="4">
        <v>242088</v>
      </c>
      <c r="Q625" s="4">
        <v>0</v>
      </c>
      <c r="R625" s="9" t="str">
        <f t="shared" si="39"/>
        <v>4b0824a8-9ef4-4e93-889d-d120ebe5c5e1погашен82126краткосрочный717консолидация кредитов1 годв арендеконсолидация кредитов23180,382481570162420880</v>
      </c>
      <c r="S625" s="10">
        <f t="shared" si="40"/>
        <v>0.13800090490913203</v>
      </c>
      <c r="T625" s="3">
        <f t="shared" si="41"/>
        <v>6.773659448205767</v>
      </c>
      <c r="U625" s="13">
        <f t="shared" si="42"/>
        <v>2.3687885058650777E-2</v>
      </c>
    </row>
    <row r="626" spans="1:21" x14ac:dyDescent="0.25">
      <c r="A626">
        <v>595</v>
      </c>
      <c r="B626" t="s">
        <v>646</v>
      </c>
      <c r="C626" t="s">
        <v>23</v>
      </c>
      <c r="D626" s="1">
        <v>777084</v>
      </c>
      <c r="E626" t="s">
        <v>34</v>
      </c>
      <c r="F626" s="4">
        <v>725</v>
      </c>
      <c r="G626" s="4">
        <v>3355970</v>
      </c>
      <c r="H626" t="s">
        <v>52</v>
      </c>
      <c r="I626" t="s">
        <v>26</v>
      </c>
      <c r="J626" t="s">
        <v>27</v>
      </c>
      <c r="K626" s="3">
        <v>26623.94</v>
      </c>
      <c r="L626" s="6">
        <v>26.7</v>
      </c>
      <c r="N626" s="4">
        <v>13</v>
      </c>
      <c r="O626" s="4">
        <v>3276284</v>
      </c>
      <c r="P626" s="4">
        <v>145907344</v>
      </c>
      <c r="Q626" s="4">
        <v>0</v>
      </c>
      <c r="R626" s="9" t="str">
        <f t="shared" si="39"/>
        <v>4b0ad1aa-c7c6-40fb-ba30-4c19c5fd9508погашен777084долгосрочный725ремонт жилья4 годав ипотекеремонт жилья26623,9426,71332762841459073440</v>
      </c>
      <c r="S626" s="10">
        <f t="shared" si="40"/>
        <v>9.5199682953065717E-2</v>
      </c>
      <c r="T626" s="3">
        <f t="shared" si="41"/>
        <v>123.05781939111942</v>
      </c>
      <c r="U626" s="13">
        <f t="shared" si="42"/>
        <v>0.4303404243443586</v>
      </c>
    </row>
    <row r="627" spans="1:21" x14ac:dyDescent="0.25">
      <c r="A627">
        <v>605</v>
      </c>
      <c r="B627" t="s">
        <v>656</v>
      </c>
      <c r="C627" t="s">
        <v>23</v>
      </c>
      <c r="D627" s="1">
        <v>553916</v>
      </c>
      <c r="E627" t="s">
        <v>34</v>
      </c>
      <c r="F627" s="4">
        <v>594</v>
      </c>
      <c r="G627" s="4">
        <v>2009174</v>
      </c>
      <c r="H627" t="s">
        <v>35</v>
      </c>
      <c r="I627" t="s">
        <v>26</v>
      </c>
      <c r="J627" t="s">
        <v>30</v>
      </c>
      <c r="K627" s="3">
        <v>29451.14</v>
      </c>
      <c r="L627" s="6">
        <v>27.8</v>
      </c>
      <c r="N627" s="4">
        <v>10</v>
      </c>
      <c r="O627" s="4">
        <v>579443</v>
      </c>
      <c r="P627" s="4">
        <v>680460</v>
      </c>
      <c r="Q627" s="4">
        <v>0</v>
      </c>
      <c r="R627" s="9" t="str">
        <f t="shared" si="39"/>
        <v>4b22d634-71bf-4e1e-8db9-27d9571a7e63погашен553916долгосрочный594консолидация кредитов3 годав ипотекеконсолидация кредитов29451,1427,8105794436804600</v>
      </c>
      <c r="S627" s="10">
        <f t="shared" si="40"/>
        <v>0.17589998676072854</v>
      </c>
      <c r="T627" s="3">
        <f t="shared" si="41"/>
        <v>19.674722268815401</v>
      </c>
      <c r="U627" s="13">
        <f t="shared" si="42"/>
        <v>6.8803659709822856E-2</v>
      </c>
    </row>
    <row r="628" spans="1:21" x14ac:dyDescent="0.25">
      <c r="A628">
        <v>1631</v>
      </c>
      <c r="B628" t="s">
        <v>1680</v>
      </c>
      <c r="C628" t="s">
        <v>40</v>
      </c>
      <c r="D628" s="1">
        <v>213378</v>
      </c>
      <c r="E628" t="s">
        <v>24</v>
      </c>
      <c r="F628" s="4"/>
      <c r="G628" s="4"/>
      <c r="I628" t="s">
        <v>26</v>
      </c>
      <c r="J628" t="s">
        <v>30</v>
      </c>
      <c r="K628" s="3">
        <v>10135.36</v>
      </c>
      <c r="L628" s="6">
        <v>9.3000000000000007</v>
      </c>
      <c r="N628" s="4">
        <v>10</v>
      </c>
      <c r="O628" s="4">
        <v>231686</v>
      </c>
      <c r="P628" s="4">
        <v>379984</v>
      </c>
      <c r="Q628" s="4">
        <v>0</v>
      </c>
      <c r="R628" s="9" t="str">
        <f t="shared" si="39"/>
        <v>4b6003ad-5e2a-404e-b955-b4ec6a1d4123не погашен213378краткосрочныйконсолидация кредитовв ипотекеконсолидация кредитов10135,369,3102316863799840</v>
      </c>
      <c r="S628" s="10" t="str">
        <f t="shared" si="40"/>
        <v/>
      </c>
      <c r="T628" s="3">
        <f t="shared" si="41"/>
        <v>22.859178164367126</v>
      </c>
      <c r="U628" s="13">
        <f t="shared" si="42"/>
        <v>7.9939889070770889E-2</v>
      </c>
    </row>
    <row r="629" spans="1:21" x14ac:dyDescent="0.25">
      <c r="A629">
        <v>101</v>
      </c>
      <c r="B629" t="s">
        <v>148</v>
      </c>
      <c r="C629" t="s">
        <v>23</v>
      </c>
      <c r="D629" s="1">
        <v>166672</v>
      </c>
      <c r="E629" t="s">
        <v>24</v>
      </c>
      <c r="F629" s="4">
        <v>705</v>
      </c>
      <c r="G629" s="4">
        <v>1048667</v>
      </c>
      <c r="H629" t="s">
        <v>29</v>
      </c>
      <c r="I629" t="s">
        <v>26</v>
      </c>
      <c r="J629" t="s">
        <v>30</v>
      </c>
      <c r="K629" s="3">
        <v>16166.91</v>
      </c>
      <c r="L629" s="6">
        <v>16</v>
      </c>
      <c r="M629" s="4">
        <v>18</v>
      </c>
      <c r="N629" s="4">
        <v>10</v>
      </c>
      <c r="O629" s="4">
        <v>167656</v>
      </c>
      <c r="P629" s="4">
        <v>267014</v>
      </c>
      <c r="Q629" s="4">
        <v>0</v>
      </c>
      <c r="R629" s="9" t="str">
        <f t="shared" si="39"/>
        <v>4b8c3426-83b6-4e7a-bd22-ab5695587508погашен166672краткосрочный705консолидация кредитов10+ летв ипотекеконсолидация кредитов16166,911618101676562670140</v>
      </c>
      <c r="S629" s="10">
        <f t="shared" si="40"/>
        <v>0.1849995470440092</v>
      </c>
      <c r="T629" s="3">
        <f t="shared" si="41"/>
        <v>10.370318137479581</v>
      </c>
      <c r="U629" s="13">
        <f t="shared" si="42"/>
        <v>3.6265611807119513E-2</v>
      </c>
    </row>
    <row r="630" spans="1:21" x14ac:dyDescent="0.25">
      <c r="A630">
        <v>1012</v>
      </c>
      <c r="B630" t="s">
        <v>1062</v>
      </c>
      <c r="C630" t="s">
        <v>23</v>
      </c>
      <c r="E630" t="s">
        <v>24</v>
      </c>
      <c r="F630" s="4">
        <v>743</v>
      </c>
      <c r="G630" s="4">
        <v>774060</v>
      </c>
      <c r="H630" t="s">
        <v>35</v>
      </c>
      <c r="I630" t="s">
        <v>26</v>
      </c>
      <c r="J630" t="s">
        <v>30</v>
      </c>
      <c r="K630" s="3">
        <v>17093.73</v>
      </c>
      <c r="L630" s="6">
        <v>16.7</v>
      </c>
      <c r="N630" s="4">
        <v>12</v>
      </c>
      <c r="O630" s="4">
        <v>486647</v>
      </c>
      <c r="P630" s="4">
        <v>1006236</v>
      </c>
      <c r="Q630" s="4">
        <v>0</v>
      </c>
      <c r="R630" s="9" t="str">
        <f t="shared" si="39"/>
        <v>4b9c2fe5-8953-4cb4-8b40-610ad7223e8fпогашенкраткосрочный743консолидация кредитов3 годав ипотекеконсолидация кредитов17093,7316,71248664710062360</v>
      </c>
      <c r="S630" s="10">
        <f t="shared" si="40"/>
        <v>0.26499852724594991</v>
      </c>
      <c r="T630" s="3">
        <f t="shared" si="41"/>
        <v>28.469327642357754</v>
      </c>
      <c r="U630" s="13">
        <f t="shared" si="42"/>
        <v>9.9558911404657599E-2</v>
      </c>
    </row>
    <row r="631" spans="1:21" x14ac:dyDescent="0.25">
      <c r="A631">
        <v>1885</v>
      </c>
      <c r="B631" t="s">
        <v>1932</v>
      </c>
      <c r="C631" t="s">
        <v>23</v>
      </c>
      <c r="D631" s="1">
        <v>337040</v>
      </c>
      <c r="E631" t="s">
        <v>24</v>
      </c>
      <c r="F631" s="4">
        <v>724</v>
      </c>
      <c r="G631" s="4">
        <v>1086667</v>
      </c>
      <c r="H631" t="s">
        <v>29</v>
      </c>
      <c r="I631" t="s">
        <v>38</v>
      </c>
      <c r="J631" t="s">
        <v>30</v>
      </c>
      <c r="K631" s="3">
        <v>9598.99</v>
      </c>
      <c r="L631" s="6">
        <v>13.6</v>
      </c>
      <c r="N631" s="4">
        <v>5</v>
      </c>
      <c r="O631" s="4">
        <v>344014</v>
      </c>
      <c r="P631" s="4">
        <v>435798</v>
      </c>
      <c r="Q631" s="4">
        <v>0</v>
      </c>
      <c r="R631" s="9" t="str">
        <f t="shared" si="39"/>
        <v>4bba7bfc-965b-4648-915e-54ca7e32e759погашен337040краткосрочный724консолидация кредитов10+ летв арендеконсолидация кредитов9598,9913,653440144357980</v>
      </c>
      <c r="S631" s="10">
        <f t="shared" si="40"/>
        <v>0.10600108404874722</v>
      </c>
      <c r="T631" s="3">
        <f t="shared" si="41"/>
        <v>35.838562182062908</v>
      </c>
      <c r="U631" s="13">
        <f t="shared" si="42"/>
        <v>0.12532955754970604</v>
      </c>
    </row>
    <row r="632" spans="1:21" x14ac:dyDescent="0.25">
      <c r="A632">
        <v>105</v>
      </c>
      <c r="B632" t="s">
        <v>152</v>
      </c>
      <c r="C632" t="s">
        <v>23</v>
      </c>
      <c r="D632" s="1">
        <v>448976</v>
      </c>
      <c r="E632" t="s">
        <v>24</v>
      </c>
      <c r="F632" s="4">
        <v>742</v>
      </c>
      <c r="G632" s="4">
        <v>4071396</v>
      </c>
      <c r="H632" t="s">
        <v>29</v>
      </c>
      <c r="I632" t="s">
        <v>26</v>
      </c>
      <c r="J632" t="s">
        <v>30</v>
      </c>
      <c r="K632" s="3">
        <v>10348.16</v>
      </c>
      <c r="L632" s="6">
        <v>19.7</v>
      </c>
      <c r="N632" s="4">
        <v>7</v>
      </c>
      <c r="O632" s="4">
        <v>486001</v>
      </c>
      <c r="P632" s="4">
        <v>1253340</v>
      </c>
      <c r="Q632" s="4">
        <v>0</v>
      </c>
      <c r="R632" s="9" t="str">
        <f t="shared" si="39"/>
        <v>4bdc5535-cbfe-4f08-9852-0d2a690a4644погашен448976краткосрочный742консолидация кредитов10+ летв ипотекеконсолидация кредитов10348,1619,7748600112533400</v>
      </c>
      <c r="S632" s="10">
        <f t="shared" si="40"/>
        <v>3.0500084000672004E-2</v>
      </c>
      <c r="T632" s="3">
        <f t="shared" si="41"/>
        <v>46.964967685076381</v>
      </c>
      <c r="U632" s="13">
        <f t="shared" si="42"/>
        <v>0.16423925129599201</v>
      </c>
    </row>
    <row r="633" spans="1:21" x14ac:dyDescent="0.25">
      <c r="A633">
        <v>119</v>
      </c>
      <c r="B633" t="s">
        <v>166</v>
      </c>
      <c r="C633" t="s">
        <v>40</v>
      </c>
      <c r="D633" s="1">
        <v>509586</v>
      </c>
      <c r="E633" t="s">
        <v>34</v>
      </c>
      <c r="F633" s="4">
        <v>678</v>
      </c>
      <c r="G633" s="4">
        <v>1816001</v>
      </c>
      <c r="H633" t="s">
        <v>46</v>
      </c>
      <c r="I633" t="s">
        <v>38</v>
      </c>
      <c r="J633" t="s">
        <v>30</v>
      </c>
      <c r="K633" s="3">
        <v>26180.67</v>
      </c>
      <c r="L633" s="6">
        <v>13.9</v>
      </c>
      <c r="M633" s="4">
        <v>74</v>
      </c>
      <c r="N633" s="4">
        <v>32</v>
      </c>
      <c r="O633" s="4">
        <v>115672</v>
      </c>
      <c r="P633" s="4">
        <v>319638</v>
      </c>
      <c r="Q633" s="4">
        <v>1</v>
      </c>
      <c r="R633" s="9" t="str">
        <f t="shared" si="39"/>
        <v>4bf2f68f-20e5-44ce-b073-a31953b2f646не погашен509586долгосрочный678консолидация кредитов2 годав арендеконсолидация кредитов26180,6713,974321156723196381</v>
      </c>
      <c r="S633" s="10">
        <f t="shared" si="40"/>
        <v>0.17299992676215487</v>
      </c>
      <c r="T633" s="3">
        <f t="shared" si="41"/>
        <v>4.4182215352013534</v>
      </c>
      <c r="U633" s="13">
        <f t="shared" si="42"/>
        <v>1.5450780289408784E-2</v>
      </c>
    </row>
    <row r="634" spans="1:21" x14ac:dyDescent="0.25">
      <c r="A634">
        <v>626</v>
      </c>
      <c r="B634" t="s">
        <v>677</v>
      </c>
      <c r="C634" t="s">
        <v>23</v>
      </c>
      <c r="D634" s="1">
        <v>347996</v>
      </c>
      <c r="E634" t="s">
        <v>34</v>
      </c>
      <c r="F634" s="4">
        <v>700</v>
      </c>
      <c r="G634" s="4">
        <v>686945</v>
      </c>
      <c r="H634" t="s">
        <v>68</v>
      </c>
      <c r="I634" t="s">
        <v>32</v>
      </c>
      <c r="J634" t="s">
        <v>30</v>
      </c>
      <c r="K634" s="3">
        <v>3932.81</v>
      </c>
      <c r="L634" s="6">
        <v>11</v>
      </c>
      <c r="N634" s="4">
        <v>7</v>
      </c>
      <c r="O634" s="4">
        <v>164578</v>
      </c>
      <c r="P634" s="4">
        <v>227678</v>
      </c>
      <c r="Q634" s="4">
        <v>0</v>
      </c>
      <c r="R634" s="9" t="str">
        <f t="shared" si="39"/>
        <v>4bfbef83-43cb-4f97-83d8-b8fe05fd4a57погашен347996долгосрочный700консолидация кредитов1 годв собственностиконсолидация кредитов3932,811171645782276780</v>
      </c>
      <c r="S634" s="10">
        <f t="shared" si="40"/>
        <v>6.870087124878993E-2</v>
      </c>
      <c r="T634" s="3">
        <f t="shared" si="41"/>
        <v>41.847432243103533</v>
      </c>
      <c r="U634" s="13">
        <f t="shared" si="42"/>
        <v>0.14634292918828187</v>
      </c>
    </row>
    <row r="635" spans="1:21" x14ac:dyDescent="0.25">
      <c r="A635">
        <v>1086</v>
      </c>
      <c r="B635" t="s">
        <v>1136</v>
      </c>
      <c r="C635" t="s">
        <v>40</v>
      </c>
      <c r="D635" s="1">
        <v>230318</v>
      </c>
      <c r="E635" t="s">
        <v>34</v>
      </c>
      <c r="F635" s="4">
        <v>707</v>
      </c>
      <c r="G635" s="4">
        <v>1338778</v>
      </c>
      <c r="H635" t="s">
        <v>37</v>
      </c>
      <c r="I635" t="s">
        <v>38</v>
      </c>
      <c r="J635" t="s">
        <v>30</v>
      </c>
      <c r="K635" s="3">
        <v>18631.400000000001</v>
      </c>
      <c r="L635" s="6">
        <v>10.199999999999999</v>
      </c>
      <c r="N635" s="4">
        <v>14</v>
      </c>
      <c r="O635" s="4">
        <v>181013</v>
      </c>
      <c r="P635" s="4">
        <v>671814</v>
      </c>
      <c r="Q635" s="4">
        <v>1</v>
      </c>
      <c r="R635" s="9" t="str">
        <f t="shared" si="39"/>
        <v>4c216b6b-acf7-4d78-8d42-ab29b9e7930bне погашен230318долгосрочный707консолидация кредитов5 летв арендеконсолидация кредитов18631,410,2141810136718141</v>
      </c>
      <c r="S635" s="10">
        <f t="shared" si="40"/>
        <v>0.16700065283415175</v>
      </c>
      <c r="T635" s="3">
        <f t="shared" si="41"/>
        <v>9.7154803181725473</v>
      </c>
      <c r="U635" s="13">
        <f t="shared" si="42"/>
        <v>3.3975605479755165E-2</v>
      </c>
    </row>
    <row r="636" spans="1:21" x14ac:dyDescent="0.25">
      <c r="A636">
        <v>224</v>
      </c>
      <c r="B636" t="s">
        <v>271</v>
      </c>
      <c r="C636" t="s">
        <v>23</v>
      </c>
      <c r="D636" s="1">
        <v>449460</v>
      </c>
      <c r="E636" t="s">
        <v>34</v>
      </c>
      <c r="F636" s="4">
        <v>658</v>
      </c>
      <c r="G636" s="4">
        <v>1057768</v>
      </c>
      <c r="H636" t="s">
        <v>35</v>
      </c>
      <c r="I636" t="s">
        <v>38</v>
      </c>
      <c r="J636" t="s">
        <v>30</v>
      </c>
      <c r="K636" s="3">
        <v>19039.71</v>
      </c>
      <c r="L636" s="6">
        <v>16.3</v>
      </c>
      <c r="N636" s="4">
        <v>8</v>
      </c>
      <c r="O636" s="4">
        <v>367992</v>
      </c>
      <c r="P636" s="4">
        <v>510290</v>
      </c>
      <c r="Q636" s="4">
        <v>0</v>
      </c>
      <c r="R636" s="9" t="str">
        <f t="shared" si="39"/>
        <v>4c328ed4-c746-4ae6-92cc-8c648dd8c366погашен449460долгосрочный658консолидация кредитов3 годав арендеконсолидация кредитов19039,7116,383679925102900</v>
      </c>
      <c r="S636" s="10">
        <f t="shared" si="40"/>
        <v>0.21599870671073429</v>
      </c>
      <c r="T636" s="3">
        <f t="shared" si="41"/>
        <v>19.327605304912733</v>
      </c>
      <c r="U636" s="13">
        <f t="shared" si="42"/>
        <v>6.7589771293124823E-2</v>
      </c>
    </row>
    <row r="637" spans="1:21" x14ac:dyDescent="0.25">
      <c r="A637">
        <v>1285</v>
      </c>
      <c r="B637" t="s">
        <v>1335</v>
      </c>
      <c r="C637" t="s">
        <v>23</v>
      </c>
      <c r="D637" s="1">
        <v>262460</v>
      </c>
      <c r="E637" t="s">
        <v>34</v>
      </c>
      <c r="F637" s="4">
        <v>696</v>
      </c>
      <c r="G637" s="4">
        <v>793364</v>
      </c>
      <c r="H637" t="s">
        <v>29</v>
      </c>
      <c r="I637" t="s">
        <v>38</v>
      </c>
      <c r="J637" t="s">
        <v>30</v>
      </c>
      <c r="K637" s="3">
        <v>18049.240000000002</v>
      </c>
      <c r="L637" s="6">
        <v>14</v>
      </c>
      <c r="M637" s="4">
        <v>9</v>
      </c>
      <c r="N637" s="4">
        <v>25</v>
      </c>
      <c r="O637" s="4">
        <v>197220</v>
      </c>
      <c r="P637" s="4">
        <v>542432</v>
      </c>
      <c r="Q637" s="4">
        <v>0</v>
      </c>
      <c r="R637" s="9" t="str">
        <f t="shared" si="39"/>
        <v>4c394e3d-b54a-499c-8dae-243317a60720погашен262460долгосрочный696консолидация кредитов10+ летв арендеконсолидация кредитов18049,24149251972205424320</v>
      </c>
      <c r="S637" s="10">
        <f t="shared" si="40"/>
        <v>0.27300316122233931</v>
      </c>
      <c r="T637" s="3">
        <f t="shared" si="41"/>
        <v>10.926775864246915</v>
      </c>
      <c r="U637" s="13">
        <f t="shared" si="42"/>
        <v>3.8211577170812881E-2</v>
      </c>
    </row>
    <row r="638" spans="1:21" x14ac:dyDescent="0.25">
      <c r="A638">
        <v>1624</v>
      </c>
      <c r="B638" t="s">
        <v>1674</v>
      </c>
      <c r="C638" t="s">
        <v>40</v>
      </c>
      <c r="D638" s="1">
        <v>265716</v>
      </c>
      <c r="E638" t="s">
        <v>24</v>
      </c>
      <c r="F638" s="4">
        <v>719</v>
      </c>
      <c r="G638" s="4">
        <v>658312</v>
      </c>
      <c r="H638" t="s">
        <v>57</v>
      </c>
      <c r="I638" t="s">
        <v>38</v>
      </c>
      <c r="J638" t="s">
        <v>30</v>
      </c>
      <c r="K638" s="3">
        <v>11959.36</v>
      </c>
      <c r="L638" s="6">
        <v>27.5</v>
      </c>
      <c r="N638" s="4">
        <v>9</v>
      </c>
      <c r="O638" s="4">
        <v>397119</v>
      </c>
      <c r="P638" s="4">
        <v>594858</v>
      </c>
      <c r="Q638" s="4">
        <v>0</v>
      </c>
      <c r="R638" s="9" t="str">
        <f t="shared" si="39"/>
        <v>4c4f7973-829d-48bd-91db-1f96ce1d6f24не погашен265716краткосрочный719консолидация кредитов7 летв арендеконсолидация кредитов11959,3627,593971195948580</v>
      </c>
      <c r="S638" s="10">
        <f t="shared" si="40"/>
        <v>0.21800046178711616</v>
      </c>
      <c r="T638" s="3">
        <f t="shared" si="41"/>
        <v>33.205706659888151</v>
      </c>
      <c r="U638" s="13">
        <f t="shared" si="42"/>
        <v>0.11612230710226444</v>
      </c>
    </row>
    <row r="639" spans="1:21" x14ac:dyDescent="0.25">
      <c r="A639">
        <v>1275</v>
      </c>
      <c r="B639" t="s">
        <v>1325</v>
      </c>
      <c r="C639" t="s">
        <v>23</v>
      </c>
      <c r="D639" s="1">
        <v>445192</v>
      </c>
      <c r="E639" t="s">
        <v>34</v>
      </c>
      <c r="F639" s="4">
        <v>707</v>
      </c>
      <c r="G639" s="4">
        <v>1230345</v>
      </c>
      <c r="H639" t="s">
        <v>29</v>
      </c>
      <c r="I639" t="s">
        <v>26</v>
      </c>
      <c r="J639" t="s">
        <v>30</v>
      </c>
      <c r="K639" s="3">
        <v>18250.07</v>
      </c>
      <c r="L639" s="6">
        <v>21.2</v>
      </c>
      <c r="N639" s="4">
        <v>20</v>
      </c>
      <c r="O639" s="4">
        <v>226879</v>
      </c>
      <c r="P639" s="4">
        <v>788898</v>
      </c>
      <c r="Q639" s="4">
        <v>0</v>
      </c>
      <c r="R639" s="9" t="str">
        <f t="shared" si="39"/>
        <v>4c5b171c-40d9-4cb9-beab-27bbc3bce9d3погашен445192долгосрочный707консолидация кредитов10+ летв ипотекеконсолидация кредитов18250,0721,2202268797888980</v>
      </c>
      <c r="S639" s="10">
        <f t="shared" si="40"/>
        <v>0.17799953671531155</v>
      </c>
      <c r="T639" s="3">
        <f t="shared" si="41"/>
        <v>12.431678344247446</v>
      </c>
      <c r="U639" s="13">
        <f t="shared" si="42"/>
        <v>4.3474309559901864E-2</v>
      </c>
    </row>
    <row r="640" spans="1:21" x14ac:dyDescent="0.25">
      <c r="A640">
        <v>970</v>
      </c>
      <c r="B640" t="s">
        <v>1021</v>
      </c>
      <c r="C640" t="s">
        <v>23</v>
      </c>
      <c r="D640" s="1">
        <v>306064</v>
      </c>
      <c r="E640" t="s">
        <v>24</v>
      </c>
      <c r="F640" s="4"/>
      <c r="G640" s="4"/>
      <c r="H640" t="s">
        <v>52</v>
      </c>
      <c r="I640" t="s">
        <v>32</v>
      </c>
      <c r="J640" t="s">
        <v>72</v>
      </c>
      <c r="K640" s="3">
        <v>5997.92</v>
      </c>
      <c r="L640" s="6">
        <v>18.3</v>
      </c>
      <c r="N640" s="4">
        <v>3</v>
      </c>
      <c r="O640" s="4">
        <v>321784</v>
      </c>
      <c r="P640" s="4">
        <v>412610</v>
      </c>
      <c r="Q640" s="4">
        <v>0</v>
      </c>
      <c r="R640" s="9" t="str">
        <f t="shared" si="39"/>
        <v>4c7abe43-507b-4d01-b3ec-b46b82ecbe04погашен306064краткосрочныйиное4 годав собственностииное5997,9218,333217844126100</v>
      </c>
      <c r="S640" s="10" t="str">
        <f t="shared" si="40"/>
        <v/>
      </c>
      <c r="T640" s="3">
        <f t="shared" si="41"/>
        <v>53.649265078560568</v>
      </c>
      <c r="U640" s="13">
        <f t="shared" si="42"/>
        <v>0.18761463199905248</v>
      </c>
    </row>
    <row r="641" spans="1:21" x14ac:dyDescent="0.25">
      <c r="A641">
        <v>1929</v>
      </c>
      <c r="B641" t="s">
        <v>1976</v>
      </c>
      <c r="C641" t="s">
        <v>23</v>
      </c>
      <c r="D641" s="1">
        <v>219208</v>
      </c>
      <c r="E641" t="s">
        <v>24</v>
      </c>
      <c r="F641" s="4">
        <v>745</v>
      </c>
      <c r="G641" s="4">
        <v>1448275</v>
      </c>
      <c r="H641" t="s">
        <v>68</v>
      </c>
      <c r="I641" t="s">
        <v>26</v>
      </c>
      <c r="J641" t="s">
        <v>30</v>
      </c>
      <c r="K641" s="3">
        <v>17499.95</v>
      </c>
      <c r="L641" s="6">
        <v>13.8</v>
      </c>
      <c r="N641" s="4">
        <v>10</v>
      </c>
      <c r="O641" s="4">
        <v>391457</v>
      </c>
      <c r="P641" s="4">
        <v>1076614</v>
      </c>
      <c r="Q641" s="4">
        <v>0</v>
      </c>
      <c r="R641" s="9" t="str">
        <f t="shared" si="39"/>
        <v>4c9d4eae-19ea-43cd-bc45-6c35c0cbc8eeпогашен219208краткосрочный745консолидация кредитов1 годв ипотекеконсолидация кредитов17499,9513,81039145710766140</v>
      </c>
      <c r="S641" s="10">
        <f t="shared" si="40"/>
        <v>0.14499967202361433</v>
      </c>
      <c r="T641" s="3">
        <f t="shared" si="41"/>
        <v>22.369035340100972</v>
      </c>
      <c r="U641" s="13">
        <f t="shared" si="42"/>
        <v>7.8225830817279185E-2</v>
      </c>
    </row>
    <row r="642" spans="1:21" x14ac:dyDescent="0.25">
      <c r="A642">
        <v>425</v>
      </c>
      <c r="B642" t="s">
        <v>476</v>
      </c>
      <c r="C642" t="s">
        <v>23</v>
      </c>
      <c r="D642" s="1">
        <v>155738</v>
      </c>
      <c r="E642" t="s">
        <v>24</v>
      </c>
      <c r="F642" s="4"/>
      <c r="G642" s="4"/>
      <c r="H642" t="s">
        <v>29</v>
      </c>
      <c r="I642" t="s">
        <v>38</v>
      </c>
      <c r="J642" t="s">
        <v>30</v>
      </c>
      <c r="K642" s="3">
        <v>6654.75</v>
      </c>
      <c r="L642" s="6">
        <v>19.399999999999999</v>
      </c>
      <c r="M642" s="4">
        <v>10</v>
      </c>
      <c r="N642" s="4">
        <v>7</v>
      </c>
      <c r="O642" s="4">
        <v>125039</v>
      </c>
      <c r="P642" s="4">
        <v>275748</v>
      </c>
      <c r="Q642" s="4">
        <v>1</v>
      </c>
      <c r="R642" s="9" t="str">
        <f t="shared" si="39"/>
        <v>4cb4da1d-b371-4208-8e1a-72d68d6a7334погашен155738краткосрочныйконсолидация кредитов10+ летв арендеконсолидация кредитов6654,7519,41071250392757481</v>
      </c>
      <c r="S642" s="10" t="str">
        <f t="shared" si="40"/>
        <v/>
      </c>
      <c r="T642" s="3">
        <f t="shared" si="41"/>
        <v>18.789436117059243</v>
      </c>
      <c r="U642" s="13">
        <f t="shared" si="42"/>
        <v>6.5707762024507441E-2</v>
      </c>
    </row>
    <row r="643" spans="1:21" x14ac:dyDescent="0.25">
      <c r="A643">
        <v>93</v>
      </c>
      <c r="B643" t="s">
        <v>140</v>
      </c>
      <c r="C643" t="s">
        <v>23</v>
      </c>
      <c r="D643" s="1">
        <v>270116</v>
      </c>
      <c r="E643" t="s">
        <v>24</v>
      </c>
      <c r="F643" s="4"/>
      <c r="G643" s="4"/>
      <c r="H643" t="s">
        <v>46</v>
      </c>
      <c r="I643" t="s">
        <v>26</v>
      </c>
      <c r="J643" t="s">
        <v>30</v>
      </c>
      <c r="K643" s="3">
        <v>15649.92</v>
      </c>
      <c r="L643" s="6">
        <v>31.3</v>
      </c>
      <c r="N643" s="4">
        <v>22</v>
      </c>
      <c r="O643" s="4">
        <v>648850</v>
      </c>
      <c r="P643" s="4">
        <v>3996322</v>
      </c>
      <c r="Q643" s="4">
        <v>0</v>
      </c>
      <c r="R643" s="9" t="str">
        <f t="shared" si="39"/>
        <v>4cc38eb2-c463-493a-82e9-1571bacc69a9погашен270116краткосрочныйконсолидация кредитов2 годав ипотекеконсолидация кредитов15649,9231,32264885039963220</v>
      </c>
      <c r="S643" s="10" t="str">
        <f t="shared" si="40"/>
        <v/>
      </c>
      <c r="T643" s="3">
        <f t="shared" si="41"/>
        <v>41.460275835275837</v>
      </c>
      <c r="U643" s="13">
        <f t="shared" si="42"/>
        <v>0.14498902048376738</v>
      </c>
    </row>
    <row r="644" spans="1:21" x14ac:dyDescent="0.25">
      <c r="A644">
        <v>1752</v>
      </c>
      <c r="B644" t="s">
        <v>1801</v>
      </c>
      <c r="C644" t="s">
        <v>23</v>
      </c>
      <c r="D644" s="1">
        <v>550330</v>
      </c>
      <c r="E644" t="s">
        <v>34</v>
      </c>
      <c r="F644" s="4">
        <v>733</v>
      </c>
      <c r="G644" s="4">
        <v>1996197</v>
      </c>
      <c r="H644" t="s">
        <v>29</v>
      </c>
      <c r="I644" t="s">
        <v>26</v>
      </c>
      <c r="J644" t="s">
        <v>30</v>
      </c>
      <c r="K644" s="3">
        <v>7535.78</v>
      </c>
      <c r="L644" s="6">
        <v>39.9</v>
      </c>
      <c r="N644" s="4">
        <v>5</v>
      </c>
      <c r="O644" s="4">
        <v>245423</v>
      </c>
      <c r="P644" s="4">
        <v>631488</v>
      </c>
      <c r="Q644" s="4">
        <v>0</v>
      </c>
      <c r="R644" s="9" t="str">
        <f t="shared" si="39"/>
        <v>4ccbe775-c172-4f1f-8642-3831c4be2f2fпогашен550330долгосрочный733консолидация кредитов10+ летв ипотекеконсолидация кредитов7535,7839,952454236314880</v>
      </c>
      <c r="S644" s="10">
        <f t="shared" si="40"/>
        <v>4.5300819508295023E-2</v>
      </c>
      <c r="T644" s="3">
        <f t="shared" si="41"/>
        <v>32.567697039987898</v>
      </c>
      <c r="U644" s="13">
        <f t="shared" si="42"/>
        <v>0.11389114997692153</v>
      </c>
    </row>
    <row r="645" spans="1:21" x14ac:dyDescent="0.25">
      <c r="A645">
        <v>1107</v>
      </c>
      <c r="B645" t="s">
        <v>1157</v>
      </c>
      <c r="C645" t="s">
        <v>23</v>
      </c>
      <c r="D645" s="1">
        <v>234740</v>
      </c>
      <c r="E645" t="s">
        <v>24</v>
      </c>
      <c r="F645" s="4"/>
      <c r="G645" s="4"/>
      <c r="H645" t="s">
        <v>52</v>
      </c>
      <c r="I645" t="s">
        <v>38</v>
      </c>
      <c r="J645" t="s">
        <v>30</v>
      </c>
      <c r="K645" s="3">
        <v>14366.09</v>
      </c>
      <c r="L645" s="6">
        <v>12.3</v>
      </c>
      <c r="N645" s="4">
        <v>6</v>
      </c>
      <c r="O645" s="4">
        <v>120004</v>
      </c>
      <c r="P645" s="4">
        <v>300124</v>
      </c>
      <c r="Q645" s="4">
        <v>0</v>
      </c>
      <c r="R645" s="9" t="str">
        <f t="shared" si="39"/>
        <v>4cd10387-f511-4827-83f5-1e0ad8b47495погашен234740краткосрочныйконсолидация кредитов4 годав арендеконсолидация кредитов14366,0912,361200043001240</v>
      </c>
      <c r="S645" s="10" t="str">
        <f t="shared" si="40"/>
        <v/>
      </c>
      <c r="T645" s="3">
        <f t="shared" si="41"/>
        <v>8.3532819298779284</v>
      </c>
      <c r="U645" s="13">
        <f t="shared" si="42"/>
        <v>2.9211917683559647E-2</v>
      </c>
    </row>
    <row r="646" spans="1:21" x14ac:dyDescent="0.25">
      <c r="A646">
        <v>674</v>
      </c>
      <c r="B646" t="s">
        <v>726</v>
      </c>
      <c r="C646" t="s">
        <v>40</v>
      </c>
      <c r="D646" s="1">
        <v>221496</v>
      </c>
      <c r="E646" t="s">
        <v>24</v>
      </c>
      <c r="F646" s="4">
        <v>728</v>
      </c>
      <c r="G646" s="4">
        <v>956460</v>
      </c>
      <c r="H646" t="s">
        <v>29</v>
      </c>
      <c r="I646" t="s">
        <v>26</v>
      </c>
      <c r="J646" t="s">
        <v>72</v>
      </c>
      <c r="K646" s="3">
        <v>12354.18</v>
      </c>
      <c r="L646" s="6">
        <v>14.8</v>
      </c>
      <c r="N646" s="4">
        <v>19</v>
      </c>
      <c r="O646" s="4">
        <v>377739</v>
      </c>
      <c r="P646" s="4">
        <v>1003178</v>
      </c>
      <c r="Q646" s="4">
        <v>0</v>
      </c>
      <c r="R646" s="9" t="str">
        <f t="shared" si="39"/>
        <v>4cd8f95a-1974-4201-9bb3-c4407dae8b2bне погашен221496краткосрочный728иное10+ летв ипотекеиное12354,1814,81937773910031780</v>
      </c>
      <c r="S646" s="10">
        <f t="shared" si="40"/>
        <v>0.15499880810488678</v>
      </c>
      <c r="T646" s="3">
        <f t="shared" si="41"/>
        <v>30.575805112115898</v>
      </c>
      <c r="U646" s="13">
        <f t="shared" si="42"/>
        <v>0.10692538687686128</v>
      </c>
    </row>
    <row r="647" spans="1:21" x14ac:dyDescent="0.25">
      <c r="A647">
        <v>1259</v>
      </c>
      <c r="B647" t="s">
        <v>1309</v>
      </c>
      <c r="C647" t="s">
        <v>23</v>
      </c>
      <c r="D647" s="1">
        <v>35816</v>
      </c>
      <c r="E647" t="s">
        <v>24</v>
      </c>
      <c r="F647" s="4">
        <v>720</v>
      </c>
      <c r="G647" s="4">
        <v>1198501</v>
      </c>
      <c r="H647" t="s">
        <v>68</v>
      </c>
      <c r="I647" t="s">
        <v>38</v>
      </c>
      <c r="J647" t="s">
        <v>72</v>
      </c>
      <c r="K647" s="3">
        <v>20074.830000000002</v>
      </c>
      <c r="L647" s="6">
        <v>13.5</v>
      </c>
      <c r="N647" s="4">
        <v>13</v>
      </c>
      <c r="O647" s="4">
        <v>413098</v>
      </c>
      <c r="P647" s="4">
        <v>501380</v>
      </c>
      <c r="Q647" s="4">
        <v>0</v>
      </c>
      <c r="R647" s="9" t="str">
        <f t="shared" si="39"/>
        <v>4cfb59ad-828c-42d2-9ba7-cf242f2845bcпогашен35816краткосрочный720иное1 годв арендеиное20074,8313,5134130985013800</v>
      </c>
      <c r="S647" s="10">
        <f t="shared" si="40"/>
        <v>0.20099938172767484</v>
      </c>
      <c r="T647" s="3">
        <f t="shared" si="41"/>
        <v>20.577907758122983</v>
      </c>
      <c r="U647" s="13">
        <f t="shared" si="42"/>
        <v>7.196215243018339E-2</v>
      </c>
    </row>
    <row r="648" spans="1:21" x14ac:dyDescent="0.25">
      <c r="A648">
        <v>1114</v>
      </c>
      <c r="B648" t="s">
        <v>1164</v>
      </c>
      <c r="C648" t="s">
        <v>40</v>
      </c>
      <c r="D648" s="1">
        <v>215314</v>
      </c>
      <c r="E648" t="s">
        <v>24</v>
      </c>
      <c r="F648" s="4">
        <v>732</v>
      </c>
      <c r="G648" s="4">
        <v>843125</v>
      </c>
      <c r="H648" t="s">
        <v>74</v>
      </c>
      <c r="I648" t="s">
        <v>38</v>
      </c>
      <c r="J648" t="s">
        <v>30</v>
      </c>
      <c r="K648" s="3">
        <v>15667.97</v>
      </c>
      <c r="L648" s="6">
        <v>18.3</v>
      </c>
      <c r="M648" s="4">
        <v>69</v>
      </c>
      <c r="N648" s="4">
        <v>14</v>
      </c>
      <c r="O648" s="4">
        <v>192907</v>
      </c>
      <c r="P648" s="4">
        <v>279906</v>
      </c>
      <c r="Q648" s="4">
        <v>0</v>
      </c>
      <c r="R648" s="9" t="str">
        <f t="shared" ref="R648:R711" si="43">CONCATENATE(B648,C648,D648,E648,F648,J648,H648,I648,J648,K648,L648,M648,N648,O648,P648,Q648)</f>
        <v>4d0dae14-74e4-4038-b07f-affbb5d72dd2не погашен215314краткосрочный732консолидация кредитов6 летв арендеконсолидация кредитов15667,9718,369141929072799060</v>
      </c>
      <c r="S648" s="10">
        <f t="shared" ref="S648:S711" si="44">IFERROR(K648*12/G648,"")</f>
        <v>0.22299853521126758</v>
      </c>
      <c r="T648" s="3">
        <f t="shared" ref="T648:T711" si="45">IFERROR(O648/K648,"")</f>
        <v>12.312188496659108</v>
      </c>
      <c r="U648" s="13">
        <f t="shared" ref="U648:U711" si="46">IFERROR((T648-MIN($T$7:$T$2006))/(MAX($T$7:$T$2006)-MIN($T$7:$T$2006)),"")</f>
        <v>4.305644654257848E-2</v>
      </c>
    </row>
    <row r="649" spans="1:21" x14ac:dyDescent="0.25">
      <c r="A649">
        <v>1509</v>
      </c>
      <c r="B649" t="s">
        <v>1559</v>
      </c>
      <c r="C649" t="s">
        <v>23</v>
      </c>
      <c r="D649" s="1">
        <v>384648</v>
      </c>
      <c r="E649" t="s">
        <v>24</v>
      </c>
      <c r="F649" s="4">
        <v>745</v>
      </c>
      <c r="G649" s="4">
        <v>1267110</v>
      </c>
      <c r="H649" t="s">
        <v>29</v>
      </c>
      <c r="I649" t="s">
        <v>38</v>
      </c>
      <c r="J649" t="s">
        <v>30</v>
      </c>
      <c r="K649" s="3">
        <v>26081.3</v>
      </c>
      <c r="L649" s="6">
        <v>20.9</v>
      </c>
      <c r="N649" s="4">
        <v>13</v>
      </c>
      <c r="O649" s="4">
        <v>344831</v>
      </c>
      <c r="P649" s="4">
        <v>413314</v>
      </c>
      <c r="Q649" s="4">
        <v>0</v>
      </c>
      <c r="R649" s="9" t="str">
        <f t="shared" si="43"/>
        <v>4d1a6974-a684-474e-b47c-b1496352e95cпогашен384648краткосрочный745консолидация кредитов10+ летв арендеконсолидация кредитов26081,320,9133448314133140</v>
      </c>
      <c r="S649" s="10">
        <f t="shared" si="44"/>
        <v>0.24699955015744487</v>
      </c>
      <c r="T649" s="3">
        <f t="shared" si="45"/>
        <v>13.221388504407372</v>
      </c>
      <c r="U649" s="13">
        <f t="shared" si="46"/>
        <v>4.6235972387293052E-2</v>
      </c>
    </row>
    <row r="650" spans="1:21" x14ac:dyDescent="0.25">
      <c r="A650">
        <v>604</v>
      </c>
      <c r="B650" t="s">
        <v>655</v>
      </c>
      <c r="C650" t="s">
        <v>23</v>
      </c>
      <c r="D650" s="1">
        <v>266068</v>
      </c>
      <c r="E650" t="s">
        <v>24</v>
      </c>
      <c r="F650" s="4"/>
      <c r="G650" s="4"/>
      <c r="H650" t="s">
        <v>35</v>
      </c>
      <c r="I650" t="s">
        <v>26</v>
      </c>
      <c r="J650" t="s">
        <v>27</v>
      </c>
      <c r="K650" s="3">
        <v>2970.46</v>
      </c>
      <c r="L650" s="6">
        <v>20.7</v>
      </c>
      <c r="M650" s="4">
        <v>52</v>
      </c>
      <c r="N650" s="4">
        <v>13</v>
      </c>
      <c r="O650" s="4">
        <v>97717</v>
      </c>
      <c r="P650" s="4">
        <v>241758</v>
      </c>
      <c r="Q650" s="4">
        <v>2</v>
      </c>
      <c r="R650" s="9" t="str">
        <f t="shared" si="43"/>
        <v>4d35c0ce-d663-4b9f-a2ee-fe39e6006659погашен266068краткосрочныйремонт жилья3 годав ипотекеремонт жилья2970,4620,75213977172417582</v>
      </c>
      <c r="S650" s="10" t="str">
        <f t="shared" si="44"/>
        <v/>
      </c>
      <c r="T650" s="3">
        <f t="shared" si="45"/>
        <v>32.896251758986821</v>
      </c>
      <c r="U650" s="13">
        <f t="shared" si="46"/>
        <v>0.11504012513261604</v>
      </c>
    </row>
    <row r="651" spans="1:21" x14ac:dyDescent="0.25">
      <c r="A651">
        <v>1859</v>
      </c>
      <c r="B651" t="s">
        <v>1907</v>
      </c>
      <c r="C651" t="s">
        <v>23</v>
      </c>
      <c r="D651" s="1">
        <v>163548</v>
      </c>
      <c r="E651" t="s">
        <v>24</v>
      </c>
      <c r="F651" s="4">
        <v>739</v>
      </c>
      <c r="G651" s="4">
        <v>405859</v>
      </c>
      <c r="H651" t="s">
        <v>29</v>
      </c>
      <c r="I651" t="s">
        <v>38</v>
      </c>
      <c r="J651" t="s">
        <v>30</v>
      </c>
      <c r="K651" s="3">
        <v>4160.05</v>
      </c>
      <c r="L651" s="6">
        <v>12.4</v>
      </c>
      <c r="M651" s="4">
        <v>66</v>
      </c>
      <c r="N651" s="4">
        <v>11</v>
      </c>
      <c r="O651" s="4">
        <v>63460</v>
      </c>
      <c r="P651" s="4">
        <v>247390</v>
      </c>
      <c r="Q651" s="4">
        <v>1</v>
      </c>
      <c r="R651" s="9" t="str">
        <f t="shared" si="43"/>
        <v>4d450bf0-9372-4462-8e7b-21922366b1d5погашен163548краткосрочный739консолидация кредитов10+ летв арендеконсолидация кредитов4160,0512,46611634602473901</v>
      </c>
      <c r="S651" s="10">
        <f t="shared" si="44"/>
        <v>0.12299985955713685</v>
      </c>
      <c r="T651" s="3">
        <f t="shared" si="45"/>
        <v>15.25462434345741</v>
      </c>
      <c r="U651" s="13">
        <f t="shared" si="46"/>
        <v>5.3346317573794023E-2</v>
      </c>
    </row>
    <row r="652" spans="1:21" x14ac:dyDescent="0.25">
      <c r="A652">
        <v>1720</v>
      </c>
      <c r="B652" t="s">
        <v>1769</v>
      </c>
      <c r="C652" t="s">
        <v>23</v>
      </c>
      <c r="D652" s="1">
        <v>404404</v>
      </c>
      <c r="E652" t="s">
        <v>24</v>
      </c>
      <c r="F652" s="4">
        <v>748</v>
      </c>
      <c r="G652" s="4">
        <v>2522364</v>
      </c>
      <c r="H652" t="s">
        <v>55</v>
      </c>
      <c r="I652" t="s">
        <v>26</v>
      </c>
      <c r="J652" t="s">
        <v>30</v>
      </c>
      <c r="K652" s="3">
        <v>6852.54</v>
      </c>
      <c r="L652" s="6">
        <v>24.9</v>
      </c>
      <c r="N652" s="4">
        <v>6</v>
      </c>
      <c r="O652" s="4">
        <v>270370</v>
      </c>
      <c r="P652" s="4">
        <v>692648</v>
      </c>
      <c r="Q652" s="4">
        <v>0</v>
      </c>
      <c r="R652" s="9" t="str">
        <f t="shared" si="43"/>
        <v>4d598004-cc29-4049-9b5e-03f101b399aaпогашен404404краткосрочный748консолидация кредитов9 летв ипотекеконсолидация кредитов6852,5424,962703706926480</v>
      </c>
      <c r="S652" s="10">
        <f t="shared" si="44"/>
        <v>3.2600560426647385E-2</v>
      </c>
      <c r="T652" s="3">
        <f t="shared" si="45"/>
        <v>39.455442799312372</v>
      </c>
      <c r="U652" s="13">
        <f t="shared" si="46"/>
        <v>0.13797800156839102</v>
      </c>
    </row>
    <row r="653" spans="1:21" x14ac:dyDescent="0.25">
      <c r="A653">
        <v>1560</v>
      </c>
      <c r="B653" t="s">
        <v>1610</v>
      </c>
      <c r="C653" t="s">
        <v>23</v>
      </c>
      <c r="D653" s="1">
        <v>380050</v>
      </c>
      <c r="E653" t="s">
        <v>34</v>
      </c>
      <c r="F653" s="4">
        <v>698</v>
      </c>
      <c r="G653" s="4">
        <v>1520817</v>
      </c>
      <c r="H653" t="s">
        <v>55</v>
      </c>
      <c r="I653" t="s">
        <v>38</v>
      </c>
      <c r="J653" t="s">
        <v>30</v>
      </c>
      <c r="K653" s="3">
        <v>18249.689999999999</v>
      </c>
      <c r="L653" s="6">
        <v>19.8</v>
      </c>
      <c r="M653" s="4">
        <v>15</v>
      </c>
      <c r="N653" s="4">
        <v>8</v>
      </c>
      <c r="O653" s="4">
        <v>367802</v>
      </c>
      <c r="P653" s="4">
        <v>835076</v>
      </c>
      <c r="Q653" s="4">
        <v>0</v>
      </c>
      <c r="R653" s="9" t="str">
        <f t="shared" si="43"/>
        <v>4d99f63f-df13-4e54-aec1-1f0e77dee138погашен380050долгосрочный698консолидация кредитов9 летв арендеконсолидация кредитов18249,6919,81583678028350760</v>
      </c>
      <c r="S653" s="10">
        <f t="shared" si="44"/>
        <v>0.1439991004834901</v>
      </c>
      <c r="T653" s="3">
        <f t="shared" si="45"/>
        <v>20.153876586396812</v>
      </c>
      <c r="U653" s="13">
        <f t="shared" si="46"/>
        <v>7.0479290509837644E-2</v>
      </c>
    </row>
    <row r="654" spans="1:21" x14ac:dyDescent="0.25">
      <c r="A654">
        <v>1333</v>
      </c>
      <c r="B654" t="s">
        <v>1383</v>
      </c>
      <c r="C654" t="s">
        <v>23</v>
      </c>
      <c r="D654" s="1">
        <v>112706</v>
      </c>
      <c r="E654" t="s">
        <v>24</v>
      </c>
      <c r="F654" s="4">
        <v>744</v>
      </c>
      <c r="G654" s="4">
        <v>973275</v>
      </c>
      <c r="H654" t="s">
        <v>29</v>
      </c>
      <c r="I654" t="s">
        <v>26</v>
      </c>
      <c r="J654" t="s">
        <v>30</v>
      </c>
      <c r="K654" s="3">
        <v>7688.92</v>
      </c>
      <c r="L654" s="6">
        <v>13</v>
      </c>
      <c r="M654" s="4">
        <v>14</v>
      </c>
      <c r="N654" s="4">
        <v>9</v>
      </c>
      <c r="O654" s="4">
        <v>99750</v>
      </c>
      <c r="P654" s="4">
        <v>220814</v>
      </c>
      <c r="Q654" s="4">
        <v>0</v>
      </c>
      <c r="R654" s="9" t="str">
        <f t="shared" si="43"/>
        <v>4da089b3-2a0e-4bd1-ac95-1ba125bdcdbbпогашен112706краткосрочный744консолидация кредитов10+ летв ипотекеконсолидация кредитов7688,9213149997502208140</v>
      </c>
      <c r="S654" s="10">
        <f t="shared" si="44"/>
        <v>9.4800585651537345E-2</v>
      </c>
      <c r="T654" s="3">
        <f t="shared" si="45"/>
        <v>12.973213403182761</v>
      </c>
      <c r="U654" s="13">
        <f t="shared" si="46"/>
        <v>4.5368089477445146E-2</v>
      </c>
    </row>
    <row r="655" spans="1:21" x14ac:dyDescent="0.25">
      <c r="A655">
        <v>92</v>
      </c>
      <c r="B655" t="s">
        <v>139</v>
      </c>
      <c r="C655" t="s">
        <v>23</v>
      </c>
      <c r="D655" s="1">
        <v>336908</v>
      </c>
      <c r="E655" t="s">
        <v>24</v>
      </c>
      <c r="F655" s="4"/>
      <c r="G655" s="4"/>
      <c r="H655" t="s">
        <v>29</v>
      </c>
      <c r="I655" t="s">
        <v>38</v>
      </c>
      <c r="J655" t="s">
        <v>30</v>
      </c>
      <c r="K655" s="3">
        <v>6652.47</v>
      </c>
      <c r="L655" s="6">
        <v>29.1</v>
      </c>
      <c r="N655" s="4">
        <v>8</v>
      </c>
      <c r="O655" s="4">
        <v>277419</v>
      </c>
      <c r="P655" s="4">
        <v>1119250</v>
      </c>
      <c r="Q655" s="4">
        <v>0</v>
      </c>
      <c r="R655" s="9" t="str">
        <f t="shared" si="43"/>
        <v>4da78dcb-83c2-4338-9a5b-72bd01053f5cпогашен336908краткосрочныйконсолидация кредитов10+ летв арендеконсолидация кредитов6652,4729,1827741911192500</v>
      </c>
      <c r="S655" s="10" t="str">
        <f t="shared" si="44"/>
        <v/>
      </c>
      <c r="T655" s="3">
        <f t="shared" si="45"/>
        <v>41.701653671493446</v>
      </c>
      <c r="U655" s="13">
        <f t="shared" si="46"/>
        <v>0.14583313295853065</v>
      </c>
    </row>
    <row r="656" spans="1:21" x14ac:dyDescent="0.25">
      <c r="A656">
        <v>1258</v>
      </c>
      <c r="B656" t="s">
        <v>1308</v>
      </c>
      <c r="C656" t="s">
        <v>23</v>
      </c>
      <c r="D656" s="1">
        <v>233508</v>
      </c>
      <c r="E656" t="s">
        <v>24</v>
      </c>
      <c r="F656" s="4"/>
      <c r="G656" s="4"/>
      <c r="H656" t="s">
        <v>35</v>
      </c>
      <c r="I656" t="s">
        <v>32</v>
      </c>
      <c r="J656" t="s">
        <v>30</v>
      </c>
      <c r="K656" s="3">
        <v>6644.49</v>
      </c>
      <c r="L656" s="6">
        <v>14.4</v>
      </c>
      <c r="N656" s="4">
        <v>12</v>
      </c>
      <c r="O656" s="4">
        <v>213731</v>
      </c>
      <c r="P656" s="4">
        <v>966724</v>
      </c>
      <c r="Q656" s="4">
        <v>0</v>
      </c>
      <c r="R656" s="9" t="str">
        <f t="shared" si="43"/>
        <v>4dc21984-2dc1-492c-bd1f-c0bb2bc51f0eпогашен233508краткосрочныйконсолидация кредитов3 годав собственностиконсолидация кредитов6644,4914,4122137319667240</v>
      </c>
      <c r="S656" s="10" t="str">
        <f t="shared" si="44"/>
        <v/>
      </c>
      <c r="T656" s="3">
        <f t="shared" si="45"/>
        <v>32.166652369105833</v>
      </c>
      <c r="U656" s="13">
        <f t="shared" si="46"/>
        <v>0.1124886732005381</v>
      </c>
    </row>
    <row r="657" spans="1:21" x14ac:dyDescent="0.25">
      <c r="A657">
        <v>1660</v>
      </c>
      <c r="B657" t="s">
        <v>1709</v>
      </c>
      <c r="C657" t="s">
        <v>23</v>
      </c>
      <c r="D657" s="1">
        <v>218020</v>
      </c>
      <c r="E657" t="s">
        <v>24</v>
      </c>
      <c r="F657" s="4">
        <v>737</v>
      </c>
      <c r="G657" s="4">
        <v>860491</v>
      </c>
      <c r="H657" t="s">
        <v>29</v>
      </c>
      <c r="I657" t="s">
        <v>26</v>
      </c>
      <c r="J657" t="s">
        <v>30</v>
      </c>
      <c r="K657" s="3">
        <v>6403.38</v>
      </c>
      <c r="L657" s="6">
        <v>24.9</v>
      </c>
      <c r="M657" s="4">
        <v>78</v>
      </c>
      <c r="N657" s="4">
        <v>11</v>
      </c>
      <c r="O657" s="4">
        <v>140125</v>
      </c>
      <c r="P657" s="4">
        <v>377322</v>
      </c>
      <c r="Q657" s="4">
        <v>1</v>
      </c>
      <c r="R657" s="9" t="str">
        <f t="shared" si="43"/>
        <v>4de7f66c-71a9-4b46-841b-1690269e98a2погашен218020краткосрочный737консолидация кредитов10+ летв ипотекеконсолидация кредитов6403,3824,978111401253773221</v>
      </c>
      <c r="S657" s="10">
        <f t="shared" si="44"/>
        <v>8.9298505155777336E-2</v>
      </c>
      <c r="T657" s="3">
        <f t="shared" si="45"/>
        <v>21.882974304195596</v>
      </c>
      <c r="U657" s="13">
        <f t="shared" si="46"/>
        <v>7.6526046817499707E-2</v>
      </c>
    </row>
    <row r="658" spans="1:21" x14ac:dyDescent="0.25">
      <c r="A658">
        <v>428</v>
      </c>
      <c r="B658" t="s">
        <v>479</v>
      </c>
      <c r="C658" t="s">
        <v>23</v>
      </c>
      <c r="D658" s="1">
        <v>223146</v>
      </c>
      <c r="E658" t="s">
        <v>24</v>
      </c>
      <c r="F658" s="4">
        <v>719</v>
      </c>
      <c r="G658" s="4">
        <v>573819</v>
      </c>
      <c r="H658" t="s">
        <v>57</v>
      </c>
      <c r="I658" t="s">
        <v>26</v>
      </c>
      <c r="J658" t="s">
        <v>30</v>
      </c>
      <c r="K658" s="3">
        <v>10902.58</v>
      </c>
      <c r="L658" s="6">
        <v>22.6</v>
      </c>
      <c r="N658" s="4">
        <v>9</v>
      </c>
      <c r="O658" s="4">
        <v>77159</v>
      </c>
      <c r="P658" s="4">
        <v>192544</v>
      </c>
      <c r="Q658" s="4">
        <v>1</v>
      </c>
      <c r="R658" s="9" t="str">
        <f t="shared" si="43"/>
        <v>4e3eee3d-4f66-4a08-8060-154c1cbc29fcпогашен223146краткосрочный719консолидация кредитов7 летв ипотекеконсолидация кредитов10902,5822,69771591925441</v>
      </c>
      <c r="S658" s="10">
        <f t="shared" si="44"/>
        <v>0.22800039733783647</v>
      </c>
      <c r="T658" s="3">
        <f t="shared" si="45"/>
        <v>7.0771322017357363</v>
      </c>
      <c r="U658" s="13">
        <f t="shared" si="46"/>
        <v>2.4749147107476444E-2</v>
      </c>
    </row>
    <row r="659" spans="1:21" x14ac:dyDescent="0.25">
      <c r="A659">
        <v>123</v>
      </c>
      <c r="B659" t="s">
        <v>170</v>
      </c>
      <c r="C659" t="s">
        <v>23</v>
      </c>
      <c r="D659" s="1">
        <v>328262</v>
      </c>
      <c r="E659" t="s">
        <v>24</v>
      </c>
      <c r="F659" s="4">
        <v>746</v>
      </c>
      <c r="G659" s="4">
        <v>1133958</v>
      </c>
      <c r="H659" t="s">
        <v>68</v>
      </c>
      <c r="I659" t="s">
        <v>38</v>
      </c>
      <c r="J659" t="s">
        <v>30</v>
      </c>
      <c r="K659" s="3">
        <v>20411.32</v>
      </c>
      <c r="L659" s="6">
        <v>10.199999999999999</v>
      </c>
      <c r="N659" s="4">
        <v>10</v>
      </c>
      <c r="O659" s="4">
        <v>229463</v>
      </c>
      <c r="P659" s="4">
        <v>472758</v>
      </c>
      <c r="Q659" s="4">
        <v>0</v>
      </c>
      <c r="R659" s="9" t="str">
        <f t="shared" si="43"/>
        <v>4e5b7ae7-5341-4435-8da8-fa5ed89b6905погашен328262краткосрочный746консолидация кредитов1 годв арендеконсолидация кредитов20411,3210,2102294634727580</v>
      </c>
      <c r="S659" s="10">
        <f t="shared" si="44"/>
        <v>0.21600080426259174</v>
      </c>
      <c r="T659" s="3">
        <f t="shared" si="45"/>
        <v>11.241948095468594</v>
      </c>
      <c r="U659" s="13">
        <f t="shared" si="46"/>
        <v>3.9313752980498023E-2</v>
      </c>
    </row>
    <row r="660" spans="1:21" x14ac:dyDescent="0.25">
      <c r="A660">
        <v>789</v>
      </c>
      <c r="B660" s="2" t="s">
        <v>841</v>
      </c>
      <c r="C660" t="s">
        <v>40</v>
      </c>
      <c r="D660" s="1">
        <v>163878</v>
      </c>
      <c r="E660" t="s">
        <v>24</v>
      </c>
      <c r="F660" s="4">
        <v>741</v>
      </c>
      <c r="G660" s="4">
        <v>1439402</v>
      </c>
      <c r="H660" t="s">
        <v>57</v>
      </c>
      <c r="I660" t="s">
        <v>26</v>
      </c>
      <c r="J660" t="s">
        <v>30</v>
      </c>
      <c r="K660" s="3">
        <v>14034.16</v>
      </c>
      <c r="L660" s="6">
        <v>11</v>
      </c>
      <c r="M660" s="4">
        <v>18</v>
      </c>
      <c r="N660" s="4">
        <v>7</v>
      </c>
      <c r="O660" s="4">
        <v>110865</v>
      </c>
      <c r="P660" s="4">
        <v>186604</v>
      </c>
      <c r="Q660" s="4">
        <v>0</v>
      </c>
      <c r="R660" s="9" t="str">
        <f t="shared" si="43"/>
        <v>4e974240-4b7e-46ea-9d3c-2702989f18beне погашен163878краткосрочный741консолидация кредитов7 летв ипотекеконсолидация кредитов14034,16111871108651866040</v>
      </c>
      <c r="S660" s="10">
        <f t="shared" si="44"/>
        <v>0.11699992080044351</v>
      </c>
      <c r="T660" s="3">
        <f t="shared" si="45"/>
        <v>7.8996534170908701</v>
      </c>
      <c r="U660" s="13">
        <f t="shared" si="46"/>
        <v>2.7625552122611224E-2</v>
      </c>
    </row>
    <row r="661" spans="1:21" x14ac:dyDescent="0.25">
      <c r="A661">
        <v>1378</v>
      </c>
      <c r="B661" t="s">
        <v>1428</v>
      </c>
      <c r="C661" t="s">
        <v>23</v>
      </c>
      <c r="D661" s="1">
        <v>505912</v>
      </c>
      <c r="E661" t="s">
        <v>24</v>
      </c>
      <c r="F661" s="4">
        <v>747</v>
      </c>
      <c r="G661" s="4">
        <v>1238952</v>
      </c>
      <c r="H661" t="s">
        <v>29</v>
      </c>
      <c r="I661" t="s">
        <v>26</v>
      </c>
      <c r="J661" t="s">
        <v>30</v>
      </c>
      <c r="K661" s="3">
        <v>13835.04</v>
      </c>
      <c r="L661" s="6">
        <v>21.9</v>
      </c>
      <c r="N661" s="4">
        <v>26</v>
      </c>
      <c r="O661" s="4">
        <v>674785</v>
      </c>
      <c r="P661" s="4">
        <v>1676642</v>
      </c>
      <c r="Q661" s="4">
        <v>0</v>
      </c>
      <c r="R661" s="9" t="str">
        <f t="shared" si="43"/>
        <v>4ea67148-38ca-4688-9356-db14e56d6e10погашен505912краткосрочный747консолидация кредитов10+ летв ипотекеконсолидация кредитов13835,0421,92667478516766420</v>
      </c>
      <c r="S661" s="10">
        <f t="shared" si="44"/>
        <v>0.13400073610599927</v>
      </c>
      <c r="T661" s="3">
        <f t="shared" si="45"/>
        <v>48.773621182157761</v>
      </c>
      <c r="U661" s="13">
        <f t="shared" si="46"/>
        <v>0.17056421883789269</v>
      </c>
    </row>
    <row r="662" spans="1:21" x14ac:dyDescent="0.25">
      <c r="A662">
        <v>347</v>
      </c>
      <c r="B662" t="s">
        <v>398</v>
      </c>
      <c r="C662" t="s">
        <v>23</v>
      </c>
      <c r="D662" s="1">
        <v>746372</v>
      </c>
      <c r="E662" t="s">
        <v>34</v>
      </c>
      <c r="F662" s="4">
        <v>715</v>
      </c>
      <c r="G662" s="4">
        <v>2302116</v>
      </c>
      <c r="I662" t="s">
        <v>26</v>
      </c>
      <c r="J662" t="s">
        <v>30</v>
      </c>
      <c r="K662" s="3">
        <v>40670.639999999999</v>
      </c>
      <c r="L662" s="6">
        <v>24.4</v>
      </c>
      <c r="N662" s="4">
        <v>14</v>
      </c>
      <c r="O662" s="4">
        <v>620996</v>
      </c>
      <c r="P662" s="4">
        <v>1461482</v>
      </c>
      <c r="Q662" s="4">
        <v>0</v>
      </c>
      <c r="R662" s="9" t="str">
        <f t="shared" si="43"/>
        <v>4eab7a13-91ce-450a-8d34-e85e2c11570aпогашен746372долгосрочный715консолидация кредитовв ипотекеконсолидация кредитов40670,6424,41462099614614820</v>
      </c>
      <c r="S662" s="10">
        <f t="shared" si="44"/>
        <v>0.21199960384272556</v>
      </c>
      <c r="T662" s="3">
        <f t="shared" si="45"/>
        <v>15.268901595844078</v>
      </c>
      <c r="U662" s="13">
        <f t="shared" si="46"/>
        <v>5.3396245964212045E-2</v>
      </c>
    </row>
    <row r="663" spans="1:21" x14ac:dyDescent="0.25">
      <c r="A663">
        <v>379</v>
      </c>
      <c r="B663" t="s">
        <v>431</v>
      </c>
      <c r="C663" t="s">
        <v>23</v>
      </c>
      <c r="E663" t="s">
        <v>24</v>
      </c>
      <c r="F663" s="4">
        <v>726</v>
      </c>
      <c r="G663" s="4">
        <v>2311236</v>
      </c>
      <c r="H663" t="s">
        <v>55</v>
      </c>
      <c r="I663" t="s">
        <v>26</v>
      </c>
      <c r="J663" t="s">
        <v>27</v>
      </c>
      <c r="K663" s="3">
        <v>35438.99</v>
      </c>
      <c r="L663" s="6">
        <v>23.9</v>
      </c>
      <c r="M663" s="4">
        <v>18</v>
      </c>
      <c r="N663" s="4">
        <v>18</v>
      </c>
      <c r="O663" s="4">
        <v>3528718</v>
      </c>
      <c r="P663" s="4">
        <v>10189234</v>
      </c>
      <c r="Q663" s="4">
        <v>0</v>
      </c>
      <c r="R663" s="9" t="str">
        <f t="shared" si="43"/>
        <v>4eb7b183-8053-4d35-b012-7ff377223980погашенкраткосрочный726ремонт жилья9 летв ипотекеремонт жилья35438,9923,918183528718101892340</v>
      </c>
      <c r="S663" s="10">
        <f t="shared" si="44"/>
        <v>0.18400019729703068</v>
      </c>
      <c r="T663" s="3">
        <f t="shared" si="45"/>
        <v>99.571630004128224</v>
      </c>
      <c r="U663" s="13">
        <f t="shared" si="46"/>
        <v>0.34820784018970108</v>
      </c>
    </row>
    <row r="664" spans="1:21" x14ac:dyDescent="0.25">
      <c r="A664">
        <v>872</v>
      </c>
      <c r="B664" t="s">
        <v>924</v>
      </c>
      <c r="C664" t="s">
        <v>23</v>
      </c>
      <c r="D664" s="1">
        <v>189002</v>
      </c>
      <c r="E664" t="s">
        <v>24</v>
      </c>
      <c r="F664" s="4">
        <v>703</v>
      </c>
      <c r="G664" s="4">
        <v>2431962</v>
      </c>
      <c r="H664" t="s">
        <v>74</v>
      </c>
      <c r="I664" t="s">
        <v>38</v>
      </c>
      <c r="J664" t="s">
        <v>72</v>
      </c>
      <c r="K664" s="3">
        <v>24725.08</v>
      </c>
      <c r="L664" s="6">
        <v>14.8</v>
      </c>
      <c r="M664" s="4">
        <v>19</v>
      </c>
      <c r="N664" s="4">
        <v>10</v>
      </c>
      <c r="O664" s="4">
        <v>108471</v>
      </c>
      <c r="P664" s="4">
        <v>156002</v>
      </c>
      <c r="Q664" s="4">
        <v>0</v>
      </c>
      <c r="R664" s="9" t="str">
        <f t="shared" si="43"/>
        <v>4f09dde1-a987-433a-99de-91f3c2d445e6погашен189002краткосрочный703иное6 летв арендеиное24725,0814,819101084711560020</v>
      </c>
      <c r="S664" s="10">
        <f t="shared" si="44"/>
        <v>0.12200065626025408</v>
      </c>
      <c r="T664" s="3">
        <f t="shared" si="45"/>
        <v>4.3870838840561888</v>
      </c>
      <c r="U664" s="13">
        <f t="shared" si="46"/>
        <v>1.5341890093944587E-2</v>
      </c>
    </row>
    <row r="665" spans="1:21" x14ac:dyDescent="0.25">
      <c r="A665">
        <v>1367</v>
      </c>
      <c r="B665" t="s">
        <v>1417</v>
      </c>
      <c r="C665" t="s">
        <v>23</v>
      </c>
      <c r="D665" s="1">
        <v>217470</v>
      </c>
      <c r="E665" t="s">
        <v>24</v>
      </c>
      <c r="F665" s="4">
        <v>747</v>
      </c>
      <c r="G665" s="4">
        <v>1877219</v>
      </c>
      <c r="H665" t="s">
        <v>29</v>
      </c>
      <c r="I665" t="s">
        <v>26</v>
      </c>
      <c r="J665" t="s">
        <v>30</v>
      </c>
      <c r="K665" s="3">
        <v>12201.99</v>
      </c>
      <c r="L665" s="6">
        <v>30</v>
      </c>
      <c r="M665" s="4">
        <v>12</v>
      </c>
      <c r="N665" s="4">
        <v>22</v>
      </c>
      <c r="O665" s="4">
        <v>407968</v>
      </c>
      <c r="P665" s="4">
        <v>1769240</v>
      </c>
      <c r="Q665" s="4">
        <v>0</v>
      </c>
      <c r="R665" s="9" t="str">
        <f t="shared" si="43"/>
        <v>4f136098-a7fb-4473-aa86-4f7e140bde0fпогашен217470краткосрочный747консолидация кредитов10+ летв ипотекеконсолидация кредитов12201,9930122240796817692400</v>
      </c>
      <c r="S665" s="10">
        <f t="shared" si="44"/>
        <v>7.8000425096911977E-2</v>
      </c>
      <c r="T665" s="3">
        <f t="shared" si="45"/>
        <v>33.434546332196632</v>
      </c>
      <c r="U665" s="13">
        <f t="shared" si="46"/>
        <v>0.11692257288119115</v>
      </c>
    </row>
    <row r="666" spans="1:21" x14ac:dyDescent="0.25">
      <c r="A666">
        <v>1310</v>
      </c>
      <c r="B666" t="s">
        <v>1360</v>
      </c>
      <c r="C666" t="s">
        <v>23</v>
      </c>
      <c r="E666" t="s">
        <v>24</v>
      </c>
      <c r="F666" s="4">
        <v>717</v>
      </c>
      <c r="G666" s="4">
        <v>3055200</v>
      </c>
      <c r="H666" t="s">
        <v>42</v>
      </c>
      <c r="I666" t="s">
        <v>38</v>
      </c>
      <c r="J666" t="s">
        <v>291</v>
      </c>
      <c r="K666" s="3">
        <v>32079.599999999999</v>
      </c>
      <c r="L666" s="6">
        <v>17.5</v>
      </c>
      <c r="N666" s="4">
        <v>22</v>
      </c>
      <c r="O666" s="4">
        <v>573895</v>
      </c>
      <c r="P666" s="4">
        <v>921646</v>
      </c>
      <c r="Q666" s="4">
        <v>0</v>
      </c>
      <c r="R666" s="9" t="str">
        <f t="shared" si="43"/>
        <v>4f19270e-385b-4c2f-be91-731164511e85погашенкраткосрочный717Medical Bills&lt; 1 годав арендеMedical Bills32079,617,5225738959216460</v>
      </c>
      <c r="S666" s="10">
        <f t="shared" si="44"/>
        <v>0.12599999999999997</v>
      </c>
      <c r="T666" s="3">
        <f t="shared" si="45"/>
        <v>17.889718076285241</v>
      </c>
      <c r="U666" s="13">
        <f t="shared" si="46"/>
        <v>6.2561395175389528E-2</v>
      </c>
    </row>
    <row r="667" spans="1:21" x14ac:dyDescent="0.25">
      <c r="A667">
        <v>1330</v>
      </c>
      <c r="B667" t="s">
        <v>1380</v>
      </c>
      <c r="C667" t="s">
        <v>23</v>
      </c>
      <c r="D667" s="1">
        <v>433752</v>
      </c>
      <c r="E667" t="s">
        <v>24</v>
      </c>
      <c r="F667" s="4">
        <v>724</v>
      </c>
      <c r="G667" s="4">
        <v>5806362</v>
      </c>
      <c r="H667" t="s">
        <v>55</v>
      </c>
      <c r="I667" t="s">
        <v>38</v>
      </c>
      <c r="J667" t="s">
        <v>75</v>
      </c>
      <c r="K667" s="3">
        <v>28306.01</v>
      </c>
      <c r="L667" s="6">
        <v>15.7</v>
      </c>
      <c r="M667" s="4">
        <v>17</v>
      </c>
      <c r="N667" s="4">
        <v>6</v>
      </c>
      <c r="O667" s="4">
        <v>354559</v>
      </c>
      <c r="P667" s="4">
        <v>546656</v>
      </c>
      <c r="Q667" s="4">
        <v>0</v>
      </c>
      <c r="R667" s="9" t="str">
        <f t="shared" si="43"/>
        <v>4f1eb263-76e7-42e0-abb7-99358e951730погашен433752краткосрочный724бизнес9 летв арендебизнес28306,0115,71763545595466560</v>
      </c>
      <c r="S667" s="10">
        <f t="shared" si="44"/>
        <v>5.8499990183181826E-2</v>
      </c>
      <c r="T667" s="3">
        <f t="shared" si="45"/>
        <v>12.525926472858592</v>
      </c>
      <c r="U667" s="13">
        <f t="shared" si="46"/>
        <v>4.3803900802952191E-2</v>
      </c>
    </row>
    <row r="668" spans="1:21" x14ac:dyDescent="0.25">
      <c r="A668">
        <v>530</v>
      </c>
      <c r="B668" t="s">
        <v>581</v>
      </c>
      <c r="C668" t="s">
        <v>23</v>
      </c>
      <c r="D668" s="1">
        <v>748154</v>
      </c>
      <c r="E668" t="s">
        <v>24</v>
      </c>
      <c r="F668" s="4">
        <v>668</v>
      </c>
      <c r="G668" s="4">
        <v>7669160</v>
      </c>
      <c r="H668" t="s">
        <v>37</v>
      </c>
      <c r="I668" t="s">
        <v>38</v>
      </c>
      <c r="J668" t="s">
        <v>72</v>
      </c>
      <c r="K668" s="3">
        <v>12078.87</v>
      </c>
      <c r="L668" s="6">
        <v>20.9</v>
      </c>
      <c r="N668" s="4">
        <v>7</v>
      </c>
      <c r="O668" s="4">
        <v>46721</v>
      </c>
      <c r="P668" s="4">
        <v>314556</v>
      </c>
      <c r="Q668" s="4">
        <v>2</v>
      </c>
      <c r="R668" s="9" t="str">
        <f t="shared" si="43"/>
        <v>4f8a034b-1384-48ec-a86d-2c0a2cfe390eпогашен748154краткосрочный668иное5 летв арендеиное12078,8720,97467213145562</v>
      </c>
      <c r="S668" s="10">
        <f t="shared" si="44"/>
        <v>1.8899910811614309E-2</v>
      </c>
      <c r="T668" s="3">
        <f t="shared" si="45"/>
        <v>3.8679942742988374</v>
      </c>
      <c r="U668" s="13">
        <f t="shared" si="46"/>
        <v>1.3526603230899078E-2</v>
      </c>
    </row>
    <row r="669" spans="1:21" x14ac:dyDescent="0.25">
      <c r="A669">
        <v>1750</v>
      </c>
      <c r="B669" t="s">
        <v>1799</v>
      </c>
      <c r="C669" t="s">
        <v>40</v>
      </c>
      <c r="D669" s="1">
        <v>554510</v>
      </c>
      <c r="E669" t="s">
        <v>24</v>
      </c>
      <c r="F669" s="4">
        <v>732</v>
      </c>
      <c r="G669" s="4">
        <v>1877181</v>
      </c>
      <c r="H669" t="s">
        <v>52</v>
      </c>
      <c r="I669" t="s">
        <v>38</v>
      </c>
      <c r="J669" t="s">
        <v>30</v>
      </c>
      <c r="K669" s="3">
        <v>27688.32</v>
      </c>
      <c r="L669" s="6">
        <v>13.6</v>
      </c>
      <c r="N669" s="4">
        <v>10</v>
      </c>
      <c r="O669" s="4">
        <v>331854</v>
      </c>
      <c r="P669" s="4">
        <v>499026</v>
      </c>
      <c r="Q669" s="4">
        <v>0</v>
      </c>
      <c r="R669" s="9" t="str">
        <f t="shared" si="43"/>
        <v>4fc0a4e1-30e1-4df5-bcb5-ec7db9fc1fd9не погашен554510краткосрочный732консолидация кредитов4 годав арендеконсолидация кредитов27688,3213,6103318544990260</v>
      </c>
      <c r="S669" s="10">
        <f t="shared" si="44"/>
        <v>0.17699936234172409</v>
      </c>
      <c r="T669" s="3">
        <f t="shared" si="45"/>
        <v>11.98534255599473</v>
      </c>
      <c r="U669" s="13">
        <f t="shared" si="46"/>
        <v>4.1913447085114588E-2</v>
      </c>
    </row>
    <row r="670" spans="1:21" x14ac:dyDescent="0.25">
      <c r="A670">
        <v>6</v>
      </c>
      <c r="B670" t="s">
        <v>39</v>
      </c>
      <c r="C670" t="s">
        <v>40</v>
      </c>
      <c r="D670" s="1">
        <v>206602</v>
      </c>
      <c r="E670" t="s">
        <v>24</v>
      </c>
      <c r="F670" s="4">
        <v>729</v>
      </c>
      <c r="G670" s="4">
        <v>896857</v>
      </c>
      <c r="H670" t="s">
        <v>29</v>
      </c>
      <c r="I670" t="s">
        <v>26</v>
      </c>
      <c r="J670" t="s">
        <v>30</v>
      </c>
      <c r="K670" s="3">
        <v>16367.74</v>
      </c>
      <c r="L670" s="6">
        <v>17.3</v>
      </c>
      <c r="N670" s="4">
        <v>6</v>
      </c>
      <c r="O670" s="4">
        <v>215308</v>
      </c>
      <c r="P670" s="4">
        <v>272448</v>
      </c>
      <c r="Q670" s="4">
        <v>0</v>
      </c>
      <c r="R670" s="9" t="str">
        <f t="shared" si="43"/>
        <v>4ffe99d3-7f2a-44db-afc1-40943f1f9750не погашен206602краткосрочный729консолидация кредитов10+ летв ипотекеконсолидация кредитов16367,7417,362153082724480</v>
      </c>
      <c r="S670" s="10">
        <f t="shared" si="44"/>
        <v>0.21900133466093258</v>
      </c>
      <c r="T670" s="3">
        <f t="shared" si="45"/>
        <v>13.154412276832355</v>
      </c>
      <c r="U670" s="13">
        <f t="shared" si="46"/>
        <v>4.6001752584453798E-2</v>
      </c>
    </row>
    <row r="671" spans="1:21" x14ac:dyDescent="0.25">
      <c r="A671">
        <v>1896</v>
      </c>
      <c r="B671" t="s">
        <v>1943</v>
      </c>
      <c r="C671" t="s">
        <v>23</v>
      </c>
      <c r="D671" s="1">
        <v>440660</v>
      </c>
      <c r="E671" t="s">
        <v>24</v>
      </c>
      <c r="F671" s="4"/>
      <c r="G671" s="4"/>
      <c r="H671" t="s">
        <v>57</v>
      </c>
      <c r="I671" t="s">
        <v>32</v>
      </c>
      <c r="J671" t="s">
        <v>30</v>
      </c>
      <c r="K671" s="3">
        <v>17442.95</v>
      </c>
      <c r="L671" s="6">
        <v>12.1</v>
      </c>
      <c r="M671" s="4">
        <v>15</v>
      </c>
      <c r="N671" s="4">
        <v>9</v>
      </c>
      <c r="O671" s="4">
        <v>273885</v>
      </c>
      <c r="P671" s="4">
        <v>592746</v>
      </c>
      <c r="Q671" s="4">
        <v>0</v>
      </c>
      <c r="R671" s="9" t="str">
        <f t="shared" si="43"/>
        <v>50511f43-9a8f-4e9b-8e69-0f7cbcd7fbeaпогашен440660краткосрочныйконсолидация кредитов7 летв собственностиконсолидация кредитов17442,9512,11592738855927460</v>
      </c>
      <c r="S671" s="10" t="str">
        <f t="shared" si="44"/>
        <v/>
      </c>
      <c r="T671" s="3">
        <f t="shared" si="45"/>
        <v>15.701759163444256</v>
      </c>
      <c r="U671" s="13">
        <f t="shared" si="46"/>
        <v>5.4909974309500523E-2</v>
      </c>
    </row>
    <row r="672" spans="1:21" x14ac:dyDescent="0.25">
      <c r="A672">
        <v>1341</v>
      </c>
      <c r="B672" t="s">
        <v>1391</v>
      </c>
      <c r="C672" t="s">
        <v>23</v>
      </c>
      <c r="D672" s="1">
        <v>171776</v>
      </c>
      <c r="E672" t="s">
        <v>24</v>
      </c>
      <c r="F672" s="4"/>
      <c r="G672" s="4"/>
      <c r="H672" t="s">
        <v>42</v>
      </c>
      <c r="I672" t="s">
        <v>38</v>
      </c>
      <c r="J672" t="s">
        <v>30</v>
      </c>
      <c r="K672" s="3">
        <v>9462</v>
      </c>
      <c r="L672" s="6">
        <v>6.6</v>
      </c>
      <c r="N672" s="4">
        <v>5</v>
      </c>
      <c r="O672" s="4">
        <v>101270</v>
      </c>
      <c r="P672" s="4">
        <v>210518</v>
      </c>
      <c r="Q672" s="4">
        <v>0</v>
      </c>
      <c r="R672" s="9" t="str">
        <f t="shared" si="43"/>
        <v>5052efb5-c669-4b69-ad7a-41b06b9b3f83погашен171776краткосрочныйконсолидация кредитов&lt; 1 годав арендеконсолидация кредитов94626,651012702105180</v>
      </c>
      <c r="S672" s="10" t="str">
        <f t="shared" si="44"/>
        <v/>
      </c>
      <c r="T672" s="3">
        <f t="shared" si="45"/>
        <v>10.70281124497992</v>
      </c>
      <c r="U672" s="13">
        <f t="shared" si="46"/>
        <v>3.7428359738792973E-2</v>
      </c>
    </row>
    <row r="673" spans="1:21" x14ac:dyDescent="0.25">
      <c r="A673">
        <v>649</v>
      </c>
      <c r="B673" t="s">
        <v>701</v>
      </c>
      <c r="C673" t="s">
        <v>23</v>
      </c>
      <c r="E673" t="s">
        <v>34</v>
      </c>
      <c r="F673" s="4">
        <v>727</v>
      </c>
      <c r="G673" s="4">
        <v>1914364</v>
      </c>
      <c r="H673" t="s">
        <v>29</v>
      </c>
      <c r="I673" t="s">
        <v>26</v>
      </c>
      <c r="J673" t="s">
        <v>27</v>
      </c>
      <c r="K673" s="3">
        <v>19941.45</v>
      </c>
      <c r="L673" s="6">
        <v>19.600000000000001</v>
      </c>
      <c r="N673" s="4">
        <v>7</v>
      </c>
      <c r="O673" s="4">
        <v>168587</v>
      </c>
      <c r="P673" s="4">
        <v>485562</v>
      </c>
      <c r="Q673" s="4">
        <v>0</v>
      </c>
      <c r="R673" s="9" t="str">
        <f t="shared" si="43"/>
        <v>50766172-6e2a-48c2-8d3d-40140b28a43eпогашендолгосрочный727ремонт жилья10+ летв ипотекеремонт жилья19941,4519,671685874855620</v>
      </c>
      <c r="S673" s="10">
        <f t="shared" si="44"/>
        <v>0.12500099249672478</v>
      </c>
      <c r="T673" s="3">
        <f t="shared" si="45"/>
        <v>8.4540993759230147</v>
      </c>
      <c r="U673" s="13">
        <f t="shared" si="46"/>
        <v>2.9564482215639173E-2</v>
      </c>
    </row>
    <row r="674" spans="1:21" x14ac:dyDescent="0.25">
      <c r="A674">
        <v>169</v>
      </c>
      <c r="B674" t="s">
        <v>216</v>
      </c>
      <c r="C674" t="s">
        <v>23</v>
      </c>
      <c r="D674" s="1">
        <v>314226</v>
      </c>
      <c r="E674" t="s">
        <v>34</v>
      </c>
      <c r="F674" s="4">
        <v>723</v>
      </c>
      <c r="G674" s="4">
        <v>2638454</v>
      </c>
      <c r="H674" t="s">
        <v>68</v>
      </c>
      <c r="I674" t="s">
        <v>26</v>
      </c>
      <c r="J674" t="s">
        <v>72</v>
      </c>
      <c r="K674" s="3">
        <v>34959.43</v>
      </c>
      <c r="L674" s="6">
        <v>18.2</v>
      </c>
      <c r="M674" s="4">
        <v>54</v>
      </c>
      <c r="N674" s="4">
        <v>10</v>
      </c>
      <c r="O674" s="4">
        <v>662815</v>
      </c>
      <c r="P674" s="4">
        <v>969034</v>
      </c>
      <c r="Q674" s="4">
        <v>0</v>
      </c>
      <c r="R674" s="9" t="str">
        <f t="shared" si="43"/>
        <v>50b9be84-4a19-4005-b50a-016352734f4dпогашен314226долгосрочный723иное1 годв ипотекеиное34959,4318,254106628159690340</v>
      </c>
      <c r="S674" s="10">
        <f t="shared" si="44"/>
        <v>0.15899961113591521</v>
      </c>
      <c r="T674" s="3">
        <f t="shared" si="45"/>
        <v>18.959548253504131</v>
      </c>
      <c r="U674" s="13">
        <f t="shared" si="46"/>
        <v>6.6302654160139599E-2</v>
      </c>
    </row>
    <row r="675" spans="1:21" x14ac:dyDescent="0.25">
      <c r="A675">
        <v>209</v>
      </c>
      <c r="B675" t="s">
        <v>256</v>
      </c>
      <c r="C675" t="s">
        <v>23</v>
      </c>
      <c r="D675" s="1">
        <v>171842</v>
      </c>
      <c r="E675" t="s">
        <v>24</v>
      </c>
      <c r="F675" s="4">
        <v>724</v>
      </c>
      <c r="G675" s="4">
        <v>612199</v>
      </c>
      <c r="H675" t="s">
        <v>46</v>
      </c>
      <c r="I675" t="s">
        <v>38</v>
      </c>
      <c r="J675" t="s">
        <v>30</v>
      </c>
      <c r="K675" s="3">
        <v>6734.17</v>
      </c>
      <c r="L675" s="6">
        <v>11.8</v>
      </c>
      <c r="N675" s="4">
        <v>12</v>
      </c>
      <c r="O675" s="4">
        <v>330714</v>
      </c>
      <c r="P675" s="4">
        <v>558228</v>
      </c>
      <c r="Q675" s="4">
        <v>0</v>
      </c>
      <c r="R675" s="9" t="str">
        <f t="shared" si="43"/>
        <v>50d18312-05f4-44c6-8b25-5afe86526d33погашен171842краткосрочный724консолидация кредитов2 годав арендеконсолидация кредитов6734,1711,8123307145582280</v>
      </c>
      <c r="S675" s="10">
        <f t="shared" si="44"/>
        <v>0.13199962757208034</v>
      </c>
      <c r="T675" s="3">
        <f t="shared" si="45"/>
        <v>49.109838331969641</v>
      </c>
      <c r="U675" s="13">
        <f t="shared" si="46"/>
        <v>0.1717399899643258</v>
      </c>
    </row>
    <row r="676" spans="1:21" x14ac:dyDescent="0.25">
      <c r="A676">
        <v>911</v>
      </c>
      <c r="B676" t="s">
        <v>963</v>
      </c>
      <c r="C676" t="s">
        <v>23</v>
      </c>
      <c r="D676" s="1">
        <v>75328</v>
      </c>
      <c r="E676" t="s">
        <v>34</v>
      </c>
      <c r="F676" s="4"/>
      <c r="G676" s="4"/>
      <c r="H676" t="s">
        <v>42</v>
      </c>
      <c r="I676" t="s">
        <v>32</v>
      </c>
      <c r="J676" t="s">
        <v>103</v>
      </c>
      <c r="K676" s="3">
        <v>3401.95</v>
      </c>
      <c r="L676" s="6">
        <v>22.7</v>
      </c>
      <c r="N676" s="4">
        <v>9</v>
      </c>
      <c r="O676" s="4">
        <v>56772</v>
      </c>
      <c r="P676" s="4">
        <v>792000</v>
      </c>
      <c r="Q676" s="4">
        <v>0</v>
      </c>
      <c r="R676" s="9" t="str">
        <f t="shared" si="43"/>
        <v>50d28022-f1ce-40ae-986b-0e6abeca85f8погашен75328долгосрочныйкрупная покупка&lt; 1 годав собственностикрупная покупка3401,9522,79567727920000</v>
      </c>
      <c r="S676" s="10" t="str">
        <f t="shared" si="44"/>
        <v/>
      </c>
      <c r="T676" s="3">
        <f t="shared" si="45"/>
        <v>16.688075956436752</v>
      </c>
      <c r="U676" s="13">
        <f t="shared" si="46"/>
        <v>5.8359182083004987E-2</v>
      </c>
    </row>
    <row r="677" spans="1:21" x14ac:dyDescent="0.25">
      <c r="A677">
        <v>1103</v>
      </c>
      <c r="B677" t="s">
        <v>1153</v>
      </c>
      <c r="C677" t="s">
        <v>40</v>
      </c>
      <c r="D677" s="1">
        <v>425524</v>
      </c>
      <c r="E677" t="s">
        <v>34</v>
      </c>
      <c r="F677" s="4">
        <v>726</v>
      </c>
      <c r="G677" s="4">
        <v>827032</v>
      </c>
      <c r="H677" t="s">
        <v>29</v>
      </c>
      <c r="I677" t="s">
        <v>26</v>
      </c>
      <c r="J677" t="s">
        <v>30</v>
      </c>
      <c r="K677" s="3">
        <v>20813.36</v>
      </c>
      <c r="L677" s="6">
        <v>31.4</v>
      </c>
      <c r="N677" s="4">
        <v>12</v>
      </c>
      <c r="O677" s="4">
        <v>389367</v>
      </c>
      <c r="P677" s="4">
        <v>1022318</v>
      </c>
      <c r="Q677" s="4">
        <v>0</v>
      </c>
      <c r="R677" s="9" t="str">
        <f t="shared" si="43"/>
        <v>50d9a522-3780-4ddb-8158-10d4cc9a00edне погашен425524долгосрочный726консолидация кредитов10+ летв ипотекеконсолидация кредитов20813,3631,41238936710223180</v>
      </c>
      <c r="S677" s="10">
        <f t="shared" si="44"/>
        <v>0.30199595662562029</v>
      </c>
      <c r="T677" s="3">
        <f t="shared" si="45"/>
        <v>18.707551303585774</v>
      </c>
      <c r="U677" s="13">
        <f t="shared" si="46"/>
        <v>6.5421406020867143E-2</v>
      </c>
    </row>
    <row r="678" spans="1:21" x14ac:dyDescent="0.25">
      <c r="A678">
        <v>1264</v>
      </c>
      <c r="B678" t="s">
        <v>1314</v>
      </c>
      <c r="C678" t="s">
        <v>40</v>
      </c>
      <c r="D678" s="1">
        <v>142912</v>
      </c>
      <c r="E678" t="s">
        <v>24</v>
      </c>
      <c r="F678" s="4"/>
      <c r="G678" s="4"/>
      <c r="H678" t="s">
        <v>46</v>
      </c>
      <c r="I678" t="s">
        <v>38</v>
      </c>
      <c r="J678" t="s">
        <v>30</v>
      </c>
      <c r="K678" s="3">
        <v>6147.64</v>
      </c>
      <c r="L678" s="6">
        <v>9.5</v>
      </c>
      <c r="M678" s="4">
        <v>37</v>
      </c>
      <c r="N678" s="4">
        <v>7</v>
      </c>
      <c r="O678" s="4">
        <v>123291</v>
      </c>
      <c r="P678" s="4">
        <v>301158</v>
      </c>
      <c r="Q678" s="4">
        <v>0</v>
      </c>
      <c r="R678" s="9" t="str">
        <f t="shared" si="43"/>
        <v>51015fd2-7eaa-4996-bddc-2a99b3cf9dbeне погашен142912краткосрочныйконсолидация кредитов2 годав арендеконсолидация кредитов6147,649,53771232913011580</v>
      </c>
      <c r="S678" s="10" t="str">
        <f t="shared" si="44"/>
        <v/>
      </c>
      <c r="T678" s="3">
        <f t="shared" si="45"/>
        <v>20.055012980590924</v>
      </c>
      <c r="U678" s="13">
        <f t="shared" si="46"/>
        <v>7.0133558671867255E-2</v>
      </c>
    </row>
    <row r="679" spans="1:21" x14ac:dyDescent="0.25">
      <c r="A679">
        <v>819</v>
      </c>
      <c r="B679" t="s">
        <v>871</v>
      </c>
      <c r="C679" t="s">
        <v>23</v>
      </c>
      <c r="D679" s="1">
        <v>768856</v>
      </c>
      <c r="E679" t="s">
        <v>34</v>
      </c>
      <c r="F679" s="4"/>
      <c r="G679" s="4"/>
      <c r="H679" t="s">
        <v>42</v>
      </c>
      <c r="I679" t="s">
        <v>38</v>
      </c>
      <c r="J679" t="s">
        <v>30</v>
      </c>
      <c r="K679" s="3">
        <v>59285.89</v>
      </c>
      <c r="L679" s="6">
        <v>11.4</v>
      </c>
      <c r="N679" s="4">
        <v>20</v>
      </c>
      <c r="O679" s="4">
        <v>408082</v>
      </c>
      <c r="P679" s="4">
        <v>806322</v>
      </c>
      <c r="Q679" s="4">
        <v>0</v>
      </c>
      <c r="R679" s="9" t="str">
        <f t="shared" si="43"/>
        <v>510490c7-0e98-47f0-b353-2ad4711c012cпогашен768856долгосрочныйконсолидация кредитов&lt; 1 годав арендеконсолидация кредитов59285,8911,4204080828063220</v>
      </c>
      <c r="S679" s="10" t="str">
        <f t="shared" si="44"/>
        <v/>
      </c>
      <c r="T679" s="3">
        <f t="shared" si="45"/>
        <v>6.8832904422957979</v>
      </c>
      <c r="U679" s="13">
        <f t="shared" si="46"/>
        <v>2.4071271086059959E-2</v>
      </c>
    </row>
    <row r="680" spans="1:21" x14ac:dyDescent="0.25">
      <c r="A680">
        <v>1331</v>
      </c>
      <c r="B680" t="s">
        <v>1381</v>
      </c>
      <c r="C680" t="s">
        <v>40</v>
      </c>
      <c r="D680" s="1">
        <v>212058</v>
      </c>
      <c r="E680" t="s">
        <v>24</v>
      </c>
      <c r="F680" s="4">
        <v>690</v>
      </c>
      <c r="G680" s="4">
        <v>763116</v>
      </c>
      <c r="H680" t="s">
        <v>35</v>
      </c>
      <c r="I680" t="s">
        <v>38</v>
      </c>
      <c r="J680" t="s">
        <v>72</v>
      </c>
      <c r="K680" s="3">
        <v>7313.1</v>
      </c>
      <c r="L680" s="6">
        <v>6.8</v>
      </c>
      <c r="N680" s="4">
        <v>10</v>
      </c>
      <c r="O680" s="4">
        <v>142861</v>
      </c>
      <c r="P680" s="4">
        <v>386474</v>
      </c>
      <c r="Q680" s="4">
        <v>0</v>
      </c>
      <c r="R680" s="9" t="str">
        <f t="shared" si="43"/>
        <v>511909f0-3ab2-4929-a383-6bf74f93b74dне погашен212058краткосрочный690иное3 годав арендеиное7313,16,8101428613864740</v>
      </c>
      <c r="S680" s="10">
        <f t="shared" si="44"/>
        <v>0.11499850612488798</v>
      </c>
      <c r="T680" s="3">
        <f t="shared" si="45"/>
        <v>19.534944141335412</v>
      </c>
      <c r="U680" s="13">
        <f t="shared" si="46"/>
        <v>6.8314847385734664E-2</v>
      </c>
    </row>
    <row r="681" spans="1:21" x14ac:dyDescent="0.25">
      <c r="A681">
        <v>30</v>
      </c>
      <c r="B681" t="s">
        <v>71</v>
      </c>
      <c r="C681" t="s">
        <v>23</v>
      </c>
      <c r="D681" s="1">
        <v>107404</v>
      </c>
      <c r="E681" t="s">
        <v>24</v>
      </c>
      <c r="F681" s="4"/>
      <c r="G681" s="4"/>
      <c r="I681" t="s">
        <v>26</v>
      </c>
      <c r="J681" t="s">
        <v>72</v>
      </c>
      <c r="K681" s="3">
        <v>19238.07</v>
      </c>
      <c r="L681" s="6">
        <v>43.7</v>
      </c>
      <c r="N681" s="4">
        <v>5</v>
      </c>
      <c r="O681" s="4">
        <v>28956</v>
      </c>
      <c r="P681" s="4">
        <v>58014</v>
      </c>
      <c r="Q681" s="4">
        <v>0</v>
      </c>
      <c r="R681" s="9" t="str">
        <f t="shared" si="43"/>
        <v>5129cffc-68a1-4dd9-8bfe-035f3478d6ddпогашен107404краткосрочныйиноев ипотекеиное19238,0743,7528956580140</v>
      </c>
      <c r="S681" s="10" t="str">
        <f t="shared" si="44"/>
        <v/>
      </c>
      <c r="T681" s="3">
        <f t="shared" si="45"/>
        <v>1.5051405884270095</v>
      </c>
      <c r="U681" s="13">
        <f t="shared" si="46"/>
        <v>5.2635650682458001E-3</v>
      </c>
    </row>
    <row r="682" spans="1:21" x14ac:dyDescent="0.25">
      <c r="A682">
        <v>516</v>
      </c>
      <c r="B682" s="2" t="s">
        <v>567</v>
      </c>
      <c r="C682" t="s">
        <v>23</v>
      </c>
      <c r="D682" s="1">
        <v>215138</v>
      </c>
      <c r="E682" t="s">
        <v>24</v>
      </c>
      <c r="F682" s="4"/>
      <c r="G682" s="4"/>
      <c r="H682" t="s">
        <v>29</v>
      </c>
      <c r="I682" t="s">
        <v>26</v>
      </c>
      <c r="J682" t="s">
        <v>30</v>
      </c>
      <c r="K682" s="3">
        <v>11380.24</v>
      </c>
      <c r="L682" s="6">
        <v>18.100000000000001</v>
      </c>
      <c r="M682" s="4">
        <v>66</v>
      </c>
      <c r="N682" s="4">
        <v>9</v>
      </c>
      <c r="O682" s="4">
        <v>289199</v>
      </c>
      <c r="P682" s="4">
        <v>350636</v>
      </c>
      <c r="Q682" s="4">
        <v>1</v>
      </c>
      <c r="R682" s="9" t="str">
        <f t="shared" si="43"/>
        <v>514e1564-cf7a-4b14-993e-f3a92c28975bпогашен215138краткосрочныйконсолидация кредитов10+ летв ипотекеконсолидация кредитов11380,2418,16692891993506361</v>
      </c>
      <c r="S682" s="10" t="str">
        <f t="shared" si="44"/>
        <v/>
      </c>
      <c r="T682" s="3">
        <f t="shared" si="45"/>
        <v>25.412381461199413</v>
      </c>
      <c r="U682" s="13">
        <f t="shared" si="46"/>
        <v>8.8868591006436057E-2</v>
      </c>
    </row>
    <row r="683" spans="1:21" x14ac:dyDescent="0.25">
      <c r="A683">
        <v>1686</v>
      </c>
      <c r="B683" t="s">
        <v>1735</v>
      </c>
      <c r="C683" t="s">
        <v>23</v>
      </c>
      <c r="D683" s="1">
        <v>284328</v>
      </c>
      <c r="E683" t="s">
        <v>24</v>
      </c>
      <c r="F683" s="4">
        <v>677</v>
      </c>
      <c r="G683" s="4">
        <v>1818908</v>
      </c>
      <c r="H683" t="s">
        <v>37</v>
      </c>
      <c r="I683" t="s">
        <v>26</v>
      </c>
      <c r="J683" t="s">
        <v>27</v>
      </c>
      <c r="K683" s="3">
        <v>23039.4</v>
      </c>
      <c r="L683" s="6">
        <v>10.1</v>
      </c>
      <c r="M683" s="4">
        <v>36</v>
      </c>
      <c r="N683" s="4">
        <v>14</v>
      </c>
      <c r="O683" s="4">
        <v>174401</v>
      </c>
      <c r="P683" s="4">
        <v>332706</v>
      </c>
      <c r="Q683" s="4">
        <v>0</v>
      </c>
      <c r="R683" s="9" t="str">
        <f t="shared" si="43"/>
        <v>51912caf-1e03-4ac7-bfec-e899a2e2375bпогашен284328краткосрочный677ремонт жилья5 летв ипотекеремонт жилья23039,410,136141744013327060</v>
      </c>
      <c r="S683" s="10">
        <f t="shared" si="44"/>
        <v>0.15199933146701211</v>
      </c>
      <c r="T683" s="3">
        <f t="shared" si="45"/>
        <v>7.5696849744350976</v>
      </c>
      <c r="U683" s="13">
        <f t="shared" si="46"/>
        <v>2.6471633092229153E-2</v>
      </c>
    </row>
    <row r="684" spans="1:21" x14ac:dyDescent="0.25">
      <c r="A684">
        <v>1620</v>
      </c>
      <c r="B684" t="s">
        <v>1670</v>
      </c>
      <c r="C684" t="s">
        <v>40</v>
      </c>
      <c r="D684" s="1">
        <v>770616</v>
      </c>
      <c r="E684" t="s">
        <v>34</v>
      </c>
      <c r="F684" s="4">
        <v>694</v>
      </c>
      <c r="G684" s="4">
        <v>1996596</v>
      </c>
      <c r="H684" t="s">
        <v>46</v>
      </c>
      <c r="I684" t="s">
        <v>38</v>
      </c>
      <c r="J684" t="s">
        <v>30</v>
      </c>
      <c r="K684" s="3">
        <v>50414.03</v>
      </c>
      <c r="L684" s="6">
        <v>15.4</v>
      </c>
      <c r="N684" s="4">
        <v>10</v>
      </c>
      <c r="O684" s="4">
        <v>455031</v>
      </c>
      <c r="P684" s="4">
        <v>1039214</v>
      </c>
      <c r="Q684" s="4">
        <v>0</v>
      </c>
      <c r="R684" s="9" t="str">
        <f t="shared" si="43"/>
        <v>51a37845-1b53-450c-9e65-83d462be3270не погашен770616долгосрочный694консолидация кредитов2 годав арендеконсолидация кредитов50414,0315,41045503110392140</v>
      </c>
      <c r="S684" s="10">
        <f t="shared" si="44"/>
        <v>0.30299988580564119</v>
      </c>
      <c r="T684" s="3">
        <f t="shared" si="45"/>
        <v>9.0258802956240558</v>
      </c>
      <c r="U684" s="13">
        <f t="shared" si="46"/>
        <v>3.1564033685294993E-2</v>
      </c>
    </row>
    <row r="685" spans="1:21" x14ac:dyDescent="0.25">
      <c r="A685">
        <v>776</v>
      </c>
      <c r="B685" t="s">
        <v>828</v>
      </c>
      <c r="C685" t="s">
        <v>23</v>
      </c>
      <c r="D685" s="1">
        <v>67496</v>
      </c>
      <c r="E685" t="s">
        <v>24</v>
      </c>
      <c r="F685" s="4">
        <v>725</v>
      </c>
      <c r="G685" s="4">
        <v>582825</v>
      </c>
      <c r="H685" t="s">
        <v>29</v>
      </c>
      <c r="I685" t="s">
        <v>38</v>
      </c>
      <c r="J685" t="s">
        <v>30</v>
      </c>
      <c r="K685" s="3">
        <v>5925.34</v>
      </c>
      <c r="L685" s="6">
        <v>5.5</v>
      </c>
      <c r="N685" s="4">
        <v>5</v>
      </c>
      <c r="O685" s="4">
        <v>33706</v>
      </c>
      <c r="P685" s="4">
        <v>112486</v>
      </c>
      <c r="Q685" s="4">
        <v>0</v>
      </c>
      <c r="R685" s="9" t="str">
        <f t="shared" si="43"/>
        <v>51a7e7bb-5520-48f9-a1b8-9813e8107db3погашен67496краткосрочный725консолидация кредитов10+ летв арендеконсолидация кредитов5925,345,55337061124860</v>
      </c>
      <c r="S685" s="10">
        <f t="shared" si="44"/>
        <v>0.12199902200488998</v>
      </c>
      <c r="T685" s="3">
        <f t="shared" si="45"/>
        <v>5.6884499454883599</v>
      </c>
      <c r="U685" s="13">
        <f t="shared" si="46"/>
        <v>1.9892843669061182E-2</v>
      </c>
    </row>
    <row r="686" spans="1:21" x14ac:dyDescent="0.25">
      <c r="A686">
        <v>867</v>
      </c>
      <c r="B686" t="s">
        <v>919</v>
      </c>
      <c r="C686" t="s">
        <v>23</v>
      </c>
      <c r="D686" s="1">
        <v>221826</v>
      </c>
      <c r="E686" t="s">
        <v>24</v>
      </c>
      <c r="F686" s="4"/>
      <c r="G686" s="4"/>
      <c r="H686" t="s">
        <v>57</v>
      </c>
      <c r="I686" t="s">
        <v>26</v>
      </c>
      <c r="J686" t="s">
        <v>30</v>
      </c>
      <c r="K686" s="3">
        <v>15042.11</v>
      </c>
      <c r="L686" s="6">
        <v>21.2</v>
      </c>
      <c r="M686" s="4">
        <v>55</v>
      </c>
      <c r="N686" s="4">
        <v>13</v>
      </c>
      <c r="O686" s="4">
        <v>224808</v>
      </c>
      <c r="P686" s="4">
        <v>321772</v>
      </c>
      <c r="Q686" s="4">
        <v>0</v>
      </c>
      <c r="R686" s="9" t="str">
        <f t="shared" si="43"/>
        <v>51d762c9-4b63-4926-ac1d-64eba303d6efпогашен221826краткосрочныйконсолидация кредитов7 летв ипотекеконсолидация кредитов15042,1121,255132248083217720</v>
      </c>
      <c r="S686" s="10" t="str">
        <f t="shared" si="44"/>
        <v/>
      </c>
      <c r="T686" s="3">
        <f t="shared" si="45"/>
        <v>14.945243719132488</v>
      </c>
      <c r="U686" s="13">
        <f t="shared" si="46"/>
        <v>5.2264395353697236E-2</v>
      </c>
    </row>
    <row r="687" spans="1:21" x14ac:dyDescent="0.25">
      <c r="A687">
        <v>202</v>
      </c>
      <c r="B687" s="2" t="s">
        <v>249</v>
      </c>
      <c r="C687" t="s">
        <v>23</v>
      </c>
      <c r="D687" s="1">
        <v>149402</v>
      </c>
      <c r="E687" t="s">
        <v>24</v>
      </c>
      <c r="F687" s="4">
        <v>727</v>
      </c>
      <c r="G687" s="4">
        <v>841491</v>
      </c>
      <c r="H687" t="s">
        <v>68</v>
      </c>
      <c r="I687" t="s">
        <v>38</v>
      </c>
      <c r="J687" t="s">
        <v>30</v>
      </c>
      <c r="K687" s="3">
        <v>18723.169999999998</v>
      </c>
      <c r="L687" s="6">
        <v>8.6</v>
      </c>
      <c r="N687" s="4">
        <v>14</v>
      </c>
      <c r="O687" s="4">
        <v>163571</v>
      </c>
      <c r="P687" s="4">
        <v>539572</v>
      </c>
      <c r="Q687" s="4">
        <v>0</v>
      </c>
      <c r="R687" s="9" t="str">
        <f t="shared" si="43"/>
        <v>51e76175-9403-4871-a6e4-c5b5ea7a1412погашен149402краткосрочный727консолидация кредитов1 годв арендеконсолидация кредитов18723,178,6141635715395720</v>
      </c>
      <c r="S687" s="10">
        <f t="shared" si="44"/>
        <v>0.26699993226309016</v>
      </c>
      <c r="T687" s="3">
        <f t="shared" si="45"/>
        <v>8.7362877119633069</v>
      </c>
      <c r="U687" s="13">
        <f t="shared" si="46"/>
        <v>3.0551311405994316E-2</v>
      </c>
    </row>
    <row r="688" spans="1:21" x14ac:dyDescent="0.25">
      <c r="A688">
        <v>182</v>
      </c>
      <c r="B688" t="s">
        <v>229</v>
      </c>
      <c r="C688" t="s">
        <v>40</v>
      </c>
      <c r="D688" s="1">
        <v>25806</v>
      </c>
      <c r="E688" t="s">
        <v>24</v>
      </c>
      <c r="F688" s="4">
        <v>685</v>
      </c>
      <c r="G688" s="4">
        <v>742976</v>
      </c>
      <c r="H688" t="s">
        <v>25</v>
      </c>
      <c r="I688" t="s">
        <v>38</v>
      </c>
      <c r="J688" t="s">
        <v>72</v>
      </c>
      <c r="K688" s="3">
        <v>6377.16</v>
      </c>
      <c r="L688" s="6">
        <v>7.1</v>
      </c>
      <c r="M688" s="4">
        <v>35</v>
      </c>
      <c r="N688" s="4">
        <v>5</v>
      </c>
      <c r="O688" s="4">
        <v>8189</v>
      </c>
      <c r="P688" s="4">
        <v>47432</v>
      </c>
      <c r="Q688" s="4">
        <v>0</v>
      </c>
      <c r="R688" s="9" t="str">
        <f t="shared" si="43"/>
        <v>51fcba2d-c634-4e05-ba0f-9d1b3e2e70a5не погашен25806краткосрочный685иное8 летв арендеиное6377,167,13558189474320</v>
      </c>
      <c r="S688" s="10">
        <f t="shared" si="44"/>
        <v>0.10299918166939444</v>
      </c>
      <c r="T688" s="3">
        <f t="shared" si="45"/>
        <v>1.2841139315933738</v>
      </c>
      <c r="U688" s="13">
        <f t="shared" si="46"/>
        <v>4.4906218634674956E-3</v>
      </c>
    </row>
    <row r="689" spans="1:21" x14ac:dyDescent="0.25">
      <c r="A689">
        <v>1673</v>
      </c>
      <c r="B689" t="s">
        <v>1722</v>
      </c>
      <c r="C689" t="s">
        <v>40</v>
      </c>
      <c r="D689" s="1">
        <v>213356</v>
      </c>
      <c r="E689" t="s">
        <v>24</v>
      </c>
      <c r="F689" s="4">
        <v>729</v>
      </c>
      <c r="G689" s="4">
        <v>799083</v>
      </c>
      <c r="H689" t="s">
        <v>74</v>
      </c>
      <c r="I689" t="s">
        <v>26</v>
      </c>
      <c r="J689" t="s">
        <v>30</v>
      </c>
      <c r="K689" s="3">
        <v>6306.1</v>
      </c>
      <c r="L689" s="6">
        <v>10</v>
      </c>
      <c r="M689" s="4">
        <v>18</v>
      </c>
      <c r="N689" s="4">
        <v>12</v>
      </c>
      <c r="O689" s="4">
        <v>118617</v>
      </c>
      <c r="P689" s="4">
        <v>224422</v>
      </c>
      <c r="Q689" s="4">
        <v>0</v>
      </c>
      <c r="R689" s="9" t="str">
        <f t="shared" si="43"/>
        <v>524a08da-9a15-4796-b930-736dd4567d90не погашен213356краткосрочный729консолидация кредитов6 летв ипотекеконсолидация кредитов6306,11018121186172244220</v>
      </c>
      <c r="S689" s="10">
        <f t="shared" si="44"/>
        <v>9.4700049932234839E-2</v>
      </c>
      <c r="T689" s="3">
        <f t="shared" si="45"/>
        <v>18.809882494727326</v>
      </c>
      <c r="U689" s="13">
        <f t="shared" si="46"/>
        <v>6.5779264208485053E-2</v>
      </c>
    </row>
    <row r="690" spans="1:21" x14ac:dyDescent="0.25">
      <c r="A690">
        <v>578</v>
      </c>
      <c r="B690" t="s">
        <v>629</v>
      </c>
      <c r="C690" t="s">
        <v>23</v>
      </c>
      <c r="D690" s="1">
        <v>762454</v>
      </c>
      <c r="E690" t="s">
        <v>24</v>
      </c>
      <c r="F690" s="4">
        <v>695</v>
      </c>
      <c r="G690" s="4">
        <v>1467484</v>
      </c>
      <c r="H690" t="s">
        <v>29</v>
      </c>
      <c r="I690" t="s">
        <v>26</v>
      </c>
      <c r="J690" t="s">
        <v>27</v>
      </c>
      <c r="K690" s="3">
        <v>10199.01</v>
      </c>
      <c r="L690" s="6">
        <v>17.399999999999999</v>
      </c>
      <c r="M690" s="4">
        <v>54</v>
      </c>
      <c r="N690" s="4">
        <v>6</v>
      </c>
      <c r="O690" s="4">
        <v>129884</v>
      </c>
      <c r="P690" s="4">
        <v>674454</v>
      </c>
      <c r="Q690" s="4">
        <v>0</v>
      </c>
      <c r="R690" s="9" t="str">
        <f t="shared" si="43"/>
        <v>525a4cbf-87dc-4623-ae8e-1641af410590погашен762454краткосрочный695ремонт жилья10+ летв ипотекеремонт жилья10199,0117,45461298846744540</v>
      </c>
      <c r="S690" s="10">
        <f t="shared" si="44"/>
        <v>8.3399968926407372E-2</v>
      </c>
      <c r="T690" s="3">
        <f t="shared" si="45"/>
        <v>12.734961530579929</v>
      </c>
      <c r="U690" s="13">
        <f t="shared" si="46"/>
        <v>4.4534908681100396E-2</v>
      </c>
    </row>
    <row r="691" spans="1:21" x14ac:dyDescent="0.25">
      <c r="A691">
        <v>944</v>
      </c>
      <c r="B691" t="s">
        <v>996</v>
      </c>
      <c r="C691" t="s">
        <v>23</v>
      </c>
      <c r="E691" t="s">
        <v>24</v>
      </c>
      <c r="F691" s="4">
        <v>728</v>
      </c>
      <c r="G691" s="4">
        <v>2362897</v>
      </c>
      <c r="H691" t="s">
        <v>42</v>
      </c>
      <c r="I691" t="s">
        <v>26</v>
      </c>
      <c r="J691" t="s">
        <v>291</v>
      </c>
      <c r="K691" s="3">
        <v>15752.52</v>
      </c>
      <c r="L691" s="6">
        <v>26.1</v>
      </c>
      <c r="N691" s="4">
        <v>6</v>
      </c>
      <c r="O691" s="4">
        <v>62092</v>
      </c>
      <c r="P691" s="4">
        <v>305976</v>
      </c>
      <c r="Q691" s="4">
        <v>0</v>
      </c>
      <c r="R691" s="9" t="str">
        <f t="shared" si="43"/>
        <v>526b6746-fe75-46ae-a699-ae298cd9c378погашенкраткосрочный728Medical Bills&lt; 1 годав ипотекеMedical Bills15752,5226,16620923059760</v>
      </c>
      <c r="S691" s="10">
        <f t="shared" si="44"/>
        <v>7.999935672185457E-2</v>
      </c>
      <c r="T691" s="3">
        <f t="shared" si="45"/>
        <v>3.9417185313841849</v>
      </c>
      <c r="U691" s="13">
        <f t="shared" si="46"/>
        <v>1.378442128939842E-2</v>
      </c>
    </row>
    <row r="692" spans="1:21" x14ac:dyDescent="0.25">
      <c r="A692">
        <v>513</v>
      </c>
      <c r="B692" t="s">
        <v>564</v>
      </c>
      <c r="C692" t="s">
        <v>40</v>
      </c>
      <c r="D692" s="1">
        <v>244398</v>
      </c>
      <c r="E692" t="s">
        <v>24</v>
      </c>
      <c r="F692" s="4"/>
      <c r="G692" s="4"/>
      <c r="H692" t="s">
        <v>52</v>
      </c>
      <c r="I692" t="s">
        <v>26</v>
      </c>
      <c r="J692" t="s">
        <v>72</v>
      </c>
      <c r="K692" s="3">
        <v>4844.24</v>
      </c>
      <c r="L692" s="6">
        <v>13.3</v>
      </c>
      <c r="N692" s="4">
        <v>7</v>
      </c>
      <c r="O692" s="4">
        <v>190456</v>
      </c>
      <c r="P692" s="4">
        <v>371250</v>
      </c>
      <c r="Q692" s="4">
        <v>0</v>
      </c>
      <c r="R692" s="9" t="str">
        <f t="shared" si="43"/>
        <v>529ae1a0-365c-4f30-96c9-217b8128b4e0не погашен244398краткосрочныйиное4 годав ипотекеиное4844,2413,371904563712500</v>
      </c>
      <c r="S692" s="10" t="str">
        <f t="shared" si="44"/>
        <v/>
      </c>
      <c r="T692" s="3">
        <f t="shared" si="45"/>
        <v>39.315971132726702</v>
      </c>
      <c r="U692" s="13">
        <f t="shared" si="46"/>
        <v>0.13749026095605554</v>
      </c>
    </row>
    <row r="693" spans="1:21" x14ac:dyDescent="0.25">
      <c r="A693">
        <v>223</v>
      </c>
      <c r="B693" t="s">
        <v>270</v>
      </c>
      <c r="C693" t="s">
        <v>40</v>
      </c>
      <c r="D693" s="1">
        <v>292292</v>
      </c>
      <c r="E693" t="s">
        <v>24</v>
      </c>
      <c r="F693" s="4">
        <v>741</v>
      </c>
      <c r="G693" s="4">
        <v>666805</v>
      </c>
      <c r="H693" t="s">
        <v>46</v>
      </c>
      <c r="I693" t="s">
        <v>38</v>
      </c>
      <c r="J693" t="s">
        <v>75</v>
      </c>
      <c r="K693" s="3">
        <v>6223.45</v>
      </c>
      <c r="L693" s="6">
        <v>15</v>
      </c>
      <c r="N693" s="4">
        <v>7</v>
      </c>
      <c r="O693" s="4">
        <v>81016</v>
      </c>
      <c r="P693" s="4">
        <v>198352</v>
      </c>
      <c r="Q693" s="4">
        <v>0</v>
      </c>
      <c r="R693" s="9" t="str">
        <f t="shared" si="43"/>
        <v>529f45cf-801d-4844-994d-8b3b2db40bd9не погашен292292краткосрочный741бизнес2 годав арендебизнес6223,45157810161983520</v>
      </c>
      <c r="S693" s="10">
        <f t="shared" si="44"/>
        <v>0.11199886023650092</v>
      </c>
      <c r="T693" s="3">
        <f t="shared" si="45"/>
        <v>13.017859868722333</v>
      </c>
      <c r="U693" s="13">
        <f t="shared" si="46"/>
        <v>4.5524220790520903E-2</v>
      </c>
    </row>
    <row r="694" spans="1:21" x14ac:dyDescent="0.25">
      <c r="A694">
        <v>720</v>
      </c>
      <c r="B694" t="s">
        <v>772</v>
      </c>
      <c r="C694" t="s">
        <v>23</v>
      </c>
      <c r="D694" s="1">
        <v>434016</v>
      </c>
      <c r="E694" t="s">
        <v>24</v>
      </c>
      <c r="F694" s="4"/>
      <c r="G694" s="4"/>
      <c r="H694" t="s">
        <v>29</v>
      </c>
      <c r="I694" t="s">
        <v>26</v>
      </c>
      <c r="J694" t="s">
        <v>30</v>
      </c>
      <c r="K694" s="3">
        <v>36280.5</v>
      </c>
      <c r="L694" s="6">
        <v>26.1</v>
      </c>
      <c r="M694" s="4">
        <v>21</v>
      </c>
      <c r="N694" s="4">
        <v>10</v>
      </c>
      <c r="O694" s="4">
        <v>1194188</v>
      </c>
      <c r="P694" s="4">
        <v>1632532</v>
      </c>
      <c r="Q694" s="4">
        <v>0</v>
      </c>
      <c r="R694" s="9" t="str">
        <f t="shared" si="43"/>
        <v>53049afb-6bac-44f9-91b4-ba3f7e263920погашен434016краткосрочныйконсолидация кредитов10+ летв ипотекеконсолидация кредитов36280,526,12110119418816325320</v>
      </c>
      <c r="S694" s="10" t="str">
        <f t="shared" si="44"/>
        <v/>
      </c>
      <c r="T694" s="3">
        <f t="shared" si="45"/>
        <v>32.915422885572141</v>
      </c>
      <c r="U694" s="13">
        <f t="shared" si="46"/>
        <v>0.11510716768863326</v>
      </c>
    </row>
    <row r="695" spans="1:21" x14ac:dyDescent="0.25">
      <c r="A695">
        <v>1987</v>
      </c>
      <c r="B695" t="s">
        <v>2034</v>
      </c>
      <c r="C695" t="s">
        <v>40</v>
      </c>
      <c r="D695" s="1">
        <v>132682</v>
      </c>
      <c r="E695" t="s">
        <v>24</v>
      </c>
      <c r="F695" s="4">
        <v>718</v>
      </c>
      <c r="G695" s="4">
        <v>630268</v>
      </c>
      <c r="H695" t="s">
        <v>57</v>
      </c>
      <c r="I695" t="s">
        <v>38</v>
      </c>
      <c r="J695" t="s">
        <v>30</v>
      </c>
      <c r="K695" s="3">
        <v>4432.8900000000003</v>
      </c>
      <c r="L695" s="6">
        <v>9.8000000000000007</v>
      </c>
      <c r="M695" s="4">
        <v>53</v>
      </c>
      <c r="N695" s="4">
        <v>8</v>
      </c>
      <c r="O695" s="4">
        <v>47557</v>
      </c>
      <c r="P695" s="4">
        <v>136972</v>
      </c>
      <c r="Q695" s="4">
        <v>0</v>
      </c>
      <c r="R695" s="9" t="str">
        <f t="shared" si="43"/>
        <v>534279fb-e7bc-48ee-b3e6-4ff4b03a994fне погашен132682краткосрочный718консолидация кредитов7 летв арендеконсолидация кредитов4432,899,8538475571369720</v>
      </c>
      <c r="S695" s="10">
        <f t="shared" si="44"/>
        <v>8.4400096466899804E-2</v>
      </c>
      <c r="T695" s="3">
        <f t="shared" si="45"/>
        <v>10.728215678710727</v>
      </c>
      <c r="U695" s="13">
        <f t="shared" si="46"/>
        <v>3.7517200536119281E-2</v>
      </c>
    </row>
    <row r="696" spans="1:21" x14ac:dyDescent="0.25">
      <c r="A696">
        <v>1469</v>
      </c>
      <c r="B696" t="s">
        <v>1519</v>
      </c>
      <c r="C696" t="s">
        <v>23</v>
      </c>
      <c r="D696" s="1">
        <v>39776</v>
      </c>
      <c r="E696" t="s">
        <v>24</v>
      </c>
      <c r="F696" s="4"/>
      <c r="G696" s="4"/>
      <c r="H696" t="s">
        <v>29</v>
      </c>
      <c r="I696" t="s">
        <v>26</v>
      </c>
      <c r="J696" t="s">
        <v>30</v>
      </c>
      <c r="K696" s="3">
        <v>12255.38</v>
      </c>
      <c r="L696" s="6">
        <v>14.8</v>
      </c>
      <c r="M696" s="4">
        <v>66</v>
      </c>
      <c r="N696" s="4">
        <v>6</v>
      </c>
      <c r="O696" s="4">
        <v>23484</v>
      </c>
      <c r="P696" s="4">
        <v>72908</v>
      </c>
      <c r="Q696" s="4">
        <v>0</v>
      </c>
      <c r="R696" s="9" t="str">
        <f t="shared" si="43"/>
        <v>534be4c3-45bc-486d-8658-21c32fae814eпогашен39776краткосрочныйконсолидация кредитов10+ летв ипотекеконсолидация кредитов12255,3814,866623484729080</v>
      </c>
      <c r="S696" s="10" t="str">
        <f t="shared" si="44"/>
        <v/>
      </c>
      <c r="T696" s="3">
        <f t="shared" si="45"/>
        <v>1.9162196521038108</v>
      </c>
      <c r="U696" s="13">
        <f t="shared" si="46"/>
        <v>6.7011327057763803E-3</v>
      </c>
    </row>
    <row r="697" spans="1:21" x14ac:dyDescent="0.25">
      <c r="A697">
        <v>921</v>
      </c>
      <c r="B697" t="s">
        <v>973</v>
      </c>
      <c r="C697" t="s">
        <v>40</v>
      </c>
      <c r="D697" s="1">
        <v>519244</v>
      </c>
      <c r="E697" t="s">
        <v>34</v>
      </c>
      <c r="F697" s="4"/>
      <c r="G697" s="4"/>
      <c r="H697" t="s">
        <v>25</v>
      </c>
      <c r="I697" t="s">
        <v>26</v>
      </c>
      <c r="J697" t="s">
        <v>30</v>
      </c>
      <c r="K697" s="3">
        <v>20140.57</v>
      </c>
      <c r="L697" s="6">
        <v>20</v>
      </c>
      <c r="M697" s="4">
        <v>48</v>
      </c>
      <c r="N697" s="4">
        <v>8</v>
      </c>
      <c r="O697" s="4">
        <v>414238</v>
      </c>
      <c r="P697" s="4">
        <v>811580</v>
      </c>
      <c r="Q697" s="4">
        <v>1</v>
      </c>
      <c r="R697" s="9" t="str">
        <f t="shared" si="43"/>
        <v>5350b11d-39c5-4f56-9f46-d8105a481b73не погашен519244долгосрочныйконсолидация кредитов8 летв ипотекеконсолидация кредитов20140,57204884142388115801</v>
      </c>
      <c r="S697" s="10" t="str">
        <f t="shared" si="44"/>
        <v/>
      </c>
      <c r="T697" s="3">
        <f t="shared" si="45"/>
        <v>20.567342433704706</v>
      </c>
      <c r="U697" s="13">
        <f t="shared" si="46"/>
        <v>7.1925204869955253E-2</v>
      </c>
    </row>
    <row r="698" spans="1:21" x14ac:dyDescent="0.25">
      <c r="A698">
        <v>855</v>
      </c>
      <c r="B698" t="s">
        <v>907</v>
      </c>
      <c r="C698" t="s">
        <v>23</v>
      </c>
      <c r="D698" s="1">
        <v>218614</v>
      </c>
      <c r="E698" t="s">
        <v>24</v>
      </c>
      <c r="F698" s="4"/>
      <c r="G698" s="4"/>
      <c r="H698" t="s">
        <v>35</v>
      </c>
      <c r="I698" t="s">
        <v>26</v>
      </c>
      <c r="J698" t="s">
        <v>30</v>
      </c>
      <c r="K698" s="3">
        <v>11894.57</v>
      </c>
      <c r="L698" s="6">
        <v>12.7</v>
      </c>
      <c r="N698" s="4">
        <v>9</v>
      </c>
      <c r="O698" s="4">
        <v>64619</v>
      </c>
      <c r="P698" s="4">
        <v>135564</v>
      </c>
      <c r="Q698" s="4">
        <v>0</v>
      </c>
      <c r="R698" s="9" t="str">
        <f t="shared" si="43"/>
        <v>53577bb1-e451-4e5e-851c-fdaedb667c66погашен218614краткосрочныйконсолидация кредитов3 годав ипотекеконсолидация кредитов11894,5712,79646191355640</v>
      </c>
      <c r="S698" s="10" t="str">
        <f t="shared" si="44"/>
        <v/>
      </c>
      <c r="T698" s="3">
        <f t="shared" si="45"/>
        <v>5.4326469977477121</v>
      </c>
      <c r="U698" s="13">
        <f t="shared" si="46"/>
        <v>1.8998285731792935E-2</v>
      </c>
    </row>
    <row r="699" spans="1:21" x14ac:dyDescent="0.25">
      <c r="A699">
        <v>351</v>
      </c>
      <c r="B699" t="s">
        <v>402</v>
      </c>
      <c r="C699" t="s">
        <v>40</v>
      </c>
      <c r="D699" s="1">
        <v>563068</v>
      </c>
      <c r="E699" t="s">
        <v>34</v>
      </c>
      <c r="F699" s="4">
        <v>623</v>
      </c>
      <c r="G699" s="4">
        <v>2094807</v>
      </c>
      <c r="H699" t="s">
        <v>42</v>
      </c>
      <c r="I699" t="s">
        <v>38</v>
      </c>
      <c r="J699" t="s">
        <v>30</v>
      </c>
      <c r="K699" s="3">
        <v>35960.92</v>
      </c>
      <c r="L699" s="6">
        <v>12.1</v>
      </c>
      <c r="N699" s="4">
        <v>17</v>
      </c>
      <c r="O699" s="4">
        <v>580203</v>
      </c>
      <c r="P699" s="4">
        <v>917774</v>
      </c>
      <c r="Q699" s="4">
        <v>0</v>
      </c>
      <c r="R699" s="9" t="str">
        <f t="shared" si="43"/>
        <v>535b4968-b8f8-45a0-8840-796cc7ec0098не погашен563068долгосрочный623консолидация кредитов&lt; 1 годав арендеконсолидация кредитов35960,9212,1175802039177740</v>
      </c>
      <c r="S699" s="10">
        <f t="shared" si="44"/>
        <v>0.20600038094201517</v>
      </c>
      <c r="T699" s="3">
        <f t="shared" si="45"/>
        <v>16.134264640615424</v>
      </c>
      <c r="U699" s="13">
        <f t="shared" si="46"/>
        <v>5.6422471373872615E-2</v>
      </c>
    </row>
    <row r="700" spans="1:21" x14ac:dyDescent="0.25">
      <c r="A700">
        <v>1117</v>
      </c>
      <c r="B700" t="s">
        <v>1167</v>
      </c>
      <c r="C700" t="s">
        <v>40</v>
      </c>
      <c r="D700" s="1">
        <v>52074</v>
      </c>
      <c r="E700" t="s">
        <v>24</v>
      </c>
      <c r="F700" s="4">
        <v>737</v>
      </c>
      <c r="G700" s="4">
        <v>877021</v>
      </c>
      <c r="H700" t="s">
        <v>57</v>
      </c>
      <c r="I700" t="s">
        <v>38</v>
      </c>
      <c r="J700" t="s">
        <v>30</v>
      </c>
      <c r="K700" s="3">
        <v>4743.16</v>
      </c>
      <c r="L700" s="6">
        <v>16.7</v>
      </c>
      <c r="N700" s="4">
        <v>7</v>
      </c>
      <c r="O700" s="4">
        <v>127889</v>
      </c>
      <c r="P700" s="4">
        <v>315766</v>
      </c>
      <c r="Q700" s="4">
        <v>0</v>
      </c>
      <c r="R700" s="9" t="str">
        <f t="shared" si="43"/>
        <v>5398f0c1-60ee-4434-9279-9f20997c27e6не погашен52074краткосрочный737консолидация кредитов7 летв арендеконсолидация кредитов4743,1616,771278893157660</v>
      </c>
      <c r="S700" s="10">
        <f t="shared" si="44"/>
        <v>6.4899152927923046E-2</v>
      </c>
      <c r="T700" s="3">
        <f t="shared" si="45"/>
        <v>26.962826470116969</v>
      </c>
      <c r="U700" s="13">
        <f t="shared" si="46"/>
        <v>9.4290588294877561E-2</v>
      </c>
    </row>
    <row r="701" spans="1:21" x14ac:dyDescent="0.25">
      <c r="A701">
        <v>1043</v>
      </c>
      <c r="B701" t="s">
        <v>1093</v>
      </c>
      <c r="C701" t="s">
        <v>40</v>
      </c>
      <c r="D701" s="1">
        <v>769230</v>
      </c>
      <c r="E701" t="s">
        <v>34</v>
      </c>
      <c r="F701" s="4">
        <v>738</v>
      </c>
      <c r="G701" s="4">
        <v>2694257</v>
      </c>
      <c r="H701" t="s">
        <v>29</v>
      </c>
      <c r="I701" t="s">
        <v>26</v>
      </c>
      <c r="J701" t="s">
        <v>30</v>
      </c>
      <c r="K701" s="3">
        <v>10081.02</v>
      </c>
      <c r="L701" s="6">
        <v>27.1</v>
      </c>
      <c r="M701" s="4">
        <v>38</v>
      </c>
      <c r="N701" s="4">
        <v>6</v>
      </c>
      <c r="O701" s="4">
        <v>210349</v>
      </c>
      <c r="P701" s="4">
        <v>727056</v>
      </c>
      <c r="Q701" s="4">
        <v>0</v>
      </c>
      <c r="R701" s="9" t="str">
        <f t="shared" si="43"/>
        <v>53b0f0d1-f02e-4e23-8f8d-389313b665d3не погашен769230долгосрочный738консолидация кредитов10+ летв ипотекеконсолидация кредитов10081,0227,13862103497270560</v>
      </c>
      <c r="S701" s="10">
        <f t="shared" si="44"/>
        <v>4.4900037375796002E-2</v>
      </c>
      <c r="T701" s="3">
        <f t="shared" si="45"/>
        <v>20.86584492442233</v>
      </c>
      <c r="U701" s="13">
        <f t="shared" si="46"/>
        <v>7.2969085617711621E-2</v>
      </c>
    </row>
    <row r="702" spans="1:21" x14ac:dyDescent="0.25">
      <c r="A702">
        <v>2000</v>
      </c>
      <c r="B702" t="s">
        <v>2047</v>
      </c>
      <c r="C702" t="s">
        <v>23</v>
      </c>
      <c r="D702" s="5">
        <v>405284</v>
      </c>
      <c r="E702" t="s">
        <v>34</v>
      </c>
      <c r="F702" s="4">
        <v>724</v>
      </c>
      <c r="G702" s="4">
        <v>849110</v>
      </c>
      <c r="H702" t="s">
        <v>68</v>
      </c>
      <c r="I702" t="s">
        <v>26</v>
      </c>
      <c r="J702" t="s">
        <v>30</v>
      </c>
      <c r="K702" s="3">
        <v>14364</v>
      </c>
      <c r="L702" s="6">
        <v>15.2</v>
      </c>
      <c r="M702" s="4">
        <v>73</v>
      </c>
      <c r="N702" s="4">
        <v>15</v>
      </c>
      <c r="O702" s="4">
        <v>151411</v>
      </c>
      <c r="P702" s="4">
        <v>277376</v>
      </c>
      <c r="Q702" s="4">
        <v>0</v>
      </c>
      <c r="R702" s="9" t="str">
        <f t="shared" si="43"/>
        <v>53b991f6-2793-4629-a92d-9ad442ce1b48погашен405284долгосрочный724консолидация кредитов1 годв ипотекеконсолидация кредитов1436415,273151514112773760</v>
      </c>
      <c r="S702" s="10">
        <f t="shared" si="44"/>
        <v>0.20299843365406131</v>
      </c>
      <c r="T702" s="3">
        <f t="shared" si="45"/>
        <v>10.541005291005291</v>
      </c>
      <c r="U702" s="13">
        <f t="shared" si="46"/>
        <v>3.68625148112669E-2</v>
      </c>
    </row>
    <row r="703" spans="1:21" x14ac:dyDescent="0.25">
      <c r="A703">
        <v>641</v>
      </c>
      <c r="B703" t="s">
        <v>693</v>
      </c>
      <c r="C703" t="s">
        <v>23</v>
      </c>
      <c r="E703" t="s">
        <v>34</v>
      </c>
      <c r="F703" s="4">
        <v>724</v>
      </c>
      <c r="G703" s="4">
        <v>1360343</v>
      </c>
      <c r="H703" t="s">
        <v>29</v>
      </c>
      <c r="I703" t="s">
        <v>26</v>
      </c>
      <c r="J703" t="s">
        <v>30</v>
      </c>
      <c r="K703" s="3">
        <v>30494.240000000002</v>
      </c>
      <c r="L703" s="6">
        <v>15.9</v>
      </c>
      <c r="N703" s="4">
        <v>11</v>
      </c>
      <c r="O703" s="4">
        <v>226366</v>
      </c>
      <c r="P703" s="4">
        <v>463892</v>
      </c>
      <c r="Q703" s="4">
        <v>1</v>
      </c>
      <c r="R703" s="9" t="str">
        <f t="shared" si="43"/>
        <v>5409669b-4de7-493b-9de0-1a4734a7abaaпогашендолгосрочный724консолидация кредитов10+ летв ипотекеконсолидация кредитов30494,2415,9112263664638921</v>
      </c>
      <c r="S703" s="10">
        <f t="shared" si="44"/>
        <v>0.26899898040420689</v>
      </c>
      <c r="T703" s="3">
        <f t="shared" si="45"/>
        <v>7.4232379623168177</v>
      </c>
      <c r="U703" s="13">
        <f t="shared" si="46"/>
        <v>2.5959499286748344E-2</v>
      </c>
    </row>
    <row r="704" spans="1:21" x14ac:dyDescent="0.25">
      <c r="A704">
        <v>203</v>
      </c>
      <c r="B704" t="s">
        <v>250</v>
      </c>
      <c r="C704" t="s">
        <v>23</v>
      </c>
      <c r="D704" s="1">
        <v>150458</v>
      </c>
      <c r="E704" t="s">
        <v>24</v>
      </c>
      <c r="F704" s="4">
        <v>737</v>
      </c>
      <c r="G704" s="4">
        <v>1330513</v>
      </c>
      <c r="H704" t="s">
        <v>37</v>
      </c>
      <c r="I704" t="s">
        <v>26</v>
      </c>
      <c r="J704" t="s">
        <v>30</v>
      </c>
      <c r="K704" s="3">
        <v>4446.1899999999996</v>
      </c>
      <c r="L704" s="6">
        <v>13.9</v>
      </c>
      <c r="N704" s="4">
        <v>13</v>
      </c>
      <c r="O704" s="4">
        <v>129827</v>
      </c>
      <c r="P704" s="4">
        <v>316492</v>
      </c>
      <c r="Q704" s="4">
        <v>0</v>
      </c>
      <c r="R704" s="9" t="str">
        <f t="shared" si="43"/>
        <v>546408e9-0300-401e-a111-446b87b78fa2погашен150458краткосрочный737консолидация кредитов5 летв ипотекеконсолидация кредитов4446,1913,9131298273164920</v>
      </c>
      <c r="S704" s="10">
        <f t="shared" si="44"/>
        <v>4.0100532651691487E-2</v>
      </c>
      <c r="T704" s="3">
        <f t="shared" si="45"/>
        <v>29.199606854407936</v>
      </c>
      <c r="U704" s="13">
        <f t="shared" si="46"/>
        <v>0.10211274071480235</v>
      </c>
    </row>
    <row r="705" spans="1:21" x14ac:dyDescent="0.25">
      <c r="A705">
        <v>1394</v>
      </c>
      <c r="B705" t="s">
        <v>1444</v>
      </c>
      <c r="C705" t="s">
        <v>23</v>
      </c>
      <c r="E705" t="s">
        <v>34</v>
      </c>
      <c r="F705" s="4">
        <v>713</v>
      </c>
      <c r="G705" s="4">
        <v>2239416</v>
      </c>
      <c r="H705" t="s">
        <v>29</v>
      </c>
      <c r="I705" t="s">
        <v>26</v>
      </c>
      <c r="J705" t="s">
        <v>30</v>
      </c>
      <c r="K705" s="3">
        <v>44228.2</v>
      </c>
      <c r="L705" s="6">
        <v>17.3</v>
      </c>
      <c r="N705" s="4">
        <v>17</v>
      </c>
      <c r="O705" s="4">
        <v>632263</v>
      </c>
      <c r="P705" s="4">
        <v>1247180</v>
      </c>
      <c r="Q705" s="4">
        <v>0</v>
      </c>
      <c r="R705" s="9" t="str">
        <f t="shared" si="43"/>
        <v>54886261-722c-4032-b622-994f4a980926погашендолгосрочный713консолидация кредитов10+ летв ипотекеконсолидация кредитов44228,217,31763226312471800</v>
      </c>
      <c r="S705" s="10">
        <f t="shared" si="44"/>
        <v>0.23699857462838522</v>
      </c>
      <c r="T705" s="3">
        <f t="shared" si="45"/>
        <v>14.295472119597905</v>
      </c>
      <c r="U705" s="13">
        <f t="shared" si="46"/>
        <v>4.9992105894529355E-2</v>
      </c>
    </row>
    <row r="706" spans="1:21" x14ac:dyDescent="0.25">
      <c r="A706">
        <v>1556</v>
      </c>
      <c r="B706" t="s">
        <v>1606</v>
      </c>
      <c r="C706" t="s">
        <v>23</v>
      </c>
      <c r="D706" s="1">
        <v>671616</v>
      </c>
      <c r="E706" t="s">
        <v>34</v>
      </c>
      <c r="F706" s="4"/>
      <c r="G706" s="4"/>
      <c r="H706" t="s">
        <v>55</v>
      </c>
      <c r="I706" t="s">
        <v>26</v>
      </c>
      <c r="J706" t="s">
        <v>30</v>
      </c>
      <c r="K706" s="3">
        <v>28013.599999999999</v>
      </c>
      <c r="L706" s="6">
        <v>16.8</v>
      </c>
      <c r="N706" s="4">
        <v>10</v>
      </c>
      <c r="O706" s="4">
        <v>186561</v>
      </c>
      <c r="P706" s="4">
        <v>544126</v>
      </c>
      <c r="Q706" s="4">
        <v>0</v>
      </c>
      <c r="R706" s="9" t="str">
        <f t="shared" si="43"/>
        <v>54d6bb24-4e69-44e2-ba19-a846cf648335погашен671616долгосрочныйконсолидация кредитов9 летв ипотекеконсолидация кредитов28013,616,8101865615441260</v>
      </c>
      <c r="S706" s="10" t="str">
        <f t="shared" si="44"/>
        <v/>
      </c>
      <c r="T706" s="3">
        <f t="shared" si="45"/>
        <v>6.6596581660336414</v>
      </c>
      <c r="U706" s="13">
        <f t="shared" si="46"/>
        <v>2.3289215877053904E-2</v>
      </c>
    </row>
    <row r="707" spans="1:21" x14ac:dyDescent="0.25">
      <c r="A707">
        <v>1245</v>
      </c>
      <c r="B707" t="s">
        <v>1295</v>
      </c>
      <c r="C707" t="s">
        <v>23</v>
      </c>
      <c r="D707" s="1">
        <v>661188</v>
      </c>
      <c r="E707" t="s">
        <v>34</v>
      </c>
      <c r="F707" s="4">
        <v>690</v>
      </c>
      <c r="G707" s="4">
        <v>5139234</v>
      </c>
      <c r="H707" t="s">
        <v>29</v>
      </c>
      <c r="I707" t="s">
        <v>38</v>
      </c>
      <c r="J707" t="s">
        <v>44</v>
      </c>
      <c r="K707" s="3">
        <v>31434.93</v>
      </c>
      <c r="L707" s="6">
        <v>29.3</v>
      </c>
      <c r="M707" s="4">
        <v>3</v>
      </c>
      <c r="N707" s="4">
        <v>16</v>
      </c>
      <c r="O707" s="4">
        <v>275424</v>
      </c>
      <c r="P707" s="4">
        <v>791362</v>
      </c>
      <c r="Q707" s="4">
        <v>0</v>
      </c>
      <c r="R707" s="9" t="str">
        <f t="shared" si="43"/>
        <v>54d8a404-711d-44dd-8226-cd94ac5afe1fпогашен661188долгосрочный690приобретение жилья10+ летв арендеприобретение жилья31434,9329,33162754247913620</v>
      </c>
      <c r="S707" s="10">
        <f t="shared" si="44"/>
        <v>7.3399880215611904E-2</v>
      </c>
      <c r="T707" s="3">
        <f t="shared" si="45"/>
        <v>8.7617182541841192</v>
      </c>
      <c r="U707" s="13">
        <f t="shared" si="46"/>
        <v>3.0640243506244107E-2</v>
      </c>
    </row>
    <row r="708" spans="1:21" x14ac:dyDescent="0.25">
      <c r="A708">
        <v>25</v>
      </c>
      <c r="B708" t="s">
        <v>65</v>
      </c>
      <c r="C708" t="s">
        <v>23</v>
      </c>
      <c r="D708" s="1">
        <v>244926</v>
      </c>
      <c r="E708" t="s">
        <v>34</v>
      </c>
      <c r="F708" s="4">
        <v>704</v>
      </c>
      <c r="G708" s="4">
        <v>1249953</v>
      </c>
      <c r="H708" t="s">
        <v>52</v>
      </c>
      <c r="I708" t="s">
        <v>26</v>
      </c>
      <c r="J708" t="s">
        <v>30</v>
      </c>
      <c r="K708" s="3">
        <v>6812.26</v>
      </c>
      <c r="L708" s="6">
        <v>14.4</v>
      </c>
      <c r="N708" s="4">
        <v>6</v>
      </c>
      <c r="O708" s="4">
        <v>143051</v>
      </c>
      <c r="P708" s="4">
        <v>245014</v>
      </c>
      <c r="Q708" s="4">
        <v>1</v>
      </c>
      <c r="R708" s="9" t="str">
        <f t="shared" si="43"/>
        <v>54f57722-2473-4dd8-b69b-82b5b0c1c9f9погашен244926долгосрочный704консолидация кредитов4 годав ипотекеконсолидация кредитов6812,2614,461430512450141</v>
      </c>
      <c r="S708" s="10">
        <f t="shared" si="44"/>
        <v>6.5400155045829717E-2</v>
      </c>
      <c r="T708" s="3">
        <f t="shared" si="45"/>
        <v>20.999051709711608</v>
      </c>
      <c r="U708" s="13">
        <f t="shared" si="46"/>
        <v>7.3434917572077235E-2</v>
      </c>
    </row>
    <row r="709" spans="1:21" x14ac:dyDescent="0.25">
      <c r="A709">
        <v>77</v>
      </c>
      <c r="B709" t="s">
        <v>124</v>
      </c>
      <c r="C709" t="s">
        <v>23</v>
      </c>
      <c r="D709" s="1">
        <v>389884</v>
      </c>
      <c r="E709" t="s">
        <v>24</v>
      </c>
      <c r="F709" s="4">
        <v>657</v>
      </c>
      <c r="G709" s="4">
        <v>4776125</v>
      </c>
      <c r="H709" t="s">
        <v>68</v>
      </c>
      <c r="I709" t="s">
        <v>26</v>
      </c>
      <c r="J709" t="s">
        <v>30</v>
      </c>
      <c r="K709" s="3">
        <v>42985.22</v>
      </c>
      <c r="L709" s="6">
        <v>21.5</v>
      </c>
      <c r="M709" s="4">
        <v>4</v>
      </c>
      <c r="N709" s="4">
        <v>14</v>
      </c>
      <c r="O709" s="4">
        <v>237500</v>
      </c>
      <c r="P709" s="4">
        <v>562386</v>
      </c>
      <c r="Q709" s="4">
        <v>1</v>
      </c>
      <c r="R709" s="9" t="str">
        <f t="shared" si="43"/>
        <v>55012e48-1a72-4609-b289-cd25b03f1aeaпогашен389884краткосрочный657консолидация кредитов1 годв ипотекеконсолидация кредитов42985,2221,54142375005623861</v>
      </c>
      <c r="S709" s="10">
        <f t="shared" si="44"/>
        <v>0.10800023868722029</v>
      </c>
      <c r="T709" s="3">
        <f t="shared" si="45"/>
        <v>5.5251549253441068</v>
      </c>
      <c r="U709" s="13">
        <f t="shared" si="46"/>
        <v>1.9321791389653818E-2</v>
      </c>
    </row>
    <row r="710" spans="1:21" x14ac:dyDescent="0.25">
      <c r="A710">
        <v>1220</v>
      </c>
      <c r="B710" t="s">
        <v>1270</v>
      </c>
      <c r="C710" t="s">
        <v>23</v>
      </c>
      <c r="D710" s="1">
        <v>215974</v>
      </c>
      <c r="E710" t="s">
        <v>24</v>
      </c>
      <c r="F710" s="4">
        <v>741</v>
      </c>
      <c r="G710" s="4">
        <v>1865230</v>
      </c>
      <c r="H710" t="s">
        <v>74</v>
      </c>
      <c r="I710" t="s">
        <v>26</v>
      </c>
      <c r="J710" t="s">
        <v>30</v>
      </c>
      <c r="K710" s="3">
        <v>25180.7</v>
      </c>
      <c r="L710" s="6">
        <v>22.7</v>
      </c>
      <c r="M710" s="4">
        <v>35</v>
      </c>
      <c r="N710" s="4">
        <v>10</v>
      </c>
      <c r="O710" s="4">
        <v>180215</v>
      </c>
      <c r="P710" s="4">
        <v>356092</v>
      </c>
      <c r="Q710" s="4">
        <v>0</v>
      </c>
      <c r="R710" s="9" t="str">
        <f t="shared" si="43"/>
        <v>55034780-31c1-40bd-9c2c-e7898d360362погашен215974краткосрочный741консолидация кредитов6 летв ипотекеконсолидация кредитов25180,722,735101802153560920</v>
      </c>
      <c r="S710" s="10">
        <f t="shared" si="44"/>
        <v>0.16200061118467965</v>
      </c>
      <c r="T710" s="3">
        <f t="shared" si="45"/>
        <v>7.1568701426092201</v>
      </c>
      <c r="U710" s="13">
        <f t="shared" si="46"/>
        <v>2.5027995371500831E-2</v>
      </c>
    </row>
    <row r="711" spans="1:21" x14ac:dyDescent="0.25">
      <c r="A711">
        <v>1753</v>
      </c>
      <c r="B711" t="s">
        <v>1802</v>
      </c>
      <c r="C711" t="s">
        <v>23</v>
      </c>
      <c r="D711" s="1">
        <v>336490</v>
      </c>
      <c r="E711" t="s">
        <v>34</v>
      </c>
      <c r="F711" s="4">
        <v>686</v>
      </c>
      <c r="G711" s="4">
        <v>1263538</v>
      </c>
      <c r="H711" t="s">
        <v>42</v>
      </c>
      <c r="I711" t="s">
        <v>26</v>
      </c>
      <c r="J711" t="s">
        <v>30</v>
      </c>
      <c r="K711" s="3">
        <v>25060.05</v>
      </c>
      <c r="L711" s="6">
        <v>22.8</v>
      </c>
      <c r="M711" s="4">
        <v>24</v>
      </c>
      <c r="N711" s="4">
        <v>11</v>
      </c>
      <c r="O711" s="4">
        <v>177498</v>
      </c>
      <c r="P711" s="4">
        <v>276980</v>
      </c>
      <c r="Q711" s="4">
        <v>0</v>
      </c>
      <c r="R711" s="9" t="str">
        <f t="shared" si="43"/>
        <v>5505ca45-e465-42b1-9dbb-d434bae74e1dпогашен336490долгосрочный686консолидация кредитов&lt; 1 годав ипотекеконсолидация кредитов25060,0522,824111774982769800</v>
      </c>
      <c r="S711" s="10">
        <f t="shared" si="44"/>
        <v>0.23799885717722774</v>
      </c>
      <c r="T711" s="3">
        <f t="shared" si="45"/>
        <v>7.0829068577277381</v>
      </c>
      <c r="U711" s="13">
        <f t="shared" si="46"/>
        <v>2.4769341418754968E-2</v>
      </c>
    </row>
    <row r="712" spans="1:21" x14ac:dyDescent="0.25">
      <c r="A712">
        <v>1211</v>
      </c>
      <c r="B712" t="s">
        <v>1261</v>
      </c>
      <c r="C712" t="s">
        <v>23</v>
      </c>
      <c r="D712" s="1">
        <v>176528</v>
      </c>
      <c r="E712" t="s">
        <v>24</v>
      </c>
      <c r="F712" s="4">
        <v>702</v>
      </c>
      <c r="G712" s="4">
        <v>1010021</v>
      </c>
      <c r="H712" t="s">
        <v>35</v>
      </c>
      <c r="I712" t="s">
        <v>26</v>
      </c>
      <c r="J712" t="s">
        <v>30</v>
      </c>
      <c r="K712" s="3">
        <v>4957.4799999999996</v>
      </c>
      <c r="L712" s="6">
        <v>18.3</v>
      </c>
      <c r="N712" s="4">
        <v>8</v>
      </c>
      <c r="O712" s="4">
        <v>68096</v>
      </c>
      <c r="P712" s="4">
        <v>463782</v>
      </c>
      <c r="Q712" s="4">
        <v>0</v>
      </c>
      <c r="R712" s="9" t="str">
        <f t="shared" ref="R712:R775" si="47">CONCATENATE(B712,C712,D712,E712,F712,J712,H712,I712,J712,K712,L712,M712,N712,O712,P712,Q712)</f>
        <v>5570f76e-5113-460a-a5f8-6cc0b44a9b83погашен176528краткосрочный702консолидация кредитов3 годав ипотекеконсолидация кредитов4957,4818,38680964637820</v>
      </c>
      <c r="S712" s="10">
        <f t="shared" ref="S712:S775" si="48">IFERROR(K712*12/G712,"")</f>
        <v>5.8899527831599532E-2</v>
      </c>
      <c r="T712" s="3">
        <f t="shared" ref="T712:T775" si="49">IFERROR(O712/K712,"")</f>
        <v>13.736011037866014</v>
      </c>
      <c r="U712" s="13">
        <f t="shared" ref="U712:U775" si="50">IFERROR((T712-MIN($T$7:$T$2006))/(MAX($T$7:$T$2006)-MIN($T$7:$T$2006)),"")</f>
        <v>4.8035637622070838E-2</v>
      </c>
    </row>
    <row r="713" spans="1:21" x14ac:dyDescent="0.25">
      <c r="A713">
        <v>589</v>
      </c>
      <c r="B713" t="s">
        <v>640</v>
      </c>
      <c r="C713" t="s">
        <v>23</v>
      </c>
      <c r="D713" s="1">
        <v>121440</v>
      </c>
      <c r="E713" t="s">
        <v>24</v>
      </c>
      <c r="F713" s="4">
        <v>731</v>
      </c>
      <c r="G713" s="4">
        <v>749132</v>
      </c>
      <c r="H713" t="s">
        <v>68</v>
      </c>
      <c r="I713" t="s">
        <v>38</v>
      </c>
      <c r="J713" t="s">
        <v>30</v>
      </c>
      <c r="K713" s="3">
        <v>17479.62</v>
      </c>
      <c r="L713" s="6">
        <v>18.600000000000001</v>
      </c>
      <c r="M713" s="4">
        <v>22</v>
      </c>
      <c r="N713" s="4">
        <v>15</v>
      </c>
      <c r="O713" s="4">
        <v>95456</v>
      </c>
      <c r="P713" s="4">
        <v>504702</v>
      </c>
      <c r="Q713" s="4">
        <v>0</v>
      </c>
      <c r="R713" s="9" t="str">
        <f t="shared" si="47"/>
        <v>55a84bbe-5ec0-47a3-9d29-b9c3b7708e68погашен121440краткосрочный731консолидация кредитов1 годв арендеконсолидация кредитов17479,6218,62215954565047020</v>
      </c>
      <c r="S713" s="10">
        <f t="shared" si="48"/>
        <v>0.27999797098508672</v>
      </c>
      <c r="T713" s="3">
        <f t="shared" si="49"/>
        <v>5.4609882823539646</v>
      </c>
      <c r="U713" s="13">
        <f t="shared" si="50"/>
        <v>1.9097396869177507E-2</v>
      </c>
    </row>
    <row r="714" spans="1:21" x14ac:dyDescent="0.25">
      <c r="A714">
        <v>691</v>
      </c>
      <c r="B714" t="s">
        <v>743</v>
      </c>
      <c r="C714" t="s">
        <v>40</v>
      </c>
      <c r="D714" s="1">
        <v>219692</v>
      </c>
      <c r="E714" t="s">
        <v>24</v>
      </c>
      <c r="F714" s="4">
        <v>734</v>
      </c>
      <c r="G714" s="4">
        <v>1413524</v>
      </c>
      <c r="H714" t="s">
        <v>55</v>
      </c>
      <c r="I714" t="s">
        <v>38</v>
      </c>
      <c r="J714" t="s">
        <v>30</v>
      </c>
      <c r="K714" s="3">
        <v>11060.66</v>
      </c>
      <c r="L714" s="6">
        <v>25.2</v>
      </c>
      <c r="M714" s="4">
        <v>51</v>
      </c>
      <c r="N714" s="4">
        <v>13</v>
      </c>
      <c r="O714" s="4">
        <v>213712</v>
      </c>
      <c r="P714" s="4">
        <v>899866</v>
      </c>
      <c r="Q714" s="4">
        <v>1</v>
      </c>
      <c r="R714" s="9" t="str">
        <f t="shared" si="47"/>
        <v>55df5dac-6c24-4b89-ba00-41b1d89c2258не погашен219692краткосрочный734консолидация кредитов9 летв арендеконсолидация кредитов11060,6625,251132137128998661</v>
      </c>
      <c r="S714" s="10">
        <f t="shared" si="48"/>
        <v>9.3898596698747228E-2</v>
      </c>
      <c r="T714" s="3">
        <f t="shared" si="49"/>
        <v>19.321812622393239</v>
      </c>
      <c r="U714" s="13">
        <f t="shared" si="50"/>
        <v>6.7569513942020556E-2</v>
      </c>
    </row>
    <row r="715" spans="1:21" x14ac:dyDescent="0.25">
      <c r="A715">
        <v>374</v>
      </c>
      <c r="B715" t="s">
        <v>426</v>
      </c>
      <c r="C715" t="s">
        <v>23</v>
      </c>
      <c r="E715" t="s">
        <v>24</v>
      </c>
      <c r="F715" s="4">
        <v>734</v>
      </c>
      <c r="G715" s="4">
        <v>950399</v>
      </c>
      <c r="H715" t="s">
        <v>35</v>
      </c>
      <c r="I715" t="s">
        <v>26</v>
      </c>
      <c r="J715" t="s">
        <v>30</v>
      </c>
      <c r="K715" s="3">
        <v>17344.72</v>
      </c>
      <c r="L715" s="6">
        <v>14.2</v>
      </c>
      <c r="N715" s="4">
        <v>11</v>
      </c>
      <c r="O715" s="4">
        <v>139897</v>
      </c>
      <c r="P715" s="4">
        <v>217448</v>
      </c>
      <c r="Q715" s="4">
        <v>0</v>
      </c>
      <c r="R715" s="9" t="str">
        <f t="shared" si="47"/>
        <v>55ee39ef-0a44-4b79-8154-a512c22bdb97погашенкраткосрочный734консолидация кредитов3 годав ипотекеконсолидация кредитов17344,7214,2111398972174480</v>
      </c>
      <c r="S715" s="10">
        <f t="shared" si="48"/>
        <v>0.21899922032746247</v>
      </c>
      <c r="T715" s="3">
        <f t="shared" si="49"/>
        <v>8.0656822364385246</v>
      </c>
      <c r="U715" s="13">
        <f t="shared" si="50"/>
        <v>2.8206164658449953E-2</v>
      </c>
    </row>
    <row r="716" spans="1:21" x14ac:dyDescent="0.25">
      <c r="A716">
        <v>286</v>
      </c>
      <c r="B716" t="s">
        <v>336</v>
      </c>
      <c r="C716" t="s">
        <v>23</v>
      </c>
      <c r="E716" t="s">
        <v>24</v>
      </c>
      <c r="F716" s="4">
        <v>713</v>
      </c>
      <c r="G716" s="4">
        <v>606290</v>
      </c>
      <c r="H716" t="s">
        <v>57</v>
      </c>
      <c r="I716" t="s">
        <v>38</v>
      </c>
      <c r="J716" t="s">
        <v>30</v>
      </c>
      <c r="K716" s="3">
        <v>9145.08</v>
      </c>
      <c r="L716" s="6">
        <v>14.7</v>
      </c>
      <c r="N716" s="4">
        <v>11</v>
      </c>
      <c r="O716" s="4">
        <v>39026</v>
      </c>
      <c r="P716" s="4">
        <v>122144</v>
      </c>
      <c r="Q716" s="4">
        <v>1</v>
      </c>
      <c r="R716" s="9" t="str">
        <f t="shared" si="47"/>
        <v>561f4e5e-1c14-48f6-a973-f88429fdc265погашенкраткосрочный713консолидация кредитов7 летв арендеконсолидация кредитов9145,0814,711390261221441</v>
      </c>
      <c r="S716" s="10">
        <f t="shared" si="48"/>
        <v>0.18100407395800688</v>
      </c>
      <c r="T716" s="3">
        <f t="shared" si="49"/>
        <v>4.2674312307820159</v>
      </c>
      <c r="U716" s="13">
        <f t="shared" si="50"/>
        <v>1.4923457735572635E-2</v>
      </c>
    </row>
    <row r="717" spans="1:21" x14ac:dyDescent="0.25">
      <c r="A717">
        <v>686</v>
      </c>
      <c r="B717" t="s">
        <v>738</v>
      </c>
      <c r="C717" t="s">
        <v>40</v>
      </c>
      <c r="D717" s="1">
        <v>279862</v>
      </c>
      <c r="E717" t="s">
        <v>24</v>
      </c>
      <c r="F717" s="4">
        <v>680</v>
      </c>
      <c r="G717" s="4">
        <v>929575</v>
      </c>
      <c r="H717" t="s">
        <v>68</v>
      </c>
      <c r="I717" t="s">
        <v>38</v>
      </c>
      <c r="J717" t="s">
        <v>30</v>
      </c>
      <c r="K717" s="3">
        <v>6600.03</v>
      </c>
      <c r="L717" s="6">
        <v>13.6</v>
      </c>
      <c r="M717" s="4">
        <v>18</v>
      </c>
      <c r="N717" s="4">
        <v>5</v>
      </c>
      <c r="O717" s="4">
        <v>224143</v>
      </c>
      <c r="P717" s="4">
        <v>286462</v>
      </c>
      <c r="Q717" s="4">
        <v>0</v>
      </c>
      <c r="R717" s="9" t="str">
        <f t="shared" si="47"/>
        <v>562b632e-fcc1-438a-9748-951e1d9867ceне погашен279862краткосрочный680консолидация кредитов1 годв арендеконсолидация кредитов6600,0313,61852241432864620</v>
      </c>
      <c r="S717" s="10">
        <f t="shared" si="48"/>
        <v>8.5200613183444046E-2</v>
      </c>
      <c r="T717" s="3">
        <f t="shared" si="49"/>
        <v>33.960906238304979</v>
      </c>
      <c r="U717" s="13">
        <f t="shared" si="50"/>
        <v>0.11876328439772293</v>
      </c>
    </row>
    <row r="718" spans="1:21" x14ac:dyDescent="0.25">
      <c r="A718">
        <v>1308</v>
      </c>
      <c r="B718" t="s">
        <v>1358</v>
      </c>
      <c r="C718" t="s">
        <v>23</v>
      </c>
      <c r="D718" s="1">
        <v>306240</v>
      </c>
      <c r="E718" t="s">
        <v>24</v>
      </c>
      <c r="F718" s="4">
        <v>714</v>
      </c>
      <c r="G718" s="4">
        <v>1205683</v>
      </c>
      <c r="H718" t="s">
        <v>55</v>
      </c>
      <c r="I718" t="s">
        <v>38</v>
      </c>
      <c r="J718" t="s">
        <v>30</v>
      </c>
      <c r="K718" s="3">
        <v>9725.7199999999993</v>
      </c>
      <c r="L718" s="6">
        <v>32.200000000000003</v>
      </c>
      <c r="M718" s="4">
        <v>8</v>
      </c>
      <c r="N718" s="4">
        <v>7</v>
      </c>
      <c r="O718" s="4">
        <v>18506</v>
      </c>
      <c r="P718" s="4">
        <v>93192</v>
      </c>
      <c r="Q718" s="4">
        <v>0</v>
      </c>
      <c r="R718" s="9" t="str">
        <f t="shared" si="47"/>
        <v>56577b66-07a6-417b-acca-394d7a42170cпогашен306240краткосрочный714консолидация кредитов9 летв арендеконсолидация кредитов9725,7232,28718506931920</v>
      </c>
      <c r="S718" s="10">
        <f t="shared" si="48"/>
        <v>9.6798777124667085E-2</v>
      </c>
      <c r="T718" s="3">
        <f t="shared" si="49"/>
        <v>1.9027897163397673</v>
      </c>
      <c r="U718" s="13">
        <f t="shared" si="50"/>
        <v>6.6541674313695025E-3</v>
      </c>
    </row>
    <row r="719" spans="1:21" x14ac:dyDescent="0.25">
      <c r="A719">
        <v>1361</v>
      </c>
      <c r="B719" t="s">
        <v>1411</v>
      </c>
      <c r="C719" t="s">
        <v>23</v>
      </c>
      <c r="D719" s="1">
        <v>278740</v>
      </c>
      <c r="E719" t="s">
        <v>34</v>
      </c>
      <c r="F719" s="4"/>
      <c r="G719" s="4"/>
      <c r="H719" t="s">
        <v>68</v>
      </c>
      <c r="I719" t="s">
        <v>26</v>
      </c>
      <c r="J719" t="s">
        <v>27</v>
      </c>
      <c r="K719" s="3">
        <v>16457.8</v>
      </c>
      <c r="L719" s="6">
        <v>16.7</v>
      </c>
      <c r="M719" s="4">
        <v>48</v>
      </c>
      <c r="N719" s="4">
        <v>14</v>
      </c>
      <c r="O719" s="4">
        <v>72542</v>
      </c>
      <c r="P719" s="4">
        <v>240680</v>
      </c>
      <c r="Q719" s="4">
        <v>0</v>
      </c>
      <c r="R719" s="9" t="str">
        <f t="shared" si="47"/>
        <v>5662ddce-b424-441f-964e-014976f54537погашен278740долгосрочныйремонт жилья1 годв ипотекеремонт жилья16457,816,74814725422406800</v>
      </c>
      <c r="S719" s="10" t="str">
        <f t="shared" si="48"/>
        <v/>
      </c>
      <c r="T719" s="3">
        <f t="shared" si="49"/>
        <v>4.4077580235511435</v>
      </c>
      <c r="U719" s="13">
        <f t="shared" si="50"/>
        <v>1.5414188774412311E-2</v>
      </c>
    </row>
    <row r="720" spans="1:21" x14ac:dyDescent="0.25">
      <c r="A720">
        <v>1453</v>
      </c>
      <c r="B720" t="s">
        <v>1503</v>
      </c>
      <c r="C720" t="s">
        <v>40</v>
      </c>
      <c r="D720" s="1">
        <v>177144</v>
      </c>
      <c r="E720" t="s">
        <v>24</v>
      </c>
      <c r="F720" s="4"/>
      <c r="G720" s="4"/>
      <c r="H720" t="s">
        <v>37</v>
      </c>
      <c r="I720" t="s">
        <v>32</v>
      </c>
      <c r="J720" t="s">
        <v>30</v>
      </c>
      <c r="K720" s="3">
        <v>9437.49</v>
      </c>
      <c r="L720" s="6">
        <v>6.7</v>
      </c>
      <c r="N720" s="4">
        <v>6</v>
      </c>
      <c r="O720" s="4">
        <v>155268</v>
      </c>
      <c r="P720" s="4">
        <v>256828</v>
      </c>
      <c r="Q720" s="4">
        <v>0</v>
      </c>
      <c r="R720" s="9" t="str">
        <f t="shared" si="47"/>
        <v>5686a1f4-1250-4376-be77-51e222766d37не погашен177144краткосрочныйконсолидация кредитов5 летв собственностиконсолидация кредитов9437,496,761552682568280</v>
      </c>
      <c r="S720" s="10" t="str">
        <f t="shared" si="48"/>
        <v/>
      </c>
      <c r="T720" s="3">
        <f t="shared" si="49"/>
        <v>16.452255843449901</v>
      </c>
      <c r="U720" s="13">
        <f t="shared" si="50"/>
        <v>5.753450529290887E-2</v>
      </c>
    </row>
    <row r="721" spans="1:21" x14ac:dyDescent="0.25">
      <c r="A721">
        <v>1639</v>
      </c>
      <c r="B721" t="s">
        <v>1688</v>
      </c>
      <c r="C721" t="s">
        <v>23</v>
      </c>
      <c r="D721" s="1">
        <v>106766</v>
      </c>
      <c r="E721" t="s">
        <v>24</v>
      </c>
      <c r="F721" s="4">
        <v>728</v>
      </c>
      <c r="G721" s="4">
        <v>1786608</v>
      </c>
      <c r="H721" t="s">
        <v>42</v>
      </c>
      <c r="I721" t="s">
        <v>38</v>
      </c>
      <c r="J721" t="s">
        <v>30</v>
      </c>
      <c r="K721" s="3">
        <v>22034.87</v>
      </c>
      <c r="L721" s="6">
        <v>11.9</v>
      </c>
      <c r="M721" s="4">
        <v>6</v>
      </c>
      <c r="N721" s="4">
        <v>10</v>
      </c>
      <c r="O721" s="4">
        <v>82346</v>
      </c>
      <c r="P721" s="4">
        <v>226996</v>
      </c>
      <c r="Q721" s="4">
        <v>0</v>
      </c>
      <c r="R721" s="9" t="str">
        <f t="shared" si="47"/>
        <v>569bdc25-e6f9-4f99-bcfe-2ae85a5e944dпогашен106766краткосрочный728консолидация кредитов&lt; 1 годав арендеконсолидация кредитов22034,8711,9610823462269960</v>
      </c>
      <c r="S721" s="10">
        <f t="shared" si="48"/>
        <v>0.14800025523226135</v>
      </c>
      <c r="T721" s="3">
        <f t="shared" si="49"/>
        <v>3.7370767333775965</v>
      </c>
      <c r="U721" s="13">
        <f t="shared" si="50"/>
        <v>1.3068776898586931E-2</v>
      </c>
    </row>
    <row r="722" spans="1:21" x14ac:dyDescent="0.25">
      <c r="A722">
        <v>1315</v>
      </c>
      <c r="B722" t="s">
        <v>1365</v>
      </c>
      <c r="C722" t="s">
        <v>23</v>
      </c>
      <c r="D722" s="1">
        <v>142824</v>
      </c>
      <c r="E722" t="s">
        <v>24</v>
      </c>
      <c r="F722" s="4"/>
      <c r="G722" s="4"/>
      <c r="H722" t="s">
        <v>29</v>
      </c>
      <c r="I722" t="s">
        <v>26</v>
      </c>
      <c r="J722" t="s">
        <v>30</v>
      </c>
      <c r="K722" s="3">
        <v>12886.75</v>
      </c>
      <c r="L722" s="6">
        <v>39.4</v>
      </c>
      <c r="M722" s="4">
        <v>10</v>
      </c>
      <c r="N722" s="4">
        <v>14</v>
      </c>
      <c r="O722" s="4">
        <v>257298</v>
      </c>
      <c r="P722" s="4">
        <v>1038092</v>
      </c>
      <c r="Q722" s="4">
        <v>0</v>
      </c>
      <c r="R722" s="9" t="str">
        <f t="shared" si="47"/>
        <v>56d3612a-75ed-4655-b2c2-ad769bb851f2погашен142824краткосрочныйконсолидация кредитов10+ летв ипотекеконсолидация кредитов12886,7539,4101425729810380920</v>
      </c>
      <c r="S722" s="10" t="str">
        <f t="shared" si="48"/>
        <v/>
      </c>
      <c r="T722" s="3">
        <f t="shared" si="49"/>
        <v>19.966089200147437</v>
      </c>
      <c r="U722" s="13">
        <f t="shared" si="50"/>
        <v>6.9822586987177096E-2</v>
      </c>
    </row>
    <row r="723" spans="1:21" x14ac:dyDescent="0.25">
      <c r="A723">
        <v>1974</v>
      </c>
      <c r="B723" s="2" t="s">
        <v>2021</v>
      </c>
      <c r="C723" t="s">
        <v>23</v>
      </c>
      <c r="D723" s="1">
        <v>33484</v>
      </c>
      <c r="E723" t="s">
        <v>24</v>
      </c>
      <c r="F723" s="4">
        <v>722</v>
      </c>
      <c r="G723" s="4">
        <v>1530108</v>
      </c>
      <c r="H723" t="s">
        <v>68</v>
      </c>
      <c r="I723" t="s">
        <v>38</v>
      </c>
      <c r="J723" t="s">
        <v>72</v>
      </c>
      <c r="K723" s="3">
        <v>18871.37</v>
      </c>
      <c r="L723" s="6">
        <v>10</v>
      </c>
      <c r="M723" s="4">
        <v>24</v>
      </c>
      <c r="N723" s="4">
        <v>19</v>
      </c>
      <c r="O723" s="4">
        <v>21964</v>
      </c>
      <c r="P723" s="4">
        <v>69102</v>
      </c>
      <c r="Q723" s="4">
        <v>0</v>
      </c>
      <c r="R723" s="9" t="str">
        <f t="shared" si="47"/>
        <v>56e718a0-92d5-4f8b-8539-89ad35ce7169погашен33484краткосрочный722иное1 годв арендеиное18871,3710241921964691020</v>
      </c>
      <c r="S723" s="10">
        <f t="shared" si="48"/>
        <v>0.1480002980181791</v>
      </c>
      <c r="T723" s="3">
        <f t="shared" si="49"/>
        <v>1.1638794639710843</v>
      </c>
      <c r="U723" s="13">
        <f t="shared" si="50"/>
        <v>4.07015486613723E-3</v>
      </c>
    </row>
    <row r="724" spans="1:21" x14ac:dyDescent="0.25">
      <c r="A724">
        <v>1977</v>
      </c>
      <c r="B724" t="s">
        <v>2024</v>
      </c>
      <c r="C724" t="s">
        <v>23</v>
      </c>
      <c r="D724" s="1">
        <v>505252</v>
      </c>
      <c r="E724" t="s">
        <v>34</v>
      </c>
      <c r="F724" s="4">
        <v>725</v>
      </c>
      <c r="G724" s="4">
        <v>975555</v>
      </c>
      <c r="H724" t="s">
        <v>46</v>
      </c>
      <c r="I724" t="s">
        <v>26</v>
      </c>
      <c r="J724" t="s">
        <v>30</v>
      </c>
      <c r="K724" s="3">
        <v>18291.68</v>
      </c>
      <c r="L724" s="6">
        <v>13.6</v>
      </c>
      <c r="N724" s="4">
        <v>17</v>
      </c>
      <c r="O724" s="4">
        <v>275785</v>
      </c>
      <c r="P724" s="4">
        <v>1013760</v>
      </c>
      <c r="Q724" s="4">
        <v>0</v>
      </c>
      <c r="R724" s="9" t="str">
        <f t="shared" si="47"/>
        <v>5708f88b-a42c-4c68-99d6-8e7f37ced52aпогашен505252долгосрочный725консолидация кредитов2 годав ипотекеконсолидация кредитов18291,6813,61727578510137600</v>
      </c>
      <c r="S724" s="10">
        <f t="shared" si="48"/>
        <v>0.22500029214139644</v>
      </c>
      <c r="T724" s="3">
        <f t="shared" si="49"/>
        <v>15.077073292338374</v>
      </c>
      <c r="U724" s="13">
        <f t="shared" si="50"/>
        <v>5.2725411116492808E-2</v>
      </c>
    </row>
    <row r="725" spans="1:21" x14ac:dyDescent="0.25">
      <c r="A725">
        <v>70</v>
      </c>
      <c r="B725" t="s">
        <v>117</v>
      </c>
      <c r="C725" t="s">
        <v>23</v>
      </c>
      <c r="D725" s="1">
        <v>144562</v>
      </c>
      <c r="E725" t="s">
        <v>24</v>
      </c>
      <c r="F725" s="4">
        <v>751</v>
      </c>
      <c r="G725" s="4">
        <v>1060922</v>
      </c>
      <c r="H725" t="s">
        <v>55</v>
      </c>
      <c r="I725" t="s">
        <v>26</v>
      </c>
      <c r="J725" t="s">
        <v>30</v>
      </c>
      <c r="K725" s="3">
        <v>19750.88</v>
      </c>
      <c r="L725" s="6">
        <v>21.8</v>
      </c>
      <c r="N725" s="4">
        <v>7</v>
      </c>
      <c r="O725" s="4">
        <v>314773</v>
      </c>
      <c r="P725" s="4">
        <v>1035408</v>
      </c>
      <c r="Q725" s="4">
        <v>0</v>
      </c>
      <c r="R725" s="9" t="str">
        <f t="shared" si="47"/>
        <v>570f58b9-c502-4c7d-b1a8-9df512e9daf5погашен144562краткосрочный751консолидация кредитов9 летв ипотекеконсолидация кредитов19750,8821,8731477310354080</v>
      </c>
      <c r="S725" s="10">
        <f t="shared" si="48"/>
        <v>0.22340055159568753</v>
      </c>
      <c r="T725" s="3">
        <f t="shared" si="49"/>
        <v>15.937163306141295</v>
      </c>
      <c r="U725" s="13">
        <f t="shared" si="50"/>
        <v>5.5733196427053946E-2</v>
      </c>
    </row>
    <row r="726" spans="1:21" x14ac:dyDescent="0.25">
      <c r="A726">
        <v>1920</v>
      </c>
      <c r="B726" t="s">
        <v>1967</v>
      </c>
      <c r="C726" t="s">
        <v>23</v>
      </c>
      <c r="D726" s="1">
        <v>450208</v>
      </c>
      <c r="E726" t="s">
        <v>34</v>
      </c>
      <c r="F726" s="4">
        <v>738</v>
      </c>
      <c r="G726" s="4">
        <v>4374180</v>
      </c>
      <c r="H726" t="s">
        <v>29</v>
      </c>
      <c r="I726" t="s">
        <v>32</v>
      </c>
      <c r="J726" t="s">
        <v>72</v>
      </c>
      <c r="K726" s="3">
        <v>44033.45</v>
      </c>
      <c r="L726" s="6">
        <v>22.6</v>
      </c>
      <c r="N726" s="4">
        <v>14</v>
      </c>
      <c r="O726" s="4">
        <v>2693554</v>
      </c>
      <c r="P726" s="4">
        <v>6900146</v>
      </c>
      <c r="Q726" s="4">
        <v>0</v>
      </c>
      <c r="R726" s="9" t="str">
        <f t="shared" si="47"/>
        <v>5757e8a3-0615-4fb7-9033-7cae3458aa6fпогашен450208долгосрочный738иное10+ летв собственностииное44033,4522,614269355469001460</v>
      </c>
      <c r="S726" s="10">
        <f t="shared" si="48"/>
        <v>0.12080010424811048</v>
      </c>
      <c r="T726" s="3">
        <f t="shared" si="49"/>
        <v>61.170632780306796</v>
      </c>
      <c r="U726" s="13">
        <f t="shared" si="50"/>
        <v>0.21391729674993631</v>
      </c>
    </row>
    <row r="727" spans="1:21" x14ac:dyDescent="0.25">
      <c r="A727">
        <v>1212</v>
      </c>
      <c r="B727" t="s">
        <v>1262</v>
      </c>
      <c r="C727" t="s">
        <v>23</v>
      </c>
      <c r="D727" s="1">
        <v>338162</v>
      </c>
      <c r="E727" t="s">
        <v>24</v>
      </c>
      <c r="F727" s="4">
        <v>695</v>
      </c>
      <c r="G727" s="4">
        <v>753692</v>
      </c>
      <c r="H727" t="s">
        <v>74</v>
      </c>
      <c r="I727" t="s">
        <v>38</v>
      </c>
      <c r="J727" t="s">
        <v>30</v>
      </c>
      <c r="K727" s="3">
        <v>21040.6</v>
      </c>
      <c r="L727" s="6">
        <v>19.2</v>
      </c>
      <c r="N727" s="4">
        <v>14</v>
      </c>
      <c r="O727" s="4">
        <v>524533</v>
      </c>
      <c r="P727" s="4">
        <v>654478</v>
      </c>
      <c r="Q727" s="4">
        <v>0</v>
      </c>
      <c r="R727" s="9" t="str">
        <f t="shared" si="47"/>
        <v>575bad5b-ac46-43eb-8e4c-6edff7985a83погашен338162краткосрочный695консолидация кредитов6 летв арендеконсолидация кредитов21040,619,2145245336544780</v>
      </c>
      <c r="S727" s="10">
        <f t="shared" si="48"/>
        <v>0.33500050418473326</v>
      </c>
      <c r="T727" s="3">
        <f t="shared" si="49"/>
        <v>24.929564746252485</v>
      </c>
      <c r="U727" s="13">
        <f t="shared" si="50"/>
        <v>8.7180152587659682E-2</v>
      </c>
    </row>
    <row r="728" spans="1:21" x14ac:dyDescent="0.25">
      <c r="A728">
        <v>1173</v>
      </c>
      <c r="B728" t="s">
        <v>1223</v>
      </c>
      <c r="C728" t="s">
        <v>40</v>
      </c>
      <c r="D728" s="1">
        <v>60962</v>
      </c>
      <c r="E728" t="s">
        <v>24</v>
      </c>
      <c r="F728" s="4">
        <v>746</v>
      </c>
      <c r="G728" s="4">
        <v>285893</v>
      </c>
      <c r="I728" t="s">
        <v>26</v>
      </c>
      <c r="J728" t="s">
        <v>72</v>
      </c>
      <c r="K728" s="3">
        <v>5396.38</v>
      </c>
      <c r="L728" s="6">
        <v>10.4</v>
      </c>
      <c r="N728" s="4">
        <v>5</v>
      </c>
      <c r="O728" s="4">
        <v>144818</v>
      </c>
      <c r="P728" s="4">
        <v>574222</v>
      </c>
      <c r="Q728" s="4">
        <v>0</v>
      </c>
      <c r="R728" s="9" t="str">
        <f t="shared" si="47"/>
        <v>575d5aba-ad45-49a1-9b21-19026bd6c2c7не погашен60962краткосрочный746иноев ипотекеиное5396,3810,451448185742220</v>
      </c>
      <c r="S728" s="10">
        <f t="shared" si="48"/>
        <v>0.22650628032165879</v>
      </c>
      <c r="T728" s="3">
        <f t="shared" si="49"/>
        <v>26.83613830011971</v>
      </c>
      <c r="U728" s="13">
        <f t="shared" si="50"/>
        <v>9.3847552321171979E-2</v>
      </c>
    </row>
    <row r="729" spans="1:21" x14ac:dyDescent="0.25">
      <c r="A729">
        <v>950</v>
      </c>
      <c r="B729" t="s">
        <v>1002</v>
      </c>
      <c r="C729" t="s">
        <v>40</v>
      </c>
      <c r="D729" s="1">
        <v>391248</v>
      </c>
      <c r="E729" t="s">
        <v>34</v>
      </c>
      <c r="F729" s="4">
        <v>669</v>
      </c>
      <c r="G729" s="4">
        <v>1392719</v>
      </c>
      <c r="H729" t="s">
        <v>29</v>
      </c>
      <c r="I729" t="s">
        <v>26</v>
      </c>
      <c r="J729" t="s">
        <v>27</v>
      </c>
      <c r="K729" s="3">
        <v>33773.26</v>
      </c>
      <c r="L729" s="6">
        <v>14.9</v>
      </c>
      <c r="N729" s="4">
        <v>18</v>
      </c>
      <c r="O729" s="4">
        <v>336775</v>
      </c>
      <c r="P729" s="4">
        <v>432784</v>
      </c>
      <c r="Q729" s="4">
        <v>0</v>
      </c>
      <c r="R729" s="9" t="str">
        <f t="shared" si="47"/>
        <v>577ab45e-47ee-4be2-af61-2d944512c5fbне погашен391248долгосрочный669ремонт жилья10+ летв ипотекеремонт жилья33773,2614,9183367754327840</v>
      </c>
      <c r="S729" s="10">
        <f t="shared" si="48"/>
        <v>0.29099848569596592</v>
      </c>
      <c r="T729" s="3">
        <f t="shared" si="49"/>
        <v>9.9716462076802763</v>
      </c>
      <c r="U729" s="13">
        <f t="shared" si="50"/>
        <v>3.4871432645706565E-2</v>
      </c>
    </row>
    <row r="730" spans="1:21" x14ac:dyDescent="0.25">
      <c r="A730">
        <v>787</v>
      </c>
      <c r="B730" t="s">
        <v>839</v>
      </c>
      <c r="C730" t="s">
        <v>40</v>
      </c>
      <c r="D730" s="1">
        <v>261448</v>
      </c>
      <c r="E730" t="s">
        <v>34</v>
      </c>
      <c r="F730" s="4">
        <v>719</v>
      </c>
      <c r="G730" s="4">
        <v>940785</v>
      </c>
      <c r="H730" t="s">
        <v>68</v>
      </c>
      <c r="I730" t="s">
        <v>38</v>
      </c>
      <c r="J730" t="s">
        <v>30</v>
      </c>
      <c r="K730" s="3">
        <v>11681.39</v>
      </c>
      <c r="L730" s="6">
        <v>13.3</v>
      </c>
      <c r="M730" s="4">
        <v>20</v>
      </c>
      <c r="N730" s="4">
        <v>15</v>
      </c>
      <c r="O730" s="4">
        <v>237937</v>
      </c>
      <c r="P730" s="4">
        <v>683672</v>
      </c>
      <c r="Q730" s="4">
        <v>0</v>
      </c>
      <c r="R730" s="9" t="str">
        <f t="shared" si="47"/>
        <v>579a0930-b731-47c4-afb0-36ee23e772ebне погашен261448долгосрочный719консолидация кредитов1 годв арендеконсолидация кредитов11681,3913,320152379376836720</v>
      </c>
      <c r="S730" s="10">
        <f t="shared" si="48"/>
        <v>0.14899969706149652</v>
      </c>
      <c r="T730" s="3">
        <f t="shared" si="49"/>
        <v>20.368894455197541</v>
      </c>
      <c r="U730" s="13">
        <f t="shared" si="50"/>
        <v>7.1231220629834571E-2</v>
      </c>
    </row>
    <row r="731" spans="1:21" x14ac:dyDescent="0.25">
      <c r="A731">
        <v>1869</v>
      </c>
      <c r="B731" t="s">
        <v>1917</v>
      </c>
      <c r="C731" t="s">
        <v>23</v>
      </c>
      <c r="D731" s="1">
        <v>649374</v>
      </c>
      <c r="E731" t="s">
        <v>24</v>
      </c>
      <c r="F731" s="4">
        <v>675</v>
      </c>
      <c r="G731" s="4">
        <v>1682469</v>
      </c>
      <c r="H731" t="s">
        <v>35</v>
      </c>
      <c r="I731" t="s">
        <v>38</v>
      </c>
      <c r="J731" t="s">
        <v>30</v>
      </c>
      <c r="K731" s="3">
        <v>33088.5</v>
      </c>
      <c r="L731" s="6">
        <v>18</v>
      </c>
      <c r="M731" s="4">
        <v>40</v>
      </c>
      <c r="N731" s="4">
        <v>20</v>
      </c>
      <c r="O731" s="4">
        <v>261098</v>
      </c>
      <c r="P731" s="4">
        <v>439428</v>
      </c>
      <c r="Q731" s="4">
        <v>0</v>
      </c>
      <c r="R731" s="9" t="str">
        <f t="shared" si="47"/>
        <v>57d5e3fa-bd51-4ef4-8251-83cc8eb4f7ccпогашен649374краткосрочный675консолидация кредитов3 годав арендеконсолидация кредитов33088,51840202610984394280</v>
      </c>
      <c r="S731" s="10">
        <f t="shared" si="48"/>
        <v>0.23599959345461938</v>
      </c>
      <c r="T731" s="3">
        <f t="shared" si="49"/>
        <v>7.8908986505885732</v>
      </c>
      <c r="U731" s="13">
        <f t="shared" si="50"/>
        <v>2.7594936189789761E-2</v>
      </c>
    </row>
    <row r="732" spans="1:21" x14ac:dyDescent="0.25">
      <c r="A732">
        <v>1455</v>
      </c>
      <c r="B732" t="s">
        <v>1505</v>
      </c>
      <c r="C732" t="s">
        <v>23</v>
      </c>
      <c r="D732" s="1">
        <v>265320</v>
      </c>
      <c r="E732" t="s">
        <v>24</v>
      </c>
      <c r="F732" s="4">
        <v>744</v>
      </c>
      <c r="G732" s="4">
        <v>916560</v>
      </c>
      <c r="H732" t="s">
        <v>35</v>
      </c>
      <c r="I732" t="s">
        <v>38</v>
      </c>
      <c r="J732" t="s">
        <v>30</v>
      </c>
      <c r="K732" s="3">
        <v>13137.36</v>
      </c>
      <c r="L732" s="6">
        <v>9.5</v>
      </c>
      <c r="N732" s="4">
        <v>8</v>
      </c>
      <c r="O732" s="4">
        <v>183198</v>
      </c>
      <c r="P732" s="4">
        <v>564168</v>
      </c>
      <c r="Q732" s="4">
        <v>0</v>
      </c>
      <c r="R732" s="9" t="str">
        <f t="shared" si="47"/>
        <v>57df5806-e920-48df-842e-361487781af6погашен265320краткосрочный744консолидация кредитов3 годав арендеконсолидация кредитов13137,369,581831985641680</v>
      </c>
      <c r="S732" s="10">
        <f t="shared" si="48"/>
        <v>0.17200000000000001</v>
      </c>
      <c r="T732" s="3">
        <f t="shared" si="49"/>
        <v>13.944810829573065</v>
      </c>
      <c r="U732" s="13">
        <f t="shared" si="50"/>
        <v>4.8765822761144662E-2</v>
      </c>
    </row>
    <row r="733" spans="1:21" x14ac:dyDescent="0.25">
      <c r="A733">
        <v>990</v>
      </c>
      <c r="B733" t="s">
        <v>1041</v>
      </c>
      <c r="C733" t="s">
        <v>23</v>
      </c>
      <c r="D733" s="1">
        <v>151822</v>
      </c>
      <c r="E733" t="s">
        <v>24</v>
      </c>
      <c r="F733" s="4">
        <v>723</v>
      </c>
      <c r="G733" s="4">
        <v>936605</v>
      </c>
      <c r="H733" t="s">
        <v>52</v>
      </c>
      <c r="I733" t="s">
        <v>38</v>
      </c>
      <c r="J733" t="s">
        <v>30</v>
      </c>
      <c r="K733" s="3">
        <v>7625.46</v>
      </c>
      <c r="L733" s="6">
        <v>12.1</v>
      </c>
      <c r="M733" s="4">
        <v>28</v>
      </c>
      <c r="N733" s="4">
        <v>3</v>
      </c>
      <c r="O733" s="4">
        <v>49495</v>
      </c>
      <c r="P733" s="4">
        <v>119372</v>
      </c>
      <c r="Q733" s="4">
        <v>0</v>
      </c>
      <c r="R733" s="9" t="str">
        <f t="shared" si="47"/>
        <v>57edc3a9-1995-4333-b173-a45504ac7a1eпогашен151822краткосрочный723консолидация кредитов4 годав арендеконсолидация кредитов7625,4612,1283494951193720</v>
      </c>
      <c r="S733" s="10">
        <f t="shared" si="48"/>
        <v>9.7699158129627761E-2</v>
      </c>
      <c r="T733" s="3">
        <f t="shared" si="49"/>
        <v>6.4907559675088455</v>
      </c>
      <c r="U733" s="13">
        <f t="shared" si="50"/>
        <v>2.2698554965414987E-2</v>
      </c>
    </row>
    <row r="734" spans="1:21" x14ac:dyDescent="0.25">
      <c r="A734">
        <v>215</v>
      </c>
      <c r="B734" t="s">
        <v>262</v>
      </c>
      <c r="C734" t="s">
        <v>23</v>
      </c>
      <c r="D734" s="1">
        <v>111408</v>
      </c>
      <c r="E734" t="s">
        <v>24</v>
      </c>
      <c r="F734" s="4">
        <v>733</v>
      </c>
      <c r="G734" s="4">
        <v>1154592</v>
      </c>
      <c r="H734" t="s">
        <v>29</v>
      </c>
      <c r="I734" t="s">
        <v>38</v>
      </c>
      <c r="J734" t="s">
        <v>30</v>
      </c>
      <c r="K734" s="3">
        <v>18762.12</v>
      </c>
      <c r="L734" s="6">
        <v>20.399999999999999</v>
      </c>
      <c r="M734" s="4">
        <v>47</v>
      </c>
      <c r="N734" s="4">
        <v>9</v>
      </c>
      <c r="O734" s="4">
        <v>283936</v>
      </c>
      <c r="P734" s="4">
        <v>465674</v>
      </c>
      <c r="Q734" s="4">
        <v>0</v>
      </c>
      <c r="R734" s="9" t="str">
        <f t="shared" si="47"/>
        <v>580287c4-97f3-4e12-b815-4a57be8fc372погашен111408краткосрочный733консолидация кредитов10+ летв арендеконсолидация кредитов18762,1220,44792839364656740</v>
      </c>
      <c r="S734" s="10">
        <f t="shared" si="48"/>
        <v>0.19500000000000001</v>
      </c>
      <c r="T734" s="3">
        <f t="shared" si="49"/>
        <v>15.133471057641675</v>
      </c>
      <c r="U734" s="13">
        <f t="shared" si="50"/>
        <v>5.2922637415258565E-2</v>
      </c>
    </row>
    <row r="735" spans="1:21" x14ac:dyDescent="0.25">
      <c r="A735">
        <v>1592</v>
      </c>
      <c r="B735" t="s">
        <v>1642</v>
      </c>
      <c r="C735" t="s">
        <v>23</v>
      </c>
      <c r="D735" s="1">
        <v>529496</v>
      </c>
      <c r="E735" t="s">
        <v>34</v>
      </c>
      <c r="F735" s="4">
        <v>721</v>
      </c>
      <c r="G735" s="4">
        <v>1043024</v>
      </c>
      <c r="H735" t="s">
        <v>57</v>
      </c>
      <c r="I735" t="s">
        <v>26</v>
      </c>
      <c r="J735" t="s">
        <v>30</v>
      </c>
      <c r="K735" s="3">
        <v>13646.37</v>
      </c>
      <c r="L735" s="6">
        <v>17.899999999999999</v>
      </c>
      <c r="M735" s="4">
        <v>66</v>
      </c>
      <c r="N735" s="4">
        <v>7</v>
      </c>
      <c r="O735" s="4">
        <v>141037</v>
      </c>
      <c r="P735" s="4">
        <v>174460</v>
      </c>
      <c r="Q735" s="4">
        <v>1</v>
      </c>
      <c r="R735" s="9" t="str">
        <f t="shared" si="47"/>
        <v>58569d71-b1d2-4226-b524-8fd1bacb5453погашен529496долгосрочный721консолидация кредитов7 летв ипотекеконсолидация кредитов13646,3717,96671410371744601</v>
      </c>
      <c r="S735" s="10">
        <f t="shared" si="48"/>
        <v>0.15700160303118624</v>
      </c>
      <c r="T735" s="3">
        <f t="shared" si="49"/>
        <v>10.335129415368336</v>
      </c>
      <c r="U735" s="13">
        <f t="shared" si="50"/>
        <v>3.6142554778477075E-2</v>
      </c>
    </row>
    <row r="736" spans="1:21" x14ac:dyDescent="0.25">
      <c r="A736">
        <v>1576</v>
      </c>
      <c r="B736" t="s">
        <v>1626</v>
      </c>
      <c r="C736" t="s">
        <v>40</v>
      </c>
      <c r="D736" s="1">
        <v>132814</v>
      </c>
      <c r="E736" t="s">
        <v>24</v>
      </c>
      <c r="F736" s="4">
        <v>717</v>
      </c>
      <c r="G736" s="4">
        <v>1022523</v>
      </c>
      <c r="H736" t="s">
        <v>29</v>
      </c>
      <c r="I736" t="s">
        <v>26</v>
      </c>
      <c r="J736" t="s">
        <v>27</v>
      </c>
      <c r="K736" s="3">
        <v>26074.27</v>
      </c>
      <c r="L736" s="6">
        <v>14.9</v>
      </c>
      <c r="M736" s="4">
        <v>25</v>
      </c>
      <c r="N736" s="4">
        <v>12</v>
      </c>
      <c r="O736" s="4">
        <v>94411</v>
      </c>
      <c r="P736" s="4">
        <v>153098</v>
      </c>
      <c r="Q736" s="4">
        <v>0</v>
      </c>
      <c r="R736" s="9" t="str">
        <f t="shared" si="47"/>
        <v>5875264a-d7cf-4f6b-8be6-9cb4ed78142bне погашен132814краткосрочный717ремонт жилья10+ летв ипотекеремонт жилья26074,2714,92512944111530980</v>
      </c>
      <c r="S736" s="10">
        <f t="shared" si="48"/>
        <v>0.3059992195774569</v>
      </c>
      <c r="T736" s="3">
        <f t="shared" si="49"/>
        <v>3.6208492126529332</v>
      </c>
      <c r="U736" s="13">
        <f t="shared" si="50"/>
        <v>1.266232242997513E-2</v>
      </c>
    </row>
    <row r="737" spans="1:21" x14ac:dyDescent="0.25">
      <c r="A737">
        <v>1485</v>
      </c>
      <c r="B737" t="s">
        <v>1535</v>
      </c>
      <c r="C737" t="s">
        <v>23</v>
      </c>
      <c r="D737" s="1">
        <v>670538</v>
      </c>
      <c r="E737" t="s">
        <v>34</v>
      </c>
      <c r="F737" s="4">
        <v>603</v>
      </c>
      <c r="G737" s="4">
        <v>1302849</v>
      </c>
      <c r="H737" t="s">
        <v>57</v>
      </c>
      <c r="I737" t="s">
        <v>38</v>
      </c>
      <c r="J737" t="s">
        <v>30</v>
      </c>
      <c r="K737" s="3">
        <v>28120</v>
      </c>
      <c r="L737" s="6">
        <v>17.5</v>
      </c>
      <c r="N737" s="4">
        <v>8</v>
      </c>
      <c r="O737" s="4">
        <v>195700</v>
      </c>
      <c r="P737" s="4">
        <v>279400</v>
      </c>
      <c r="Q737" s="4">
        <v>0</v>
      </c>
      <c r="R737" s="9" t="str">
        <f t="shared" si="47"/>
        <v>58ddda92-44e9-4eef-b2e4-4de06813de2bпогашен670538долгосрочный603консолидация кредитов7 летв арендеконсолидация кредитов2812017,581957002794000</v>
      </c>
      <c r="S737" s="10">
        <f t="shared" si="48"/>
        <v>0.25900161876011724</v>
      </c>
      <c r="T737" s="3">
        <f t="shared" si="49"/>
        <v>6.9594594594594597</v>
      </c>
      <c r="U737" s="13">
        <f t="shared" si="50"/>
        <v>2.4337638614188518E-2</v>
      </c>
    </row>
    <row r="738" spans="1:21" x14ac:dyDescent="0.25">
      <c r="A738">
        <v>332</v>
      </c>
      <c r="B738" s="2" t="s">
        <v>382</v>
      </c>
      <c r="C738" t="s">
        <v>23</v>
      </c>
      <c r="D738" s="1">
        <v>170962</v>
      </c>
      <c r="E738" t="s">
        <v>24</v>
      </c>
      <c r="F738" s="4">
        <v>710</v>
      </c>
      <c r="G738" s="4">
        <v>598082</v>
      </c>
      <c r="H738" t="s">
        <v>74</v>
      </c>
      <c r="I738" t="s">
        <v>38</v>
      </c>
      <c r="J738" t="s">
        <v>30</v>
      </c>
      <c r="K738" s="3">
        <v>7426.15</v>
      </c>
      <c r="L738" s="6">
        <v>12.8</v>
      </c>
      <c r="M738" s="4">
        <v>5</v>
      </c>
      <c r="N738" s="4">
        <v>14</v>
      </c>
      <c r="O738" s="4">
        <v>117211</v>
      </c>
      <c r="P738" s="4">
        <v>622534</v>
      </c>
      <c r="Q738" s="4">
        <v>0</v>
      </c>
      <c r="R738" s="9" t="str">
        <f t="shared" si="47"/>
        <v>58e605ce-de2a-4851-9126-022c7591fc2fпогашен170962краткосрочный710консолидация кредитов6 летв арендеконсолидация кредитов7426,1512,85141172116225340</v>
      </c>
      <c r="S738" s="10">
        <f t="shared" si="48"/>
        <v>0.14899930109918036</v>
      </c>
      <c r="T738" s="3">
        <f t="shared" si="49"/>
        <v>15.783548675962646</v>
      </c>
      <c r="U738" s="13">
        <f t="shared" si="50"/>
        <v>5.5195997040101759E-2</v>
      </c>
    </row>
    <row r="739" spans="1:21" x14ac:dyDescent="0.25">
      <c r="A739">
        <v>317</v>
      </c>
      <c r="B739" t="s">
        <v>367</v>
      </c>
      <c r="C739" t="s">
        <v>40</v>
      </c>
      <c r="D739" s="1">
        <v>242616</v>
      </c>
      <c r="E739" t="s">
        <v>24</v>
      </c>
      <c r="F739" s="4"/>
      <c r="G739" s="4"/>
      <c r="H739" t="s">
        <v>52</v>
      </c>
      <c r="I739" t="s">
        <v>26</v>
      </c>
      <c r="J739" t="s">
        <v>30</v>
      </c>
      <c r="K739" s="3">
        <v>41396.25</v>
      </c>
      <c r="L739" s="6">
        <v>18</v>
      </c>
      <c r="N739" s="4">
        <v>9</v>
      </c>
      <c r="O739" s="4">
        <v>522690</v>
      </c>
      <c r="P739" s="4">
        <v>745338</v>
      </c>
      <c r="Q739" s="4">
        <v>0</v>
      </c>
      <c r="R739" s="9" t="str">
        <f t="shared" si="47"/>
        <v>58fe46dc-0b80-43db-8df9-80b7fb75924dне погашен242616краткосрочныйконсолидация кредитов4 годав ипотекеконсолидация кредитов41396,251895226907453380</v>
      </c>
      <c r="S739" s="10" t="str">
        <f t="shared" si="48"/>
        <v/>
      </c>
      <c r="T739" s="3">
        <f t="shared" si="49"/>
        <v>12.626506024096386</v>
      </c>
      <c r="U739" s="13">
        <f t="shared" si="50"/>
        <v>4.4155633402913744E-2</v>
      </c>
    </row>
    <row r="740" spans="1:21" x14ac:dyDescent="0.25">
      <c r="A740">
        <v>559</v>
      </c>
      <c r="B740" t="s">
        <v>610</v>
      </c>
      <c r="C740" t="s">
        <v>40</v>
      </c>
      <c r="D740" s="1">
        <v>337436</v>
      </c>
      <c r="E740" t="s">
        <v>24</v>
      </c>
      <c r="F740" s="4">
        <v>730</v>
      </c>
      <c r="G740" s="4">
        <v>687971</v>
      </c>
      <c r="I740" t="s">
        <v>32</v>
      </c>
      <c r="J740" t="s">
        <v>30</v>
      </c>
      <c r="K740" s="3">
        <v>12326.06</v>
      </c>
      <c r="L740" s="6">
        <v>17.899999999999999</v>
      </c>
      <c r="M740" s="4">
        <v>14</v>
      </c>
      <c r="N740" s="4">
        <v>13</v>
      </c>
      <c r="O740" s="4">
        <v>385890</v>
      </c>
      <c r="P740" s="4">
        <v>1008612</v>
      </c>
      <c r="Q740" s="4">
        <v>0</v>
      </c>
      <c r="R740" s="9" t="str">
        <f t="shared" si="47"/>
        <v>5956b460-87f2-466a-8d49-338fdd1c313aне погашен337436краткосрочный730консолидация кредитовв собственностиконсолидация кредитов12326,0617,9141338589010086120</v>
      </c>
      <c r="S740" s="10">
        <f t="shared" si="48"/>
        <v>0.21499848104062527</v>
      </c>
      <c r="T740" s="3">
        <f t="shared" si="49"/>
        <v>31.30684095323242</v>
      </c>
      <c r="U740" s="13">
        <f t="shared" si="50"/>
        <v>0.10948186216330473</v>
      </c>
    </row>
    <row r="741" spans="1:21" x14ac:dyDescent="0.25">
      <c r="A741">
        <v>1198</v>
      </c>
      <c r="B741" t="s">
        <v>1248</v>
      </c>
      <c r="C741" t="s">
        <v>23</v>
      </c>
      <c r="E741" t="s">
        <v>24</v>
      </c>
      <c r="F741" s="4">
        <v>741</v>
      </c>
      <c r="G741" s="4">
        <v>1652316</v>
      </c>
      <c r="H741" t="s">
        <v>46</v>
      </c>
      <c r="I741" t="s">
        <v>38</v>
      </c>
      <c r="J741" t="s">
        <v>30</v>
      </c>
      <c r="K741" s="3">
        <v>29879.21</v>
      </c>
      <c r="L741" s="6">
        <v>13.7</v>
      </c>
      <c r="N741" s="4">
        <v>14</v>
      </c>
      <c r="O741" s="4">
        <v>286520</v>
      </c>
      <c r="P741" s="4">
        <v>713482</v>
      </c>
      <c r="Q741" s="4">
        <v>0</v>
      </c>
      <c r="R741" s="9" t="str">
        <f t="shared" si="47"/>
        <v>59586d6f-a669-40df-b228-4b642130b0b3погашенкраткосрочный741консолидация кредитов2 годав арендеконсолидация кредитов29879,2113,7142865207134820</v>
      </c>
      <c r="S741" s="10">
        <f t="shared" si="48"/>
        <v>0.21699875810680283</v>
      </c>
      <c r="T741" s="3">
        <f t="shared" si="49"/>
        <v>9.5892762894333554</v>
      </c>
      <c r="U741" s="13">
        <f t="shared" si="50"/>
        <v>3.3534262576473468E-2</v>
      </c>
    </row>
    <row r="742" spans="1:21" x14ac:dyDescent="0.25">
      <c r="A742">
        <v>308</v>
      </c>
      <c r="B742" t="s">
        <v>358</v>
      </c>
      <c r="C742" t="s">
        <v>40</v>
      </c>
      <c r="D742" s="1">
        <v>141636</v>
      </c>
      <c r="E742" t="s">
        <v>24</v>
      </c>
      <c r="F742" s="4">
        <v>716</v>
      </c>
      <c r="G742" s="4">
        <v>1051175</v>
      </c>
      <c r="H742" t="s">
        <v>68</v>
      </c>
      <c r="I742" t="s">
        <v>26</v>
      </c>
      <c r="J742" t="s">
        <v>30</v>
      </c>
      <c r="K742" s="3">
        <v>13227.04</v>
      </c>
      <c r="L742" s="6">
        <v>12.5</v>
      </c>
      <c r="M742" s="4">
        <v>18</v>
      </c>
      <c r="N742" s="4">
        <v>12</v>
      </c>
      <c r="O742" s="4">
        <v>151791</v>
      </c>
      <c r="P742" s="4">
        <v>201322</v>
      </c>
      <c r="Q742" s="4">
        <v>0</v>
      </c>
      <c r="R742" s="9" t="str">
        <f t="shared" si="47"/>
        <v>597b6a21-89f4-4c78-83a4-ab24a7725c52не погашен141636краткосрочный716консолидация кредитов1 годв ипотекеконсолидация кредитов13227,0412,518121517912013220</v>
      </c>
      <c r="S742" s="10">
        <f t="shared" si="48"/>
        <v>0.15099719837324899</v>
      </c>
      <c r="T742" s="3">
        <f t="shared" si="49"/>
        <v>11.475810158584233</v>
      </c>
      <c r="U742" s="13">
        <f t="shared" si="50"/>
        <v>4.0131582355154523E-2</v>
      </c>
    </row>
    <row r="743" spans="1:21" x14ac:dyDescent="0.25">
      <c r="A743">
        <v>247</v>
      </c>
      <c r="B743" t="s">
        <v>296</v>
      </c>
      <c r="C743" t="s">
        <v>23</v>
      </c>
      <c r="D743" s="1">
        <v>204248</v>
      </c>
      <c r="E743" t="s">
        <v>24</v>
      </c>
      <c r="F743" s="4">
        <v>737</v>
      </c>
      <c r="G743" s="4">
        <v>779893</v>
      </c>
      <c r="H743" t="s">
        <v>37</v>
      </c>
      <c r="I743" t="s">
        <v>26</v>
      </c>
      <c r="J743" t="s">
        <v>30</v>
      </c>
      <c r="K743" s="3">
        <v>10788.39</v>
      </c>
      <c r="L743" s="6">
        <v>23</v>
      </c>
      <c r="N743" s="4">
        <v>10</v>
      </c>
      <c r="O743" s="4">
        <v>225663</v>
      </c>
      <c r="P743" s="4">
        <v>588522</v>
      </c>
      <c r="Q743" s="4">
        <v>0</v>
      </c>
      <c r="R743" s="9" t="str">
        <f t="shared" si="47"/>
        <v>597d860d-c890-4f31-b476-f8996bb8fdc4погашен204248краткосрочный737консолидация кредитов5 летв ипотекеконсолидация кредитов10788,3923102256635885220</v>
      </c>
      <c r="S743" s="10">
        <f t="shared" si="48"/>
        <v>0.16599800229005773</v>
      </c>
      <c r="T743" s="3">
        <f t="shared" si="49"/>
        <v>20.917208221059862</v>
      </c>
      <c r="U743" s="13">
        <f t="shared" si="50"/>
        <v>7.3148706083766432E-2</v>
      </c>
    </row>
    <row r="744" spans="1:21" x14ac:dyDescent="0.25">
      <c r="A744">
        <v>1817</v>
      </c>
      <c r="B744" t="s">
        <v>1866</v>
      </c>
      <c r="C744" t="s">
        <v>40</v>
      </c>
      <c r="D744" s="1">
        <v>421806</v>
      </c>
      <c r="E744" t="s">
        <v>34</v>
      </c>
      <c r="F744" s="4"/>
      <c r="G744" s="4"/>
      <c r="H744" t="s">
        <v>74</v>
      </c>
      <c r="I744" t="s">
        <v>26</v>
      </c>
      <c r="J744" t="s">
        <v>30</v>
      </c>
      <c r="K744" s="3">
        <v>10571.41</v>
      </c>
      <c r="L744" s="6">
        <v>16.5</v>
      </c>
      <c r="M744" s="4">
        <v>57</v>
      </c>
      <c r="N744" s="4">
        <v>13</v>
      </c>
      <c r="O744" s="4">
        <v>229387</v>
      </c>
      <c r="P744" s="4">
        <v>416966</v>
      </c>
      <c r="Q744" s="4">
        <v>0</v>
      </c>
      <c r="R744" s="9" t="str">
        <f t="shared" si="47"/>
        <v>599d3182-737c-4f11-864d-97f4da680f8cне погашен421806долгосрочныйконсолидация кредитов6 летв ипотекеконсолидация кредитов10571,4116,557132293874169660</v>
      </c>
      <c r="S744" s="10" t="str">
        <f t="shared" si="48"/>
        <v/>
      </c>
      <c r="T744" s="3">
        <f t="shared" si="49"/>
        <v>21.698808389798522</v>
      </c>
      <c r="U744" s="13">
        <f t="shared" si="50"/>
        <v>7.5882007794676562E-2</v>
      </c>
    </row>
    <row r="745" spans="1:21" x14ac:dyDescent="0.25">
      <c r="A745">
        <v>1418</v>
      </c>
      <c r="B745" t="s">
        <v>1468</v>
      </c>
      <c r="C745" t="s">
        <v>23</v>
      </c>
      <c r="D745" s="1">
        <v>411730</v>
      </c>
      <c r="E745" t="s">
        <v>34</v>
      </c>
      <c r="F745" s="4">
        <v>725</v>
      </c>
      <c r="G745" s="4">
        <v>2621164</v>
      </c>
      <c r="H745" t="s">
        <v>35</v>
      </c>
      <c r="I745" t="s">
        <v>38</v>
      </c>
      <c r="J745" t="s">
        <v>30</v>
      </c>
      <c r="K745" s="3">
        <v>18020.55</v>
      </c>
      <c r="L745" s="6">
        <v>16</v>
      </c>
      <c r="N745" s="4">
        <v>3</v>
      </c>
      <c r="O745" s="4">
        <v>117762</v>
      </c>
      <c r="P745" s="4">
        <v>592856</v>
      </c>
      <c r="Q745" s="4">
        <v>0</v>
      </c>
      <c r="R745" s="9" t="str">
        <f t="shared" si="47"/>
        <v>59d3bc3f-9409-4911-b987-cb2ae9b89cccпогашен411730долгосрочный725консолидация кредитов3 годав арендеконсолидация кредитов18020,551631177625928560</v>
      </c>
      <c r="S745" s="10">
        <f t="shared" si="48"/>
        <v>8.250021746063961E-2</v>
      </c>
      <c r="T745" s="3">
        <f t="shared" si="49"/>
        <v>6.5348726870156577</v>
      </c>
      <c r="U745" s="13">
        <f t="shared" si="50"/>
        <v>2.2852833725490372E-2</v>
      </c>
    </row>
    <row r="746" spans="1:21" x14ac:dyDescent="0.25">
      <c r="A746">
        <v>1296</v>
      </c>
      <c r="B746" t="s">
        <v>1346</v>
      </c>
      <c r="C746" t="s">
        <v>40</v>
      </c>
      <c r="D746" s="1">
        <v>207636</v>
      </c>
      <c r="E746" t="s">
        <v>24</v>
      </c>
      <c r="F746" s="4">
        <v>738</v>
      </c>
      <c r="G746" s="4">
        <v>933945</v>
      </c>
      <c r="H746" t="s">
        <v>52</v>
      </c>
      <c r="I746" t="s">
        <v>26</v>
      </c>
      <c r="J746" t="s">
        <v>30</v>
      </c>
      <c r="K746" s="3">
        <v>2015.9</v>
      </c>
      <c r="L746" s="6">
        <v>14.2</v>
      </c>
      <c r="M746" s="4">
        <v>72</v>
      </c>
      <c r="N746" s="4">
        <v>8</v>
      </c>
      <c r="O746" s="4">
        <v>106666</v>
      </c>
      <c r="P746" s="4">
        <v>307208</v>
      </c>
      <c r="Q746" s="4">
        <v>0</v>
      </c>
      <c r="R746" s="9" t="str">
        <f t="shared" si="47"/>
        <v>59d717c7-daba-4eac-b818-ee5a6a257083не погашен207636краткосрочный738консолидация кредитов4 годав ипотекеконсолидация кредитов2015,914,27281066663072080</v>
      </c>
      <c r="S746" s="10">
        <f t="shared" si="48"/>
        <v>2.5901739395788836E-2</v>
      </c>
      <c r="T746" s="3">
        <f t="shared" si="49"/>
        <v>52.912346842601316</v>
      </c>
      <c r="U746" s="13">
        <f t="shared" si="50"/>
        <v>0.1850375856322396</v>
      </c>
    </row>
    <row r="747" spans="1:21" x14ac:dyDescent="0.25">
      <c r="A747">
        <v>1849</v>
      </c>
      <c r="B747" t="s">
        <v>1897</v>
      </c>
      <c r="C747" t="s">
        <v>23</v>
      </c>
      <c r="D747" s="1">
        <v>281138</v>
      </c>
      <c r="E747" t="s">
        <v>24</v>
      </c>
      <c r="F747" s="4"/>
      <c r="G747" s="4"/>
      <c r="H747" t="s">
        <v>35</v>
      </c>
      <c r="I747" t="s">
        <v>38</v>
      </c>
      <c r="J747" t="s">
        <v>30</v>
      </c>
      <c r="K747" s="3">
        <v>21366.45</v>
      </c>
      <c r="L747" s="6">
        <v>12.9</v>
      </c>
      <c r="M747" s="4">
        <v>64</v>
      </c>
      <c r="N747" s="4">
        <v>10</v>
      </c>
      <c r="O747" s="4">
        <v>121809</v>
      </c>
      <c r="P747" s="4">
        <v>476498</v>
      </c>
      <c r="Q747" s="4">
        <v>0</v>
      </c>
      <c r="R747" s="9" t="str">
        <f t="shared" si="47"/>
        <v>59fd5dec-c5c8-48ee-aef6-c41d6a2bad80погашен281138краткосрочныйконсолидация кредитов3 годав арендеконсолидация кредитов21366,4512,964101218094764980</v>
      </c>
      <c r="S747" s="10" t="str">
        <f t="shared" si="48"/>
        <v/>
      </c>
      <c r="T747" s="3">
        <f t="shared" si="49"/>
        <v>5.7009470454848605</v>
      </c>
      <c r="U747" s="13">
        <f t="shared" si="50"/>
        <v>1.9936546761982688E-2</v>
      </c>
    </row>
    <row r="748" spans="1:21" x14ac:dyDescent="0.25">
      <c r="A748">
        <v>1757</v>
      </c>
      <c r="B748" t="s">
        <v>1806</v>
      </c>
      <c r="C748" t="s">
        <v>40</v>
      </c>
      <c r="D748" s="1">
        <v>151118</v>
      </c>
      <c r="E748" t="s">
        <v>24</v>
      </c>
      <c r="F748" s="4">
        <v>738</v>
      </c>
      <c r="G748" s="4">
        <v>932235</v>
      </c>
      <c r="H748" t="s">
        <v>29</v>
      </c>
      <c r="I748" t="s">
        <v>38</v>
      </c>
      <c r="J748" t="s">
        <v>30</v>
      </c>
      <c r="K748" s="3">
        <v>22140.51</v>
      </c>
      <c r="L748" s="6">
        <v>9.9</v>
      </c>
      <c r="M748" s="4">
        <v>6</v>
      </c>
      <c r="N748" s="4">
        <v>15</v>
      </c>
      <c r="O748" s="4">
        <v>14649</v>
      </c>
      <c r="P748" s="4">
        <v>678744</v>
      </c>
      <c r="Q748" s="4">
        <v>0</v>
      </c>
      <c r="R748" s="9" t="str">
        <f t="shared" si="47"/>
        <v>5a0dd0f3-f6e4-4713-8e89-d695cb0e2ce9не погашен151118краткосрочный738консолидация кредитов10+ летв арендеконсолидация кредитов22140,519,9615146496787440</v>
      </c>
      <c r="S748" s="10">
        <f t="shared" si="48"/>
        <v>0.28499908284928155</v>
      </c>
      <c r="T748" s="3">
        <f t="shared" si="49"/>
        <v>0.6616378755502923</v>
      </c>
      <c r="U748" s="13">
        <f t="shared" si="50"/>
        <v>2.3137865235661774E-3</v>
      </c>
    </row>
    <row r="749" spans="1:21" x14ac:dyDescent="0.25">
      <c r="A749">
        <v>929</v>
      </c>
      <c r="B749" t="s">
        <v>981</v>
      </c>
      <c r="C749" t="s">
        <v>23</v>
      </c>
      <c r="D749" s="1">
        <v>151096</v>
      </c>
      <c r="E749" t="s">
        <v>24</v>
      </c>
      <c r="F749" s="4">
        <v>747</v>
      </c>
      <c r="G749" s="4">
        <v>1134642</v>
      </c>
      <c r="H749" t="s">
        <v>55</v>
      </c>
      <c r="I749" t="s">
        <v>38</v>
      </c>
      <c r="J749" t="s">
        <v>30</v>
      </c>
      <c r="K749" s="3">
        <v>18437.98</v>
      </c>
      <c r="L749" s="6">
        <v>16.5</v>
      </c>
      <c r="N749" s="4">
        <v>8</v>
      </c>
      <c r="O749" s="4">
        <v>101004</v>
      </c>
      <c r="P749" s="4">
        <v>622072</v>
      </c>
      <c r="Q749" s="4">
        <v>1</v>
      </c>
      <c r="R749" s="9" t="str">
        <f t="shared" si="47"/>
        <v>5a12f723-b483-4929-aaaf-30c2e840476cпогашен151096краткосрочный747консолидация кредитов9 летв арендеконсолидация кредитов18437,9816,581010046220721</v>
      </c>
      <c r="S749" s="10">
        <f t="shared" si="48"/>
        <v>0.19500050236109717</v>
      </c>
      <c r="T749" s="3">
        <f t="shared" si="49"/>
        <v>5.4780404360998336</v>
      </c>
      <c r="U749" s="13">
        <f t="shared" si="50"/>
        <v>1.9157029252680577E-2</v>
      </c>
    </row>
    <row r="750" spans="1:21" x14ac:dyDescent="0.25">
      <c r="A750">
        <v>1706</v>
      </c>
      <c r="B750" t="s">
        <v>1755</v>
      </c>
      <c r="C750" t="s">
        <v>40</v>
      </c>
      <c r="D750" s="1">
        <v>215138</v>
      </c>
      <c r="E750" t="s">
        <v>24</v>
      </c>
      <c r="F750" s="4">
        <v>734</v>
      </c>
      <c r="G750" s="4">
        <v>1746461</v>
      </c>
      <c r="H750" t="s">
        <v>29</v>
      </c>
      <c r="I750" t="s">
        <v>26</v>
      </c>
      <c r="J750" t="s">
        <v>30</v>
      </c>
      <c r="K750" s="3">
        <v>11424.7</v>
      </c>
      <c r="L750" s="6">
        <v>25.8</v>
      </c>
      <c r="M750" s="4">
        <v>25</v>
      </c>
      <c r="N750" s="4">
        <v>8</v>
      </c>
      <c r="O750" s="4">
        <v>324501</v>
      </c>
      <c r="P750" s="4">
        <v>393844</v>
      </c>
      <c r="Q750" s="4">
        <v>0</v>
      </c>
      <c r="R750" s="9" t="str">
        <f t="shared" si="47"/>
        <v>5a169042-6120-4528-be22-c8d81582246aне погашен215138краткосрочный734консолидация кредитов10+ летв ипотекеконсолидация кредитов11424,725,82583245013938440</v>
      </c>
      <c r="S750" s="10">
        <f t="shared" si="48"/>
        <v>7.8499548515540876E-2</v>
      </c>
      <c r="T750" s="3">
        <f t="shared" si="49"/>
        <v>28.403459171794445</v>
      </c>
      <c r="U750" s="13">
        <f t="shared" si="50"/>
        <v>9.9328565493171594E-2</v>
      </c>
    </row>
    <row r="751" spans="1:21" x14ac:dyDescent="0.25">
      <c r="A751">
        <v>680</v>
      </c>
      <c r="B751" t="s">
        <v>732</v>
      </c>
      <c r="C751" t="s">
        <v>40</v>
      </c>
      <c r="D751" s="1">
        <v>322520</v>
      </c>
      <c r="E751" t="s">
        <v>24</v>
      </c>
      <c r="F751" s="4">
        <v>709</v>
      </c>
      <c r="G751" s="4">
        <v>1648896</v>
      </c>
      <c r="H751" t="s">
        <v>29</v>
      </c>
      <c r="I751" t="s">
        <v>26</v>
      </c>
      <c r="J751" t="s">
        <v>30</v>
      </c>
      <c r="K751" s="3">
        <v>29680.28</v>
      </c>
      <c r="L751" s="6">
        <v>16.600000000000001</v>
      </c>
      <c r="N751" s="4">
        <v>8</v>
      </c>
      <c r="O751" s="4">
        <v>254828</v>
      </c>
      <c r="P751" s="4">
        <v>337634</v>
      </c>
      <c r="Q751" s="4">
        <v>0</v>
      </c>
      <c r="R751" s="9" t="str">
        <f t="shared" si="47"/>
        <v>5a23a6b1-6292-47d4-a8f0-6743c97eb370не погашен322520краткосрочный709консолидация кредитов10+ летв ипотекеконсолидация кредитов29680,2816,682548283376340</v>
      </c>
      <c r="S751" s="10">
        <f t="shared" si="48"/>
        <v>0.21600110619469026</v>
      </c>
      <c r="T751" s="3">
        <f t="shared" si="49"/>
        <v>8.5857680587918992</v>
      </c>
      <c r="U751" s="13">
        <f t="shared" si="50"/>
        <v>3.0024935335473568E-2</v>
      </c>
    </row>
    <row r="752" spans="1:21" x14ac:dyDescent="0.25">
      <c r="A752">
        <v>1936</v>
      </c>
      <c r="B752" t="s">
        <v>1983</v>
      </c>
      <c r="C752" t="s">
        <v>40</v>
      </c>
      <c r="D752" s="1">
        <v>142912</v>
      </c>
      <c r="E752" t="s">
        <v>24</v>
      </c>
      <c r="F752" s="4">
        <v>711</v>
      </c>
      <c r="G752" s="4">
        <v>1060675</v>
      </c>
      <c r="H752" t="s">
        <v>29</v>
      </c>
      <c r="I752" t="s">
        <v>38</v>
      </c>
      <c r="J752" t="s">
        <v>30</v>
      </c>
      <c r="K752" s="3">
        <v>6885.6</v>
      </c>
      <c r="L752" s="6">
        <v>14.7</v>
      </c>
      <c r="N752" s="4">
        <v>7</v>
      </c>
      <c r="O752" s="4">
        <v>138016</v>
      </c>
      <c r="P752" s="4">
        <v>197560</v>
      </c>
      <c r="Q752" s="4">
        <v>0</v>
      </c>
      <c r="R752" s="9" t="str">
        <f t="shared" si="47"/>
        <v>5a2a5685-477e-4470-aa22-aa85467d17ffне погашен142912краткосрочный711консолидация кредитов10+ летв арендеконсолидация кредитов6885,614,771380161975600</v>
      </c>
      <c r="S752" s="10">
        <f t="shared" si="48"/>
        <v>7.7900582176444258E-2</v>
      </c>
      <c r="T752" s="3">
        <f t="shared" si="49"/>
        <v>20.044150110375273</v>
      </c>
      <c r="U752" s="13">
        <f t="shared" si="50"/>
        <v>7.0095570576504188E-2</v>
      </c>
    </row>
    <row r="753" spans="1:21" x14ac:dyDescent="0.25">
      <c r="A753">
        <v>1096</v>
      </c>
      <c r="B753" t="s">
        <v>1146</v>
      </c>
      <c r="C753" t="s">
        <v>23</v>
      </c>
      <c r="D753" s="1">
        <v>110440</v>
      </c>
      <c r="E753" t="s">
        <v>24</v>
      </c>
      <c r="F753" s="4">
        <v>750</v>
      </c>
      <c r="G753" s="4">
        <v>1068142</v>
      </c>
      <c r="H753" t="s">
        <v>29</v>
      </c>
      <c r="I753" t="s">
        <v>26</v>
      </c>
      <c r="J753" t="s">
        <v>30</v>
      </c>
      <c r="K753" s="3">
        <v>8144.73</v>
      </c>
      <c r="L753" s="6">
        <v>18.5</v>
      </c>
      <c r="N753" s="4">
        <v>14</v>
      </c>
      <c r="O753" s="4">
        <v>98154</v>
      </c>
      <c r="P753" s="4">
        <v>1148026</v>
      </c>
      <c r="Q753" s="4">
        <v>0</v>
      </c>
      <c r="R753" s="9" t="str">
        <f t="shared" si="47"/>
        <v>5a3155c1-ef6e-4e7f-a149-73fe87028dfaпогашен110440краткосрочный750консолидация кредитов10+ летв ипотекеконсолидация кредитов8144,7318,5149815411480260</v>
      </c>
      <c r="S753" s="10">
        <f t="shared" si="48"/>
        <v>9.1501654274431674E-2</v>
      </c>
      <c r="T753" s="3">
        <f t="shared" si="49"/>
        <v>12.051228217509973</v>
      </c>
      <c r="U753" s="13">
        <f t="shared" si="50"/>
        <v>4.2143853114369523E-2</v>
      </c>
    </row>
    <row r="754" spans="1:21" x14ac:dyDescent="0.25">
      <c r="A754">
        <v>1819</v>
      </c>
      <c r="B754" t="s">
        <v>1868</v>
      </c>
      <c r="C754" t="s">
        <v>23</v>
      </c>
      <c r="D754" s="1">
        <v>111826</v>
      </c>
      <c r="E754" t="s">
        <v>24</v>
      </c>
      <c r="F754" s="4">
        <v>744</v>
      </c>
      <c r="G754" s="4">
        <v>521512</v>
      </c>
      <c r="H754" t="s">
        <v>46</v>
      </c>
      <c r="I754" t="s">
        <v>26</v>
      </c>
      <c r="J754" t="s">
        <v>27</v>
      </c>
      <c r="K754" s="3">
        <v>12472.93</v>
      </c>
      <c r="L754" s="6">
        <v>4.5</v>
      </c>
      <c r="N754" s="4">
        <v>7</v>
      </c>
      <c r="O754" s="4">
        <v>78394</v>
      </c>
      <c r="P754" s="4">
        <v>174592</v>
      </c>
      <c r="Q754" s="4">
        <v>0</v>
      </c>
      <c r="R754" s="9" t="str">
        <f t="shared" si="47"/>
        <v>5a52b571-4ed3-45b4-8ab1-b35a8576d8a2погашен111826краткосрочный744ремонт жилья2 годав ипотекеремонт жилья12472,934,57783941745920</v>
      </c>
      <c r="S754" s="10">
        <f t="shared" si="48"/>
        <v>0.28700233168172545</v>
      </c>
      <c r="T754" s="3">
        <f t="shared" si="49"/>
        <v>6.2851310798665585</v>
      </c>
      <c r="U754" s="13">
        <f t="shared" si="50"/>
        <v>2.1979472652388657E-2</v>
      </c>
    </row>
    <row r="755" spans="1:21" x14ac:dyDescent="0.25">
      <c r="A755">
        <v>1319</v>
      </c>
      <c r="B755" t="s">
        <v>1369</v>
      </c>
      <c r="C755" t="s">
        <v>23</v>
      </c>
      <c r="D755" s="1">
        <v>522500</v>
      </c>
      <c r="E755" t="s">
        <v>24</v>
      </c>
      <c r="F755" s="4"/>
      <c r="G755" s="4"/>
      <c r="H755" t="s">
        <v>29</v>
      </c>
      <c r="I755" t="s">
        <v>38</v>
      </c>
      <c r="J755" t="s">
        <v>30</v>
      </c>
      <c r="K755" s="3">
        <v>24274.21</v>
      </c>
      <c r="L755" s="6">
        <v>16.399999999999999</v>
      </c>
      <c r="N755" s="4">
        <v>11</v>
      </c>
      <c r="O755" s="4">
        <v>378670</v>
      </c>
      <c r="P755" s="4">
        <v>680834</v>
      </c>
      <c r="Q755" s="4">
        <v>0</v>
      </c>
      <c r="R755" s="9" t="str">
        <f t="shared" si="47"/>
        <v>5aa43efa-9173-40b1-9f33-ef2b4c7c77bfпогашен522500краткосрочныйконсолидация кредитов10+ летв арендеконсолидация кредитов24274,2116,4113786706808340</v>
      </c>
      <c r="S755" s="10" t="str">
        <f t="shared" si="48"/>
        <v/>
      </c>
      <c r="T755" s="3">
        <f t="shared" si="49"/>
        <v>15.59968377961631</v>
      </c>
      <c r="U755" s="13">
        <f t="shared" si="50"/>
        <v>5.4553010695087556E-2</v>
      </c>
    </row>
    <row r="756" spans="1:21" x14ac:dyDescent="0.25">
      <c r="A756">
        <v>1164</v>
      </c>
      <c r="B756" t="s">
        <v>1214</v>
      </c>
      <c r="C756" t="s">
        <v>23</v>
      </c>
      <c r="D756" s="1">
        <v>536602</v>
      </c>
      <c r="E756" t="s">
        <v>24</v>
      </c>
      <c r="F756" s="4"/>
      <c r="G756" s="4"/>
      <c r="H756" t="s">
        <v>42</v>
      </c>
      <c r="I756" t="s">
        <v>38</v>
      </c>
      <c r="J756" t="s">
        <v>72</v>
      </c>
      <c r="K756" s="3">
        <v>10057.08</v>
      </c>
      <c r="L756" s="6">
        <v>5.4</v>
      </c>
      <c r="N756" s="4">
        <v>8</v>
      </c>
      <c r="O756" s="4">
        <v>50388</v>
      </c>
      <c r="P756" s="4">
        <v>136290</v>
      </c>
      <c r="Q756" s="4">
        <v>0</v>
      </c>
      <c r="R756" s="9" t="str">
        <f t="shared" si="47"/>
        <v>5ab88861-ca91-4371-af9f-da338dab4807погашен536602краткосрочныйиное&lt; 1 годав арендеиное10057,085,48503881362900</v>
      </c>
      <c r="S756" s="10" t="str">
        <f t="shared" si="48"/>
        <v/>
      </c>
      <c r="T756" s="3">
        <f t="shared" si="49"/>
        <v>5.0102017683065068</v>
      </c>
      <c r="U756" s="13">
        <f t="shared" si="50"/>
        <v>1.7520969944795513E-2</v>
      </c>
    </row>
    <row r="757" spans="1:21" x14ac:dyDescent="0.25">
      <c r="A757">
        <v>928</v>
      </c>
      <c r="B757" t="s">
        <v>980</v>
      </c>
      <c r="C757" t="s">
        <v>23</v>
      </c>
      <c r="D757" s="1">
        <v>174548</v>
      </c>
      <c r="E757" t="s">
        <v>24</v>
      </c>
      <c r="F757" s="4"/>
      <c r="G757" s="4"/>
      <c r="H757" t="s">
        <v>74</v>
      </c>
      <c r="I757" t="s">
        <v>38</v>
      </c>
      <c r="J757" t="s">
        <v>107</v>
      </c>
      <c r="K757" s="3">
        <v>6339.54</v>
      </c>
      <c r="L757" s="6">
        <v>19.8</v>
      </c>
      <c r="N757" s="4">
        <v>13</v>
      </c>
      <c r="O757" s="4">
        <v>4902</v>
      </c>
      <c r="P757" s="4">
        <v>1891032</v>
      </c>
      <c r="Q757" s="4">
        <v>0</v>
      </c>
      <c r="R757" s="9" t="str">
        <f t="shared" si="47"/>
        <v>5b0dbf1d-2ce6-4440-b473-3bf5d84cc720погашен174548краткосрочныйпутешествие6 летв арендепутешествие6339,5419,813490218910320</v>
      </c>
      <c r="S757" s="10" t="str">
        <f t="shared" si="48"/>
        <v/>
      </c>
      <c r="T757" s="3">
        <f t="shared" si="49"/>
        <v>0.77324222262183062</v>
      </c>
      <c r="U757" s="13">
        <f t="shared" si="50"/>
        <v>2.7040734822907754E-3</v>
      </c>
    </row>
    <row r="758" spans="1:21" x14ac:dyDescent="0.25">
      <c r="A758">
        <v>1607</v>
      </c>
      <c r="B758" t="s">
        <v>1657</v>
      </c>
      <c r="C758" t="s">
        <v>23</v>
      </c>
      <c r="E758" t="s">
        <v>24</v>
      </c>
      <c r="F758" s="4">
        <v>714</v>
      </c>
      <c r="G758" s="4">
        <v>556263</v>
      </c>
      <c r="H758" t="s">
        <v>29</v>
      </c>
      <c r="I758" t="s">
        <v>38</v>
      </c>
      <c r="J758" t="s">
        <v>30</v>
      </c>
      <c r="K758" s="3">
        <v>3504.55</v>
      </c>
      <c r="L758" s="6">
        <v>9.8000000000000007</v>
      </c>
      <c r="N758" s="4">
        <v>4</v>
      </c>
      <c r="O758" s="4">
        <v>102866</v>
      </c>
      <c r="P758" s="4">
        <v>255618</v>
      </c>
      <c r="Q758" s="4">
        <v>0</v>
      </c>
      <c r="R758" s="9" t="str">
        <f t="shared" si="47"/>
        <v>5b1d9cf7-d09c-4a2f-91c8-79ea213f3afbпогашенкраткосрочный714консолидация кредитов10+ летв арендеконсолидация кредитов3504,559,841028662556180</v>
      </c>
      <c r="S758" s="10">
        <f t="shared" si="48"/>
        <v>7.5602008402500268E-2</v>
      </c>
      <c r="T758" s="3">
        <f t="shared" si="49"/>
        <v>29.352127947953374</v>
      </c>
      <c r="U758" s="13">
        <f t="shared" si="50"/>
        <v>0.10264611593990036</v>
      </c>
    </row>
    <row r="759" spans="1:21" x14ac:dyDescent="0.25">
      <c r="A759">
        <v>1651</v>
      </c>
      <c r="B759" t="s">
        <v>1700</v>
      </c>
      <c r="C759" t="s">
        <v>40</v>
      </c>
      <c r="D759" s="1">
        <v>439868</v>
      </c>
      <c r="E759" t="s">
        <v>34</v>
      </c>
      <c r="F759" s="4">
        <v>738</v>
      </c>
      <c r="G759" s="4">
        <v>893855</v>
      </c>
      <c r="I759" t="s">
        <v>26</v>
      </c>
      <c r="J759" t="s">
        <v>30</v>
      </c>
      <c r="K759" s="3">
        <v>13556.69</v>
      </c>
      <c r="L759" s="6">
        <v>17.3</v>
      </c>
      <c r="N759" s="4">
        <v>5</v>
      </c>
      <c r="O759" s="4">
        <v>233130</v>
      </c>
      <c r="P759" s="4">
        <v>5191098</v>
      </c>
      <c r="Q759" s="4">
        <v>0</v>
      </c>
      <c r="R759" s="9" t="str">
        <f t="shared" si="47"/>
        <v>5b351e23-f3ca-4a7e-ba50-b2ae9b7071fcне погашен439868долгосрочный738консолидация кредитовв ипотекеконсолидация кредитов13556,6917,3523313051910980</v>
      </c>
      <c r="S759" s="10">
        <f t="shared" si="48"/>
        <v>0.18199851206291848</v>
      </c>
      <c r="T759" s="3">
        <f t="shared" si="49"/>
        <v>17.196675589690404</v>
      </c>
      <c r="U759" s="13">
        <f t="shared" si="50"/>
        <v>6.0137784881906499E-2</v>
      </c>
    </row>
    <row r="760" spans="1:21" x14ac:dyDescent="0.25">
      <c r="A760">
        <v>23</v>
      </c>
      <c r="B760" t="s">
        <v>63</v>
      </c>
      <c r="C760" t="s">
        <v>40</v>
      </c>
      <c r="D760" s="1">
        <v>153252</v>
      </c>
      <c r="E760" t="s">
        <v>24</v>
      </c>
      <c r="F760" s="4">
        <v>714</v>
      </c>
      <c r="G760" s="4">
        <v>1890690</v>
      </c>
      <c r="H760" t="s">
        <v>46</v>
      </c>
      <c r="I760" t="s">
        <v>38</v>
      </c>
      <c r="J760" t="s">
        <v>30</v>
      </c>
      <c r="K760" s="3">
        <v>21900.35</v>
      </c>
      <c r="L760" s="6">
        <v>15.7</v>
      </c>
      <c r="N760" s="4">
        <v>12</v>
      </c>
      <c r="O760" s="4">
        <v>891594</v>
      </c>
      <c r="P760" s="4">
        <v>1081014</v>
      </c>
      <c r="Q760" s="4">
        <v>0</v>
      </c>
      <c r="R760" s="9" t="str">
        <f t="shared" si="47"/>
        <v>5b53e176-8fc7-48bf-9d78-ceb5aa284f36не погашен153252краткосрочный714консолидация кредитов2 годав арендеконсолидация кредитов21900,3515,71289159410810140</v>
      </c>
      <c r="S760" s="10">
        <f t="shared" si="48"/>
        <v>0.13899909556828458</v>
      </c>
      <c r="T760" s="3">
        <f t="shared" si="49"/>
        <v>40.711404155641354</v>
      </c>
      <c r="U760" s="13">
        <f t="shared" si="50"/>
        <v>0.14237017222212955</v>
      </c>
    </row>
    <row r="761" spans="1:21" x14ac:dyDescent="0.25">
      <c r="A761">
        <v>1489</v>
      </c>
      <c r="B761" t="s">
        <v>1539</v>
      </c>
      <c r="C761" t="s">
        <v>40</v>
      </c>
      <c r="D761" s="1">
        <v>335720</v>
      </c>
      <c r="E761" t="s">
        <v>34</v>
      </c>
      <c r="F761" s="4"/>
      <c r="G761" s="4"/>
      <c r="H761" t="s">
        <v>25</v>
      </c>
      <c r="I761" t="s">
        <v>26</v>
      </c>
      <c r="J761" t="s">
        <v>30</v>
      </c>
      <c r="K761" s="3">
        <v>18375.28</v>
      </c>
      <c r="L761" s="6">
        <v>12.9</v>
      </c>
      <c r="N761" s="4">
        <v>14</v>
      </c>
      <c r="O761" s="4">
        <v>97337</v>
      </c>
      <c r="P761" s="4">
        <v>473572</v>
      </c>
      <c r="Q761" s="4">
        <v>0</v>
      </c>
      <c r="R761" s="9" t="str">
        <f t="shared" si="47"/>
        <v>5b8abdb0-207f-4ed1-8d13-2dad5f5e78ebне погашен335720долгосрочныйконсолидация кредитов8 летв ипотекеконсолидация кредитов18375,2812,914973374735720</v>
      </c>
      <c r="S761" s="10" t="str">
        <f t="shared" si="48"/>
        <v/>
      </c>
      <c r="T761" s="3">
        <f t="shared" si="49"/>
        <v>5.2971709818843582</v>
      </c>
      <c r="U761" s="13">
        <f t="shared" si="50"/>
        <v>1.8524518144787196E-2</v>
      </c>
    </row>
    <row r="762" spans="1:21" x14ac:dyDescent="0.25">
      <c r="A762">
        <v>1841</v>
      </c>
      <c r="B762" t="s">
        <v>1889</v>
      </c>
      <c r="C762" t="s">
        <v>23</v>
      </c>
      <c r="D762" s="1">
        <v>176660</v>
      </c>
      <c r="E762" t="s">
        <v>34</v>
      </c>
      <c r="F762" s="4">
        <v>705</v>
      </c>
      <c r="G762" s="4">
        <v>1844444</v>
      </c>
      <c r="H762" t="s">
        <v>42</v>
      </c>
      <c r="I762" t="s">
        <v>26</v>
      </c>
      <c r="J762" t="s">
        <v>75</v>
      </c>
      <c r="K762" s="3">
        <v>23347.58</v>
      </c>
      <c r="L762" s="6">
        <v>28.9</v>
      </c>
      <c r="M762" s="4">
        <v>14</v>
      </c>
      <c r="N762" s="4">
        <v>16</v>
      </c>
      <c r="O762" s="4">
        <v>1009394</v>
      </c>
      <c r="P762" s="4">
        <v>2850672</v>
      </c>
      <c r="Q762" s="4">
        <v>0</v>
      </c>
      <c r="R762" s="9" t="str">
        <f t="shared" si="47"/>
        <v>5ba3fc10-5312-4a91-8c35-6c4742c04b4aпогашен176660долгосрочный705бизнес&lt; 1 годав ипотекебизнес23347,5828,91416100939428506720</v>
      </c>
      <c r="S762" s="10">
        <f t="shared" si="48"/>
        <v>0.15189995467468789</v>
      </c>
      <c r="T762" s="3">
        <f t="shared" si="49"/>
        <v>43.233345811428848</v>
      </c>
      <c r="U762" s="13">
        <f t="shared" si="50"/>
        <v>0.15118955036236681</v>
      </c>
    </row>
    <row r="763" spans="1:21" x14ac:dyDescent="0.25">
      <c r="A763">
        <v>1845</v>
      </c>
      <c r="B763" t="s">
        <v>1893</v>
      </c>
      <c r="C763" t="s">
        <v>23</v>
      </c>
      <c r="D763" s="1">
        <v>448624</v>
      </c>
      <c r="E763" t="s">
        <v>34</v>
      </c>
      <c r="F763" s="4">
        <v>709</v>
      </c>
      <c r="G763" s="4">
        <v>1356068</v>
      </c>
      <c r="H763" t="s">
        <v>57</v>
      </c>
      <c r="I763" t="s">
        <v>38</v>
      </c>
      <c r="J763" t="s">
        <v>30</v>
      </c>
      <c r="K763" s="3">
        <v>15594.82</v>
      </c>
      <c r="L763" s="6">
        <v>23.4</v>
      </c>
      <c r="N763" s="4">
        <v>6</v>
      </c>
      <c r="O763" s="4">
        <v>219488</v>
      </c>
      <c r="P763" s="4">
        <v>531696</v>
      </c>
      <c r="Q763" s="4">
        <v>0</v>
      </c>
      <c r="R763" s="9" t="str">
        <f t="shared" si="47"/>
        <v>5baceee3-78d0-4ef7-af55-28b6dd72089dпогашен448624долгосрочный709консолидация кредитов7 летв арендеконсолидация кредитов15594,8223,462194885316960</v>
      </c>
      <c r="S763" s="10">
        <f t="shared" si="48"/>
        <v>0.13800033626632294</v>
      </c>
      <c r="T763" s="3">
        <f t="shared" si="49"/>
        <v>14.074417017958528</v>
      </c>
      <c r="U763" s="13">
        <f t="shared" si="50"/>
        <v>4.9219063216594174E-2</v>
      </c>
    </row>
    <row r="764" spans="1:21" x14ac:dyDescent="0.25">
      <c r="A764">
        <v>1227</v>
      </c>
      <c r="B764" t="s">
        <v>1277</v>
      </c>
      <c r="C764" t="s">
        <v>40</v>
      </c>
      <c r="D764" s="1">
        <v>80234</v>
      </c>
      <c r="E764" t="s">
        <v>24</v>
      </c>
      <c r="F764" s="4">
        <v>730</v>
      </c>
      <c r="G764" s="4">
        <v>461928</v>
      </c>
      <c r="H764" t="s">
        <v>42</v>
      </c>
      <c r="I764" t="s">
        <v>38</v>
      </c>
      <c r="J764" t="s">
        <v>30</v>
      </c>
      <c r="K764" s="3">
        <v>7660.23</v>
      </c>
      <c r="L764" s="6">
        <v>8</v>
      </c>
      <c r="N764" s="4">
        <v>12</v>
      </c>
      <c r="O764" s="4">
        <v>47994</v>
      </c>
      <c r="P764" s="4">
        <v>66880</v>
      </c>
      <c r="Q764" s="4">
        <v>0</v>
      </c>
      <c r="R764" s="9" t="str">
        <f t="shared" si="47"/>
        <v>5bad259c-eb19-49f6-acf8-b4fe2f24b700не погашен80234краткосрочный730консолидация кредитов&lt; 1 годав арендеконсолидация кредитов7660,2381247994668800</v>
      </c>
      <c r="S764" s="10">
        <f t="shared" si="48"/>
        <v>0.19899802566633759</v>
      </c>
      <c r="T764" s="3">
        <f t="shared" si="49"/>
        <v>6.265347124041968</v>
      </c>
      <c r="U764" s="13">
        <f t="shared" si="50"/>
        <v>2.1910286996516561E-2</v>
      </c>
    </row>
    <row r="765" spans="1:21" x14ac:dyDescent="0.25">
      <c r="A765">
        <v>1736</v>
      </c>
      <c r="B765" t="s">
        <v>1785</v>
      </c>
      <c r="C765" t="s">
        <v>40</v>
      </c>
      <c r="D765" s="1">
        <v>131318</v>
      </c>
      <c r="E765" t="s">
        <v>24</v>
      </c>
      <c r="F765" s="4">
        <v>732</v>
      </c>
      <c r="G765" s="4">
        <v>1361027</v>
      </c>
      <c r="H765" t="s">
        <v>35</v>
      </c>
      <c r="I765" t="s">
        <v>38</v>
      </c>
      <c r="J765" t="s">
        <v>30</v>
      </c>
      <c r="K765" s="3">
        <v>19961.59</v>
      </c>
      <c r="L765" s="6">
        <v>30.2</v>
      </c>
      <c r="M765" s="4">
        <v>25</v>
      </c>
      <c r="N765" s="4">
        <v>9</v>
      </c>
      <c r="O765" s="4">
        <v>200564</v>
      </c>
      <c r="P765" s="4">
        <v>323906</v>
      </c>
      <c r="Q765" s="4">
        <v>0</v>
      </c>
      <c r="R765" s="9" t="str">
        <f t="shared" si="47"/>
        <v>5bb9b80c-71bb-4f64-8e1e-62eea2969362не погашен131318краткосрочный732консолидация кредитов3 годав арендеконсолидация кредитов19961,5930,22592005643239060</v>
      </c>
      <c r="S765" s="10">
        <f t="shared" si="48"/>
        <v>0.17599877151592144</v>
      </c>
      <c r="T765" s="3">
        <f t="shared" si="49"/>
        <v>10.047496216483758</v>
      </c>
      <c r="U765" s="13">
        <f t="shared" si="50"/>
        <v>3.513668458285709E-2</v>
      </c>
    </row>
    <row r="766" spans="1:21" x14ac:dyDescent="0.25">
      <c r="A766">
        <v>594</v>
      </c>
      <c r="B766" t="s">
        <v>645</v>
      </c>
      <c r="C766" t="s">
        <v>23</v>
      </c>
      <c r="D766" s="1">
        <v>429440</v>
      </c>
      <c r="E766" t="s">
        <v>34</v>
      </c>
      <c r="F766" s="4">
        <v>674</v>
      </c>
      <c r="G766" s="4">
        <v>1383599</v>
      </c>
      <c r="I766" t="s">
        <v>26</v>
      </c>
      <c r="J766" t="s">
        <v>27</v>
      </c>
      <c r="K766" s="3">
        <v>11760.62</v>
      </c>
      <c r="L766" s="6">
        <v>33.5</v>
      </c>
      <c r="M766" s="4">
        <v>49</v>
      </c>
      <c r="N766" s="4">
        <v>9</v>
      </c>
      <c r="O766" s="4">
        <v>206853</v>
      </c>
      <c r="P766" s="4">
        <v>318076</v>
      </c>
      <c r="Q766" s="4">
        <v>0</v>
      </c>
      <c r="R766" s="9" t="str">
        <f t="shared" si="47"/>
        <v>5bc78d33-49c5-4f9a-834b-e726309106b9погашен429440долгосрочный674ремонт жильяв ипотекеремонт жилья11760,6233,54992068533180760</v>
      </c>
      <c r="S766" s="10">
        <f t="shared" si="48"/>
        <v>0.10200024718144492</v>
      </c>
      <c r="T766" s="3">
        <f t="shared" si="49"/>
        <v>17.588613525477395</v>
      </c>
      <c r="U766" s="13">
        <f t="shared" si="50"/>
        <v>6.1508414870620552E-2</v>
      </c>
    </row>
    <row r="767" spans="1:21" x14ac:dyDescent="0.25">
      <c r="A767">
        <v>122</v>
      </c>
      <c r="B767" t="s">
        <v>169</v>
      </c>
      <c r="C767" t="s">
        <v>23</v>
      </c>
      <c r="D767" s="1">
        <v>176462</v>
      </c>
      <c r="E767" t="s">
        <v>24</v>
      </c>
      <c r="F767" s="4"/>
      <c r="G767" s="4"/>
      <c r="H767" t="s">
        <v>29</v>
      </c>
      <c r="I767" t="s">
        <v>26</v>
      </c>
      <c r="J767" t="s">
        <v>27</v>
      </c>
      <c r="K767" s="3">
        <v>14223.59</v>
      </c>
      <c r="L767" s="6">
        <v>26.5</v>
      </c>
      <c r="N767" s="4">
        <v>7</v>
      </c>
      <c r="O767" s="4">
        <v>171703</v>
      </c>
      <c r="P767" s="4">
        <v>1080552</v>
      </c>
      <c r="Q767" s="4">
        <v>0</v>
      </c>
      <c r="R767" s="9" t="str">
        <f t="shared" si="47"/>
        <v>5bdd1ffb-85eb-4072-941e-226eaecebb1fпогашен176462краткосрочныйремонт жилья10+ летв ипотекеремонт жилья14223,5926,5717170310805520</v>
      </c>
      <c r="S767" s="10" t="str">
        <f t="shared" si="48"/>
        <v/>
      </c>
      <c r="T767" s="3">
        <f t="shared" si="49"/>
        <v>12.07170622887752</v>
      </c>
      <c r="U767" s="13">
        <f t="shared" si="50"/>
        <v>4.2215465923252718E-2</v>
      </c>
    </row>
    <row r="768" spans="1:21" x14ac:dyDescent="0.25">
      <c r="A768">
        <v>547</v>
      </c>
      <c r="B768" t="s">
        <v>598</v>
      </c>
      <c r="C768" t="s">
        <v>23</v>
      </c>
      <c r="D768" s="1">
        <v>327866</v>
      </c>
      <c r="E768" t="s">
        <v>24</v>
      </c>
      <c r="F768" s="4">
        <v>726</v>
      </c>
      <c r="G768" s="4">
        <v>1359108</v>
      </c>
      <c r="H768" t="s">
        <v>25</v>
      </c>
      <c r="I768" t="s">
        <v>32</v>
      </c>
      <c r="J768" t="s">
        <v>30</v>
      </c>
      <c r="K768" s="3">
        <v>5742.18</v>
      </c>
      <c r="L768" s="6">
        <v>16.2</v>
      </c>
      <c r="M768" s="4">
        <v>70</v>
      </c>
      <c r="N768" s="4">
        <v>11</v>
      </c>
      <c r="O768" s="4">
        <v>164958</v>
      </c>
      <c r="P768" s="4">
        <v>427306</v>
      </c>
      <c r="Q768" s="4">
        <v>0</v>
      </c>
      <c r="R768" s="9" t="str">
        <f t="shared" si="47"/>
        <v>5c206a5b-58d6-45b2-b04c-afc78fd2e626погашен327866краткосрочный726консолидация кредитов8 летв собственностиконсолидация кредитов5742,1816,270111649584273060</v>
      </c>
      <c r="S768" s="10">
        <f t="shared" si="48"/>
        <v>5.069954705586311E-2</v>
      </c>
      <c r="T768" s="3">
        <f t="shared" si="49"/>
        <v>28.727417113361128</v>
      </c>
      <c r="U768" s="13">
        <f t="shared" si="50"/>
        <v>0.10046146544811417</v>
      </c>
    </row>
    <row r="769" spans="1:21" x14ac:dyDescent="0.25">
      <c r="A769">
        <v>1175</v>
      </c>
      <c r="B769" t="s">
        <v>1225</v>
      </c>
      <c r="C769" t="s">
        <v>23</v>
      </c>
      <c r="D769" s="1">
        <v>158136</v>
      </c>
      <c r="E769" t="s">
        <v>24</v>
      </c>
      <c r="F769" s="4">
        <v>690</v>
      </c>
      <c r="G769" s="4">
        <v>866476</v>
      </c>
      <c r="H769" t="s">
        <v>46</v>
      </c>
      <c r="I769" t="s">
        <v>38</v>
      </c>
      <c r="J769" t="s">
        <v>72</v>
      </c>
      <c r="K769" s="3">
        <v>2729.35</v>
      </c>
      <c r="L769" s="6">
        <v>14.1</v>
      </c>
      <c r="M769" s="4">
        <v>36</v>
      </c>
      <c r="N769" s="4">
        <v>15</v>
      </c>
      <c r="O769" s="4">
        <v>63156</v>
      </c>
      <c r="P769" s="4">
        <v>115522</v>
      </c>
      <c r="Q769" s="4">
        <v>0</v>
      </c>
      <c r="R769" s="9" t="str">
        <f t="shared" si="47"/>
        <v>5c821f35-7ee0-4d75-9daf-f7c49085c3d0погашен158136краткосрочный690иное2 годав арендеиное2729,3514,13615631561155220</v>
      </c>
      <c r="S769" s="10">
        <f t="shared" si="48"/>
        <v>3.7799315849486884E-2</v>
      </c>
      <c r="T769" s="3">
        <f t="shared" si="49"/>
        <v>23.139575356769928</v>
      </c>
      <c r="U769" s="13">
        <f t="shared" si="50"/>
        <v>8.092045452659187E-2</v>
      </c>
    </row>
    <row r="770" spans="1:21" x14ac:dyDescent="0.25">
      <c r="A770">
        <v>1951</v>
      </c>
      <c r="B770" t="s">
        <v>1998</v>
      </c>
      <c r="C770" t="s">
        <v>40</v>
      </c>
      <c r="D770" s="1">
        <v>273922</v>
      </c>
      <c r="E770" t="s">
        <v>24</v>
      </c>
      <c r="F770" s="4">
        <v>704</v>
      </c>
      <c r="G770" s="4">
        <v>1038616</v>
      </c>
      <c r="H770" t="s">
        <v>29</v>
      </c>
      <c r="I770" t="s">
        <v>38</v>
      </c>
      <c r="J770" t="s">
        <v>30</v>
      </c>
      <c r="K770" s="3">
        <v>13069.34</v>
      </c>
      <c r="L770" s="6">
        <v>16.2</v>
      </c>
      <c r="N770" s="4">
        <v>11</v>
      </c>
      <c r="O770" s="4">
        <v>201970</v>
      </c>
      <c r="P770" s="4">
        <v>244882</v>
      </c>
      <c r="Q770" s="4">
        <v>0</v>
      </c>
      <c r="R770" s="9" t="str">
        <f t="shared" si="47"/>
        <v>5c828bae-028e-4c5c-a1d8-a2748735b6d6не погашен273922краткосрочный704консолидация кредитов10+ летв арендеконсолидация кредитов13069,3416,2112019702448820</v>
      </c>
      <c r="S770" s="10">
        <f t="shared" si="48"/>
        <v>0.15100102444021662</v>
      </c>
      <c r="T770" s="3">
        <f t="shared" si="49"/>
        <v>15.453726048905301</v>
      </c>
      <c r="U770" s="13">
        <f t="shared" si="50"/>
        <v>5.40425879354344E-2</v>
      </c>
    </row>
    <row r="771" spans="1:21" x14ac:dyDescent="0.25">
      <c r="A771">
        <v>1003</v>
      </c>
      <c r="B771" t="s">
        <v>1054</v>
      </c>
      <c r="C771" t="s">
        <v>23</v>
      </c>
      <c r="D771" s="1">
        <v>268928</v>
      </c>
      <c r="E771" t="s">
        <v>34</v>
      </c>
      <c r="F771" s="4"/>
      <c r="G771" s="4"/>
      <c r="H771" t="s">
        <v>37</v>
      </c>
      <c r="I771" t="s">
        <v>32</v>
      </c>
      <c r="J771" t="s">
        <v>30</v>
      </c>
      <c r="K771" s="3">
        <v>16369.83</v>
      </c>
      <c r="L771" s="6">
        <v>25</v>
      </c>
      <c r="M771" s="4">
        <v>88</v>
      </c>
      <c r="N771" s="4">
        <v>14</v>
      </c>
      <c r="O771" s="4">
        <v>253688</v>
      </c>
      <c r="P771" s="4">
        <v>551122</v>
      </c>
      <c r="Q771" s="4">
        <v>0</v>
      </c>
      <c r="R771" s="9" t="str">
        <f t="shared" si="47"/>
        <v>5c9ece92-1798-4d26-8813-1b2094ac4624погашен268928долгосрочныйконсолидация кредитов5 летв собственностиконсолидация кредитов16369,832588142536885511220</v>
      </c>
      <c r="S771" s="10" t="str">
        <f t="shared" si="48"/>
        <v/>
      </c>
      <c r="T771" s="3">
        <f t="shared" si="49"/>
        <v>15.497289831354388</v>
      </c>
      <c r="U771" s="13">
        <f t="shared" si="50"/>
        <v>5.4194933042132583E-2</v>
      </c>
    </row>
    <row r="772" spans="1:21" x14ac:dyDescent="0.25">
      <c r="A772">
        <v>1430</v>
      </c>
      <c r="B772" t="s">
        <v>1480</v>
      </c>
      <c r="C772" t="s">
        <v>23</v>
      </c>
      <c r="D772" s="1">
        <v>111034</v>
      </c>
      <c r="E772" t="s">
        <v>24</v>
      </c>
      <c r="F772" s="4">
        <v>701</v>
      </c>
      <c r="G772" s="4">
        <v>1150716</v>
      </c>
      <c r="H772" t="s">
        <v>57</v>
      </c>
      <c r="I772" t="s">
        <v>38</v>
      </c>
      <c r="J772" t="s">
        <v>30</v>
      </c>
      <c r="K772" s="3">
        <v>25891.11</v>
      </c>
      <c r="L772" s="6">
        <v>16.7</v>
      </c>
      <c r="M772" s="4">
        <v>2</v>
      </c>
      <c r="N772" s="4">
        <v>13</v>
      </c>
      <c r="O772" s="4">
        <v>178334</v>
      </c>
      <c r="P772" s="4">
        <v>357258</v>
      </c>
      <c r="Q772" s="4">
        <v>1</v>
      </c>
      <c r="R772" s="9" t="str">
        <f t="shared" si="47"/>
        <v>5c9f4154-4962-4f0f-abf5-db4f2a8ce2d5погашен111034краткосрочный701консолидация кредитов7 летв арендеконсолидация кредитов25891,1116,72131783343572581</v>
      </c>
      <c r="S772" s="10">
        <f t="shared" si="48"/>
        <v>0.27</v>
      </c>
      <c r="T772" s="3">
        <f t="shared" si="49"/>
        <v>6.8878468323683304</v>
      </c>
      <c r="U772" s="13">
        <f t="shared" si="50"/>
        <v>2.4087205049842138E-2</v>
      </c>
    </row>
    <row r="773" spans="1:21" x14ac:dyDescent="0.25">
      <c r="A773">
        <v>1801</v>
      </c>
      <c r="B773" t="s">
        <v>1850</v>
      </c>
      <c r="C773" t="s">
        <v>23</v>
      </c>
      <c r="D773" s="1">
        <v>109780</v>
      </c>
      <c r="E773" t="s">
        <v>24</v>
      </c>
      <c r="F773" s="4">
        <v>748</v>
      </c>
      <c r="G773" s="4">
        <v>2028934</v>
      </c>
      <c r="H773" t="s">
        <v>29</v>
      </c>
      <c r="I773" t="s">
        <v>32</v>
      </c>
      <c r="J773" t="s">
        <v>30</v>
      </c>
      <c r="K773" s="3">
        <v>45989.120000000003</v>
      </c>
      <c r="L773" s="6">
        <v>22.2</v>
      </c>
      <c r="N773" s="4">
        <v>12</v>
      </c>
      <c r="O773" s="4">
        <v>1617375</v>
      </c>
      <c r="P773" s="4">
        <v>3885398</v>
      </c>
      <c r="Q773" s="4">
        <v>0</v>
      </c>
      <c r="R773" s="9" t="str">
        <f t="shared" si="47"/>
        <v>5ce0f793-44ef-494d-8105-5cc4ba5622e2погашен109780краткосрочный748консолидация кредитов10+ летв собственностиконсолидация кредитов45989,1222,212161737538853980</v>
      </c>
      <c r="S773" s="10">
        <f t="shared" si="48"/>
        <v>0.27199970033524995</v>
      </c>
      <c r="T773" s="3">
        <f t="shared" si="49"/>
        <v>35.168644235854046</v>
      </c>
      <c r="U773" s="13">
        <f t="shared" si="50"/>
        <v>0.12298681513257341</v>
      </c>
    </row>
    <row r="774" spans="1:21" x14ac:dyDescent="0.25">
      <c r="A774">
        <v>759</v>
      </c>
      <c r="B774" t="s">
        <v>811</v>
      </c>
      <c r="C774" t="s">
        <v>23</v>
      </c>
      <c r="D774" s="1">
        <v>220022</v>
      </c>
      <c r="E774" t="s">
        <v>24</v>
      </c>
      <c r="F774" s="4"/>
      <c r="G774" s="4"/>
      <c r="H774" t="s">
        <v>29</v>
      </c>
      <c r="I774" t="s">
        <v>38</v>
      </c>
      <c r="J774" t="s">
        <v>30</v>
      </c>
      <c r="K774" s="3">
        <v>29528.66</v>
      </c>
      <c r="L774" s="6">
        <v>22</v>
      </c>
      <c r="M774" s="4">
        <v>78</v>
      </c>
      <c r="N774" s="4">
        <v>12</v>
      </c>
      <c r="O774" s="4">
        <v>356421</v>
      </c>
      <c r="P774" s="4">
        <v>953106</v>
      </c>
      <c r="Q774" s="4">
        <v>0</v>
      </c>
      <c r="R774" s="9" t="str">
        <f t="shared" si="47"/>
        <v>5cf58471-de79-4ce3-9545-6ca8086dc2e7погашен220022краткосрочныйконсолидация кредитов10+ летв арендеконсолидация кредитов29528,662278123564219531060</v>
      </c>
      <c r="S774" s="10" t="str">
        <f t="shared" si="48"/>
        <v/>
      </c>
      <c r="T774" s="3">
        <f t="shared" si="49"/>
        <v>12.070341153306652</v>
      </c>
      <c r="U774" s="13">
        <f t="shared" si="50"/>
        <v>4.2210692173780019E-2</v>
      </c>
    </row>
    <row r="775" spans="1:21" x14ac:dyDescent="0.25">
      <c r="A775">
        <v>889</v>
      </c>
      <c r="B775" t="s">
        <v>941</v>
      </c>
      <c r="C775" t="s">
        <v>23</v>
      </c>
      <c r="D775" s="1">
        <v>303688</v>
      </c>
      <c r="E775" t="s">
        <v>34</v>
      </c>
      <c r="F775" s="4">
        <v>703</v>
      </c>
      <c r="G775" s="4">
        <v>950285</v>
      </c>
      <c r="H775" t="s">
        <v>52</v>
      </c>
      <c r="I775" t="s">
        <v>26</v>
      </c>
      <c r="J775" t="s">
        <v>30</v>
      </c>
      <c r="K775" s="3">
        <v>14016.68</v>
      </c>
      <c r="L775" s="6">
        <v>19</v>
      </c>
      <c r="M775" s="4">
        <v>38</v>
      </c>
      <c r="N775" s="4">
        <v>19</v>
      </c>
      <c r="O775" s="4">
        <v>58520</v>
      </c>
      <c r="P775" s="4">
        <v>376442</v>
      </c>
      <c r="Q775" s="4">
        <v>1</v>
      </c>
      <c r="R775" s="9" t="str">
        <f t="shared" si="47"/>
        <v>5d2aedf5-4d9a-409c-a600-d33f3a04e103погашен303688долгосрочный703консолидация кредитов4 годав ипотекеконсолидация кредитов14016,68193819585203764421</v>
      </c>
      <c r="S775" s="10">
        <f t="shared" si="48"/>
        <v>0.17699970008997301</v>
      </c>
      <c r="T775" s="3">
        <f t="shared" si="49"/>
        <v>4.175025755029008</v>
      </c>
      <c r="U775" s="13">
        <f t="shared" si="50"/>
        <v>1.460031035782736E-2</v>
      </c>
    </row>
    <row r="776" spans="1:21" x14ac:dyDescent="0.25">
      <c r="A776">
        <v>367</v>
      </c>
      <c r="B776" t="s">
        <v>418</v>
      </c>
      <c r="C776" t="s">
        <v>23</v>
      </c>
      <c r="D776" s="1">
        <v>268004</v>
      </c>
      <c r="E776" t="s">
        <v>24</v>
      </c>
      <c r="F776" s="4">
        <v>750</v>
      </c>
      <c r="G776" s="4">
        <v>867996</v>
      </c>
      <c r="H776" t="s">
        <v>29</v>
      </c>
      <c r="I776" t="s">
        <v>38</v>
      </c>
      <c r="J776" t="s">
        <v>30</v>
      </c>
      <c r="K776" s="3">
        <v>21410.53</v>
      </c>
      <c r="L776" s="6">
        <v>23</v>
      </c>
      <c r="M776" s="4">
        <v>75</v>
      </c>
      <c r="N776" s="4">
        <v>15</v>
      </c>
      <c r="O776" s="4">
        <v>309776</v>
      </c>
      <c r="P776" s="4">
        <v>1203664</v>
      </c>
      <c r="Q776" s="4">
        <v>0</v>
      </c>
      <c r="R776" s="9" t="str">
        <f t="shared" ref="R776:R839" si="51">CONCATENATE(B776,C776,D776,E776,F776,J776,H776,I776,J776,K776,L776,M776,N776,O776,P776,Q776)</f>
        <v>5d39e9c4-d45d-4f24-a767-8e96ee964643погашен268004краткосрочный750консолидация кредитов10+ летв арендеконсолидация кредитов21410,5323751530977612036640</v>
      </c>
      <c r="S776" s="10">
        <f t="shared" ref="S776:S839" si="52">IFERROR(K776*12/G776,"")</f>
        <v>0.29599947465195692</v>
      </c>
      <c r="T776" s="3">
        <f t="shared" ref="T776:T839" si="53">IFERROR(O776/K776,"")</f>
        <v>14.468394757159212</v>
      </c>
      <c r="U776" s="13">
        <f t="shared" ref="U776:U839" si="54">IFERROR((T776-MIN($T$7:$T$2006))/(MAX($T$7:$T$2006)-MIN($T$7:$T$2006)),"")</f>
        <v>5.0596826517689111E-2</v>
      </c>
    </row>
    <row r="777" spans="1:21" x14ac:dyDescent="0.25">
      <c r="A777">
        <v>982</v>
      </c>
      <c r="B777" t="s">
        <v>1033</v>
      </c>
      <c r="C777" t="s">
        <v>40</v>
      </c>
      <c r="D777" s="1">
        <v>268730</v>
      </c>
      <c r="E777" t="s">
        <v>34</v>
      </c>
      <c r="F777" s="4">
        <v>681</v>
      </c>
      <c r="G777" s="4">
        <v>1218432</v>
      </c>
      <c r="H777" t="s">
        <v>46</v>
      </c>
      <c r="I777" t="s">
        <v>38</v>
      </c>
      <c r="J777" t="s">
        <v>30</v>
      </c>
      <c r="K777" s="3">
        <v>19819.66</v>
      </c>
      <c r="L777" s="6">
        <v>16.3</v>
      </c>
      <c r="N777" s="4">
        <v>6</v>
      </c>
      <c r="O777" s="4">
        <v>265677</v>
      </c>
      <c r="P777" s="4">
        <v>383086</v>
      </c>
      <c r="Q777" s="4">
        <v>0</v>
      </c>
      <c r="R777" s="9" t="str">
        <f t="shared" si="51"/>
        <v>5d4cc1e3-7890-401e-9760-2a1dafb7d00cне погашен268730долгосрочный681консолидация кредитов2 годав арендеконсолидация кредитов19819,6616,362656773830860</v>
      </c>
      <c r="S777" s="10">
        <f t="shared" si="52"/>
        <v>0.19519835329341317</v>
      </c>
      <c r="T777" s="3">
        <f t="shared" si="53"/>
        <v>13.404720363517841</v>
      </c>
      <c r="U777" s="13">
        <f t="shared" si="54"/>
        <v>4.6877094669776249E-2</v>
      </c>
    </row>
    <row r="778" spans="1:21" x14ac:dyDescent="0.25">
      <c r="A778">
        <v>1137</v>
      </c>
      <c r="B778" t="s">
        <v>1187</v>
      </c>
      <c r="C778" t="s">
        <v>40</v>
      </c>
      <c r="D778" s="1">
        <v>110902</v>
      </c>
      <c r="E778" t="s">
        <v>24</v>
      </c>
      <c r="F778" s="4"/>
      <c r="G778" s="4"/>
      <c r="H778" t="s">
        <v>29</v>
      </c>
      <c r="I778" t="s">
        <v>38</v>
      </c>
      <c r="J778" t="s">
        <v>291</v>
      </c>
      <c r="K778" s="3">
        <v>15150.79</v>
      </c>
      <c r="L778" s="6">
        <v>16.5</v>
      </c>
      <c r="N778" s="4">
        <v>8</v>
      </c>
      <c r="O778" s="4">
        <v>139878</v>
      </c>
      <c r="P778" s="4">
        <v>495286</v>
      </c>
      <c r="Q778" s="4">
        <v>0</v>
      </c>
      <c r="R778" s="9" t="str">
        <f t="shared" si="51"/>
        <v>5d5e6bab-fc43-4388-b70a-96ccf974669aне погашен110902краткосрочныйMedical Bills10+ летв арендеMedical Bills15150,7916,581398784952860</v>
      </c>
      <c r="S778" s="10" t="str">
        <f t="shared" si="52"/>
        <v/>
      </c>
      <c r="T778" s="3">
        <f t="shared" si="53"/>
        <v>9.2323898621788025</v>
      </c>
      <c r="U778" s="13">
        <f t="shared" si="54"/>
        <v>3.2286209772455145E-2</v>
      </c>
    </row>
    <row r="779" spans="1:21" x14ac:dyDescent="0.25">
      <c r="A779">
        <v>47</v>
      </c>
      <c r="B779" t="s">
        <v>92</v>
      </c>
      <c r="C779" t="s">
        <v>23</v>
      </c>
      <c r="D779" s="1">
        <v>129712</v>
      </c>
      <c r="E779" t="s">
        <v>24</v>
      </c>
      <c r="F779" s="4">
        <v>723</v>
      </c>
      <c r="G779" s="4">
        <v>1465698</v>
      </c>
      <c r="H779" t="s">
        <v>29</v>
      </c>
      <c r="I779" t="s">
        <v>32</v>
      </c>
      <c r="J779" t="s">
        <v>30</v>
      </c>
      <c r="K779" s="3">
        <v>18199.150000000001</v>
      </c>
      <c r="L779" s="6">
        <v>19.399999999999999</v>
      </c>
      <c r="M779" s="4">
        <v>6</v>
      </c>
      <c r="N779" s="4">
        <v>34</v>
      </c>
      <c r="O779" s="4">
        <v>45106</v>
      </c>
      <c r="P779" s="4">
        <v>163218</v>
      </c>
      <c r="Q779" s="4">
        <v>1</v>
      </c>
      <c r="R779" s="9" t="str">
        <f t="shared" si="51"/>
        <v>5d71bb9d-ce8b-499d-91bf-3df92426430dпогашен129712краткосрочный723консолидация кредитов10+ летв собственностиконсолидация кредитов18199,1519,4634451061632181</v>
      </c>
      <c r="S779" s="10">
        <f t="shared" si="52"/>
        <v>0.1490005444504939</v>
      </c>
      <c r="T779" s="3">
        <f t="shared" si="53"/>
        <v>2.478467400950044</v>
      </c>
      <c r="U779" s="13">
        <f t="shared" si="54"/>
        <v>8.6673461168569402E-3</v>
      </c>
    </row>
    <row r="780" spans="1:21" x14ac:dyDescent="0.25">
      <c r="A780">
        <v>830</v>
      </c>
      <c r="B780" t="s">
        <v>882</v>
      </c>
      <c r="C780" t="s">
        <v>23</v>
      </c>
      <c r="D780" s="1">
        <v>259028</v>
      </c>
      <c r="E780" t="s">
        <v>34</v>
      </c>
      <c r="F780" s="4">
        <v>698</v>
      </c>
      <c r="G780" s="4">
        <v>2469753</v>
      </c>
      <c r="H780" t="s">
        <v>68</v>
      </c>
      <c r="I780" t="s">
        <v>26</v>
      </c>
      <c r="J780" t="s">
        <v>30</v>
      </c>
      <c r="K780" s="3">
        <v>22227.72</v>
      </c>
      <c r="L780" s="6">
        <v>8.4</v>
      </c>
      <c r="M780" s="4">
        <v>68</v>
      </c>
      <c r="N780" s="4">
        <v>10</v>
      </c>
      <c r="O780" s="4">
        <v>250705</v>
      </c>
      <c r="P780" s="4">
        <v>468204</v>
      </c>
      <c r="Q780" s="4">
        <v>0</v>
      </c>
      <c r="R780" s="9" t="str">
        <f t="shared" si="51"/>
        <v>5d745ebc-1eb1-4a7a-a14d-c71693e03fe6погашен259028долгосрочный698консолидация кредитов1 годв ипотекеконсолидация кредитов22227,728,468102507054682040</v>
      </c>
      <c r="S780" s="10">
        <f t="shared" si="52"/>
        <v>0.107999723049228</v>
      </c>
      <c r="T780" s="3">
        <f t="shared" si="53"/>
        <v>11.278934591582042</v>
      </c>
      <c r="U780" s="13">
        <f t="shared" si="54"/>
        <v>3.9443096930449575E-2</v>
      </c>
    </row>
    <row r="781" spans="1:21" x14ac:dyDescent="0.25">
      <c r="A781">
        <v>1773</v>
      </c>
      <c r="B781" t="s">
        <v>1822</v>
      </c>
      <c r="C781" t="s">
        <v>23</v>
      </c>
      <c r="D781" s="1">
        <v>80102</v>
      </c>
      <c r="E781" t="s">
        <v>24</v>
      </c>
      <c r="F781" s="4">
        <v>747</v>
      </c>
      <c r="G781" s="4">
        <v>1479530</v>
      </c>
      <c r="H781" t="s">
        <v>46</v>
      </c>
      <c r="I781" t="s">
        <v>38</v>
      </c>
      <c r="J781" t="s">
        <v>30</v>
      </c>
      <c r="K781" s="3">
        <v>12452.6</v>
      </c>
      <c r="L781" s="6">
        <v>15.2</v>
      </c>
      <c r="N781" s="4">
        <v>7</v>
      </c>
      <c r="O781" s="4">
        <v>198778</v>
      </c>
      <c r="P781" s="4">
        <v>582692</v>
      </c>
      <c r="Q781" s="4">
        <v>0</v>
      </c>
      <c r="R781" s="9" t="str">
        <f t="shared" si="51"/>
        <v>5d789cde-6e92-4d61-a1a8-da8dd8c3668eпогашен80102краткосрочный747консолидация кредитов2 годав арендеконсолидация кредитов12452,615,271987785826920</v>
      </c>
      <c r="S781" s="10">
        <f t="shared" si="52"/>
        <v>0.10099910106587903</v>
      </c>
      <c r="T781" s="3">
        <f t="shared" si="53"/>
        <v>15.962770826975893</v>
      </c>
      <c r="U781" s="13">
        <f t="shared" si="54"/>
        <v>5.5822747431914045E-2</v>
      </c>
    </row>
    <row r="782" spans="1:21" x14ac:dyDescent="0.25">
      <c r="A782">
        <v>1484</v>
      </c>
      <c r="B782" t="s">
        <v>1534</v>
      </c>
      <c r="C782" t="s">
        <v>23</v>
      </c>
      <c r="E782" t="s">
        <v>24</v>
      </c>
      <c r="F782" s="4">
        <v>706</v>
      </c>
      <c r="G782" s="4">
        <v>562685</v>
      </c>
      <c r="H782" t="s">
        <v>55</v>
      </c>
      <c r="I782" t="s">
        <v>38</v>
      </c>
      <c r="J782" t="s">
        <v>72</v>
      </c>
      <c r="K782" s="3">
        <v>1359.83</v>
      </c>
      <c r="L782" s="6">
        <v>11.1</v>
      </c>
      <c r="M782" s="4">
        <v>41</v>
      </c>
      <c r="N782" s="4">
        <v>4</v>
      </c>
      <c r="O782" s="4">
        <v>47823</v>
      </c>
      <c r="P782" s="4">
        <v>146124</v>
      </c>
      <c r="Q782" s="4">
        <v>0</v>
      </c>
      <c r="R782" s="9" t="str">
        <f t="shared" si="51"/>
        <v>5da32a38-7c53-4ab3-931f-1754150c1f06погашенкраткосрочный706иное9 летв арендеиное1359,8311,1414478231461240</v>
      </c>
      <c r="S782" s="10">
        <f t="shared" si="52"/>
        <v>2.900016883336147E-2</v>
      </c>
      <c r="T782" s="3">
        <f t="shared" si="53"/>
        <v>35.168366634064554</v>
      </c>
      <c r="U782" s="13">
        <f t="shared" si="54"/>
        <v>0.12298584434280581</v>
      </c>
    </row>
    <row r="783" spans="1:21" x14ac:dyDescent="0.25">
      <c r="A783">
        <v>261</v>
      </c>
      <c r="B783" t="s">
        <v>310</v>
      </c>
      <c r="C783" t="s">
        <v>40</v>
      </c>
      <c r="D783" s="1">
        <v>441628</v>
      </c>
      <c r="E783" t="s">
        <v>24</v>
      </c>
      <c r="F783" s="4"/>
      <c r="G783" s="4"/>
      <c r="H783" t="s">
        <v>42</v>
      </c>
      <c r="I783" t="s">
        <v>38</v>
      </c>
      <c r="J783" t="s">
        <v>30</v>
      </c>
      <c r="K783" s="3">
        <v>34469.61</v>
      </c>
      <c r="L783" s="6">
        <v>16</v>
      </c>
      <c r="M783" s="4">
        <v>46</v>
      </c>
      <c r="N783" s="4">
        <v>5</v>
      </c>
      <c r="O783" s="4">
        <v>58482</v>
      </c>
      <c r="P783" s="4">
        <v>90530</v>
      </c>
      <c r="Q783" s="4">
        <v>0</v>
      </c>
      <c r="R783" s="9" t="str">
        <f t="shared" si="51"/>
        <v>5ddd0f20-e1b7-490a-a3dd-dd36d0380664не погашен441628краткосрочныйконсолидация кредитов&lt; 1 годав арендеконсолидация кредитов34469,611646558482905300</v>
      </c>
      <c r="S783" s="10" t="str">
        <f t="shared" si="52"/>
        <v/>
      </c>
      <c r="T783" s="3">
        <f t="shared" si="53"/>
        <v>1.6966249400558926</v>
      </c>
      <c r="U783" s="13">
        <f t="shared" si="54"/>
        <v>5.9331970960438216E-3</v>
      </c>
    </row>
    <row r="784" spans="1:21" x14ac:dyDescent="0.25">
      <c r="A784">
        <v>102</v>
      </c>
      <c r="B784" t="s">
        <v>149</v>
      </c>
      <c r="C784" t="s">
        <v>23</v>
      </c>
      <c r="D784" s="1">
        <v>132792</v>
      </c>
      <c r="E784" t="s">
        <v>24</v>
      </c>
      <c r="F784" s="4">
        <v>751</v>
      </c>
      <c r="G784" s="4">
        <v>668990</v>
      </c>
      <c r="H784" t="s">
        <v>52</v>
      </c>
      <c r="I784" t="s">
        <v>38</v>
      </c>
      <c r="J784" t="s">
        <v>72</v>
      </c>
      <c r="K784" s="3">
        <v>6132.25</v>
      </c>
      <c r="L784" s="6">
        <v>14.7</v>
      </c>
      <c r="N784" s="4">
        <v>5</v>
      </c>
      <c r="O784" s="4">
        <v>61199</v>
      </c>
      <c r="P784" s="4">
        <v>214742</v>
      </c>
      <c r="Q784" s="4">
        <v>0</v>
      </c>
      <c r="R784" s="9" t="str">
        <f t="shared" si="51"/>
        <v>5df79973-ce71-49e2-a6a2-a52221cd1b1aпогашен132792краткосрочный751иное4 годав арендеиное6132,2514,75611992147420</v>
      </c>
      <c r="S784" s="10">
        <f t="shared" si="52"/>
        <v>0.10999715989775632</v>
      </c>
      <c r="T784" s="3">
        <f t="shared" si="53"/>
        <v>9.9798605731990708</v>
      </c>
      <c r="U784" s="13">
        <f t="shared" si="54"/>
        <v>3.4900158764538905E-2</v>
      </c>
    </row>
    <row r="785" spans="1:21" x14ac:dyDescent="0.25">
      <c r="A785">
        <v>144</v>
      </c>
      <c r="B785" s="2" t="s">
        <v>191</v>
      </c>
      <c r="C785" t="s">
        <v>23</v>
      </c>
      <c r="D785" s="1">
        <v>348832</v>
      </c>
      <c r="E785" t="s">
        <v>34</v>
      </c>
      <c r="F785" s="4">
        <v>704</v>
      </c>
      <c r="G785" s="4">
        <v>497306</v>
      </c>
      <c r="H785" t="s">
        <v>42</v>
      </c>
      <c r="I785" t="s">
        <v>38</v>
      </c>
      <c r="J785" t="s">
        <v>30</v>
      </c>
      <c r="K785" s="3">
        <v>3257.36</v>
      </c>
      <c r="L785" s="6">
        <v>13</v>
      </c>
      <c r="N785" s="4">
        <v>4</v>
      </c>
      <c r="O785" s="4">
        <v>90022</v>
      </c>
      <c r="P785" s="4">
        <v>167860</v>
      </c>
      <c r="Q785" s="4">
        <v>0</v>
      </c>
      <c r="R785" s="9" t="str">
        <f t="shared" si="51"/>
        <v>5e02406a-3cd6-49f7-bdc7-0f90ec0bb030погашен348832долгосрочный704консолидация кредитов&lt; 1 годав арендеконсолидация кредитов3257,36134900221678600</v>
      </c>
      <c r="S785" s="10">
        <f t="shared" si="52"/>
        <v>7.8600137541071285E-2</v>
      </c>
      <c r="T785" s="3">
        <f t="shared" si="53"/>
        <v>27.636490900606624</v>
      </c>
      <c r="U785" s="13">
        <f t="shared" si="54"/>
        <v>9.6646432387654815E-2</v>
      </c>
    </row>
    <row r="786" spans="1:21" x14ac:dyDescent="0.25">
      <c r="A786">
        <v>1368</v>
      </c>
      <c r="B786" t="s">
        <v>1418</v>
      </c>
      <c r="C786" t="s">
        <v>40</v>
      </c>
      <c r="D786" s="1">
        <v>644094</v>
      </c>
      <c r="E786" t="s">
        <v>24</v>
      </c>
      <c r="F786" s="4">
        <v>734</v>
      </c>
      <c r="G786" s="4">
        <v>2225052</v>
      </c>
      <c r="H786" t="s">
        <v>35</v>
      </c>
      <c r="I786" t="s">
        <v>26</v>
      </c>
      <c r="J786" t="s">
        <v>30</v>
      </c>
      <c r="K786" s="3">
        <v>34859.11</v>
      </c>
      <c r="L786" s="6">
        <v>19.399999999999999</v>
      </c>
      <c r="N786" s="4">
        <v>20</v>
      </c>
      <c r="O786" s="4">
        <v>413060</v>
      </c>
      <c r="P786" s="4">
        <v>534402</v>
      </c>
      <c r="Q786" s="4">
        <v>0</v>
      </c>
      <c r="R786" s="9" t="str">
        <f t="shared" si="51"/>
        <v>5e0dbf17-0568-41fa-8534-d5336c6ed89aне погашен644094краткосрочный734консолидация кредитов3 годав ипотекеконсолидация кредитов34859,1119,4204130605344020</v>
      </c>
      <c r="S786" s="10">
        <f t="shared" si="52"/>
        <v>0.18799979506096937</v>
      </c>
      <c r="T786" s="3">
        <f t="shared" si="53"/>
        <v>11.84941325237506</v>
      </c>
      <c r="U786" s="13">
        <f t="shared" si="54"/>
        <v>4.1438094324193299E-2</v>
      </c>
    </row>
    <row r="787" spans="1:21" x14ac:dyDescent="0.25">
      <c r="A787">
        <v>1518</v>
      </c>
      <c r="B787" t="s">
        <v>1568</v>
      </c>
      <c r="C787" t="s">
        <v>40</v>
      </c>
      <c r="D787" s="1">
        <v>431948</v>
      </c>
      <c r="E787" t="s">
        <v>24</v>
      </c>
      <c r="F787" s="4"/>
      <c r="G787" s="4"/>
      <c r="H787" t="s">
        <v>29</v>
      </c>
      <c r="I787" t="s">
        <v>38</v>
      </c>
      <c r="J787" t="s">
        <v>30</v>
      </c>
      <c r="K787" s="3">
        <v>25109.26</v>
      </c>
      <c r="L787" s="6">
        <v>16.899999999999999</v>
      </c>
      <c r="M787" s="4">
        <v>8</v>
      </c>
      <c r="N787" s="4">
        <v>15</v>
      </c>
      <c r="O787" s="4">
        <v>554230</v>
      </c>
      <c r="P787" s="4">
        <v>1356740</v>
      </c>
      <c r="Q787" s="4">
        <v>0</v>
      </c>
      <c r="R787" s="9" t="str">
        <f t="shared" si="51"/>
        <v>5e1c9374-3032-4e45-94a3-db149205ce0fне погашен431948краткосрочныйконсолидация кредитов10+ летв арендеконсолидация кредитов25109,2616,981555423013567400</v>
      </c>
      <c r="S787" s="10" t="str">
        <f t="shared" si="52"/>
        <v/>
      </c>
      <c r="T787" s="3">
        <f t="shared" si="53"/>
        <v>22.072733326270868</v>
      </c>
      <c r="U787" s="13">
        <f t="shared" si="54"/>
        <v>7.7189645266481616E-2</v>
      </c>
    </row>
    <row r="788" spans="1:21" x14ac:dyDescent="0.25">
      <c r="A788">
        <v>728</v>
      </c>
      <c r="B788" s="2" t="s">
        <v>780</v>
      </c>
      <c r="C788" t="s">
        <v>23</v>
      </c>
      <c r="D788" s="1">
        <v>188298</v>
      </c>
      <c r="E788" t="s">
        <v>24</v>
      </c>
      <c r="F788" s="4">
        <v>723</v>
      </c>
      <c r="G788" s="4">
        <v>1281778</v>
      </c>
      <c r="H788" t="s">
        <v>52</v>
      </c>
      <c r="I788" t="s">
        <v>38</v>
      </c>
      <c r="J788" t="s">
        <v>30</v>
      </c>
      <c r="K788" s="3">
        <v>21790.34</v>
      </c>
      <c r="L788" s="6">
        <v>23.9</v>
      </c>
      <c r="M788" s="4">
        <v>31</v>
      </c>
      <c r="N788" s="4">
        <v>14</v>
      </c>
      <c r="O788" s="4">
        <v>161063</v>
      </c>
      <c r="P788" s="4">
        <v>409882</v>
      </c>
      <c r="Q788" s="4">
        <v>0</v>
      </c>
      <c r="R788" s="9" t="str">
        <f t="shared" si="51"/>
        <v>5e255085-de6f-4e39-b35e-c1a86231d357погашен188298краткосрочный723консолидация кредитов4 годав арендеконсолидация кредитов21790,3423,931141610634098820</v>
      </c>
      <c r="S788" s="10">
        <f t="shared" si="52"/>
        <v>0.20400106726749875</v>
      </c>
      <c r="T788" s="3">
        <f t="shared" si="53"/>
        <v>7.3914863191671172</v>
      </c>
      <c r="U788" s="13">
        <f t="shared" si="54"/>
        <v>2.5848461925170825E-2</v>
      </c>
    </row>
    <row r="789" spans="1:21" x14ac:dyDescent="0.25">
      <c r="A789">
        <v>1080</v>
      </c>
      <c r="B789" t="s">
        <v>1130</v>
      </c>
      <c r="C789" t="s">
        <v>40</v>
      </c>
      <c r="D789" s="1">
        <v>98406</v>
      </c>
      <c r="E789" t="s">
        <v>24</v>
      </c>
      <c r="F789" s="4">
        <v>684</v>
      </c>
      <c r="G789" s="4">
        <v>660953</v>
      </c>
      <c r="H789" t="s">
        <v>35</v>
      </c>
      <c r="I789" t="s">
        <v>38</v>
      </c>
      <c r="J789" t="s">
        <v>30</v>
      </c>
      <c r="K789" s="3">
        <v>4742.3999999999996</v>
      </c>
      <c r="L789" s="6">
        <v>17.399999999999999</v>
      </c>
      <c r="N789" s="4">
        <v>8</v>
      </c>
      <c r="O789" s="4">
        <v>153121</v>
      </c>
      <c r="P789" s="4">
        <v>244882</v>
      </c>
      <c r="Q789" s="4">
        <v>0</v>
      </c>
      <c r="R789" s="9" t="str">
        <f t="shared" si="51"/>
        <v>5e4a0a10-4dfd-4f9f-85c2-abfbd448a5c0не погашен98406краткосрочный684консолидация кредитов3 годав арендеконсолидация кредитов4742,417,481531212448820</v>
      </c>
      <c r="S789" s="10">
        <f t="shared" si="52"/>
        <v>8.6101129732371287E-2</v>
      </c>
      <c r="T789" s="3">
        <f t="shared" si="53"/>
        <v>32.287660256410255</v>
      </c>
      <c r="U789" s="13">
        <f t="shared" si="54"/>
        <v>0.11291184489193699</v>
      </c>
    </row>
    <row r="790" spans="1:21" x14ac:dyDescent="0.25">
      <c r="A790">
        <v>1462</v>
      </c>
      <c r="B790" t="s">
        <v>1512</v>
      </c>
      <c r="C790" t="s">
        <v>40</v>
      </c>
      <c r="D790" s="1">
        <v>335258</v>
      </c>
      <c r="E790" t="s">
        <v>24</v>
      </c>
      <c r="F790" s="4">
        <v>737</v>
      </c>
      <c r="G790" s="4">
        <v>1534516</v>
      </c>
      <c r="H790" t="s">
        <v>35</v>
      </c>
      <c r="I790" t="s">
        <v>38</v>
      </c>
      <c r="J790" t="s">
        <v>75</v>
      </c>
      <c r="K790" s="3">
        <v>25319.59</v>
      </c>
      <c r="L790" s="6">
        <v>13.5</v>
      </c>
      <c r="N790" s="4">
        <v>6</v>
      </c>
      <c r="O790" s="4">
        <v>269211</v>
      </c>
      <c r="P790" s="4">
        <v>551694</v>
      </c>
      <c r="Q790" s="4">
        <v>0</v>
      </c>
      <c r="R790" s="9" t="str">
        <f t="shared" si="51"/>
        <v>5e4a0b86-f639-4aad-a38c-7646c7bb15d3не погашен335258краткосрочный737бизнес3 годав арендебизнес25319,5913,562692115516940</v>
      </c>
      <c r="S790" s="10">
        <f t="shared" si="52"/>
        <v>0.19800059432420386</v>
      </c>
      <c r="T790" s="3">
        <f t="shared" si="53"/>
        <v>10.632518141091541</v>
      </c>
      <c r="U790" s="13">
        <f t="shared" si="54"/>
        <v>3.7182540624611682E-2</v>
      </c>
    </row>
    <row r="791" spans="1:21" x14ac:dyDescent="0.25">
      <c r="A791">
        <v>1934</v>
      </c>
      <c r="B791" s="2" t="s">
        <v>1981</v>
      </c>
      <c r="C791" t="s">
        <v>23</v>
      </c>
      <c r="D791" s="1">
        <v>760144</v>
      </c>
      <c r="E791" t="s">
        <v>24</v>
      </c>
      <c r="F791" s="4">
        <v>735</v>
      </c>
      <c r="G791" s="4">
        <v>2607199</v>
      </c>
      <c r="H791" t="s">
        <v>29</v>
      </c>
      <c r="I791" t="s">
        <v>26</v>
      </c>
      <c r="J791" t="s">
        <v>30</v>
      </c>
      <c r="K791" s="3">
        <v>48798.080000000002</v>
      </c>
      <c r="L791" s="6">
        <v>25.2</v>
      </c>
      <c r="N791" s="4">
        <v>9</v>
      </c>
      <c r="O791" s="4">
        <v>1666984</v>
      </c>
      <c r="P791" s="4">
        <v>2188428</v>
      </c>
      <c r="Q791" s="4">
        <v>0</v>
      </c>
      <c r="R791" s="9" t="str">
        <f t="shared" si="51"/>
        <v>5e818401-25c4-42c4-b8c9-4a769945ba71погашен760144краткосрочный735консолидация кредитов10+ летв ипотекеконсолидация кредитов48798,0825,29166698421884280</v>
      </c>
      <c r="S791" s="10">
        <f t="shared" si="52"/>
        <v>0.22460002477754862</v>
      </c>
      <c r="T791" s="3">
        <f t="shared" si="53"/>
        <v>34.160852230251677</v>
      </c>
      <c r="U791" s="13">
        <f t="shared" si="54"/>
        <v>0.11946250727885345</v>
      </c>
    </row>
    <row r="792" spans="1:21" x14ac:dyDescent="0.25">
      <c r="A792">
        <v>3</v>
      </c>
      <c r="B792" t="s">
        <v>31</v>
      </c>
      <c r="C792" t="s">
        <v>23</v>
      </c>
      <c r="E792" t="s">
        <v>24</v>
      </c>
      <c r="F792" s="4">
        <v>741</v>
      </c>
      <c r="G792" s="4">
        <v>2231892</v>
      </c>
      <c r="H792" t="s">
        <v>25</v>
      </c>
      <c r="I792" t="s">
        <v>32</v>
      </c>
      <c r="J792" t="s">
        <v>30</v>
      </c>
      <c r="K792" s="3">
        <v>29200.53</v>
      </c>
      <c r="L792" s="6">
        <v>14.9</v>
      </c>
      <c r="M792" s="4">
        <v>29</v>
      </c>
      <c r="N792" s="4">
        <v>18</v>
      </c>
      <c r="O792" s="4">
        <v>297996</v>
      </c>
      <c r="P792" s="4">
        <v>750090</v>
      </c>
      <c r="Q792" s="4">
        <v>1</v>
      </c>
      <c r="R792" s="9" t="str">
        <f t="shared" si="51"/>
        <v>5efb2b2b-bf11-4dfd-a572-3761a2694725погашенкраткосрочный741консолидация кредитов8 летв собственностиконсолидация кредитов29200,5314,929182979967500901</v>
      </c>
      <c r="S792" s="10">
        <f t="shared" si="52"/>
        <v>0.15699969353355808</v>
      </c>
      <c r="T792" s="3">
        <f t="shared" si="53"/>
        <v>10.205157235159772</v>
      </c>
      <c r="U792" s="13">
        <f t="shared" si="54"/>
        <v>3.5688034428119311E-2</v>
      </c>
    </row>
    <row r="793" spans="1:21" x14ac:dyDescent="0.25">
      <c r="A793">
        <v>1439</v>
      </c>
      <c r="B793" t="s">
        <v>1489</v>
      </c>
      <c r="C793" t="s">
        <v>40</v>
      </c>
      <c r="D793" s="1">
        <v>185306</v>
      </c>
      <c r="E793" t="s">
        <v>24</v>
      </c>
      <c r="F793" s="4">
        <v>716</v>
      </c>
      <c r="G793" s="4">
        <v>1223771</v>
      </c>
      <c r="H793" t="s">
        <v>29</v>
      </c>
      <c r="I793" t="s">
        <v>38</v>
      </c>
      <c r="J793" t="s">
        <v>30</v>
      </c>
      <c r="K793" s="3">
        <v>17948.349999999999</v>
      </c>
      <c r="L793" s="6">
        <v>16.100000000000001</v>
      </c>
      <c r="M793" s="4">
        <v>32</v>
      </c>
      <c r="N793" s="4">
        <v>19</v>
      </c>
      <c r="O793" s="4">
        <v>109896</v>
      </c>
      <c r="P793" s="4">
        <v>130768</v>
      </c>
      <c r="Q793" s="4">
        <v>0</v>
      </c>
      <c r="R793" s="9" t="str">
        <f t="shared" si="51"/>
        <v>5f071653-25b3-4940-82b2-74a44cb5c052не погашен185306краткосрочный716консолидация кредитов10+ летв арендеконсолидация кредитов17948,3516,132191098961307680</v>
      </c>
      <c r="S793" s="10">
        <f t="shared" si="52"/>
        <v>0.17599714325637719</v>
      </c>
      <c r="T793" s="3">
        <f t="shared" si="53"/>
        <v>6.1229026623617218</v>
      </c>
      <c r="U793" s="13">
        <f t="shared" si="54"/>
        <v>2.1412150345076722E-2</v>
      </c>
    </row>
    <row r="794" spans="1:21" x14ac:dyDescent="0.25">
      <c r="A794">
        <v>1553</v>
      </c>
      <c r="B794" t="s">
        <v>1603</v>
      </c>
      <c r="C794" t="s">
        <v>23</v>
      </c>
      <c r="D794" s="1">
        <v>643500</v>
      </c>
      <c r="E794" t="s">
        <v>34</v>
      </c>
      <c r="F794" s="4">
        <v>739</v>
      </c>
      <c r="G794" s="4">
        <v>1852500</v>
      </c>
      <c r="H794" t="s">
        <v>29</v>
      </c>
      <c r="I794" t="s">
        <v>26</v>
      </c>
      <c r="J794" t="s">
        <v>30</v>
      </c>
      <c r="K794" s="3">
        <v>20377.5</v>
      </c>
      <c r="L794" s="6">
        <v>22.7</v>
      </c>
      <c r="N794" s="4">
        <v>16</v>
      </c>
      <c r="O794" s="4">
        <v>356193</v>
      </c>
      <c r="P794" s="4">
        <v>1422190</v>
      </c>
      <c r="Q794" s="4">
        <v>0</v>
      </c>
      <c r="R794" s="9" t="str">
        <f t="shared" si="51"/>
        <v>5f182706-5f96-4d9c-a103-3796e3a0a612погашен643500долгосрочный739консолидация кредитов10+ летв ипотекеконсолидация кредитов20377,522,71635619314221900</v>
      </c>
      <c r="S794" s="10">
        <f t="shared" si="52"/>
        <v>0.13200000000000001</v>
      </c>
      <c r="T794" s="3">
        <f t="shared" si="53"/>
        <v>17.479720279720279</v>
      </c>
      <c r="U794" s="13">
        <f t="shared" si="54"/>
        <v>6.1127608792476008E-2</v>
      </c>
    </row>
    <row r="795" spans="1:21" x14ac:dyDescent="0.25">
      <c r="A795">
        <v>1147</v>
      </c>
      <c r="B795" t="s">
        <v>1197</v>
      </c>
      <c r="C795" t="s">
        <v>40</v>
      </c>
      <c r="D795" s="1">
        <v>360162</v>
      </c>
      <c r="E795" t="s">
        <v>24</v>
      </c>
      <c r="F795" s="4">
        <v>738</v>
      </c>
      <c r="G795" s="4">
        <v>738986</v>
      </c>
      <c r="I795" t="s">
        <v>38</v>
      </c>
      <c r="J795" t="s">
        <v>30</v>
      </c>
      <c r="K795" s="3">
        <v>18228.41</v>
      </c>
      <c r="L795" s="6">
        <v>26.2</v>
      </c>
      <c r="N795" s="4">
        <v>11</v>
      </c>
      <c r="O795" s="4">
        <v>204820</v>
      </c>
      <c r="P795" s="4">
        <v>307604</v>
      </c>
      <c r="Q795" s="4">
        <v>1</v>
      </c>
      <c r="R795" s="9" t="str">
        <f t="shared" si="51"/>
        <v>5f2f3ec8-45e0-4506-961c-d37ed6ffd3b4не погашен360162краткосрочный738консолидация кредитовв арендеконсолидация кредитов18228,4126,2112048203076041</v>
      </c>
      <c r="S795" s="10">
        <f t="shared" si="52"/>
        <v>0.29600143981076771</v>
      </c>
      <c r="T795" s="3">
        <f t="shared" si="53"/>
        <v>11.236306403026923</v>
      </c>
      <c r="U795" s="13">
        <f t="shared" si="54"/>
        <v>3.9294023650566924E-2</v>
      </c>
    </row>
    <row r="796" spans="1:21" x14ac:dyDescent="0.25">
      <c r="A796">
        <v>334</v>
      </c>
      <c r="B796" t="s">
        <v>384</v>
      </c>
      <c r="C796" t="s">
        <v>40</v>
      </c>
      <c r="D796" s="1">
        <v>340362</v>
      </c>
      <c r="E796" t="s">
        <v>24</v>
      </c>
      <c r="F796" s="4"/>
      <c r="G796" s="4"/>
      <c r="H796" t="s">
        <v>29</v>
      </c>
      <c r="I796" t="s">
        <v>38</v>
      </c>
      <c r="J796" t="s">
        <v>30</v>
      </c>
      <c r="K796" s="3">
        <v>22936.799999999999</v>
      </c>
      <c r="L796" s="6">
        <v>23.3</v>
      </c>
      <c r="M796" s="4">
        <v>35</v>
      </c>
      <c r="N796" s="4">
        <v>19</v>
      </c>
      <c r="O796" s="4">
        <v>427025</v>
      </c>
      <c r="P796" s="4">
        <v>1242340</v>
      </c>
      <c r="Q796" s="4">
        <v>0</v>
      </c>
      <c r="R796" s="9" t="str">
        <f t="shared" si="51"/>
        <v>5f88aa1b-7526-47b4-99cf-51671f27817cне погашен340362краткосрочныйконсолидация кредитов10+ летв арендеконсолидация кредитов22936,823,3351942702512423400</v>
      </c>
      <c r="S796" s="10" t="str">
        <f t="shared" si="52"/>
        <v/>
      </c>
      <c r="T796" s="3">
        <f t="shared" si="53"/>
        <v>18.617461895294898</v>
      </c>
      <c r="U796" s="13">
        <f t="shared" si="54"/>
        <v>6.5106358067111306E-2</v>
      </c>
    </row>
    <row r="797" spans="1:21" x14ac:dyDescent="0.25">
      <c r="A797">
        <v>362</v>
      </c>
      <c r="B797" t="s">
        <v>413</v>
      </c>
      <c r="C797" t="s">
        <v>23</v>
      </c>
      <c r="E797" t="s">
        <v>24</v>
      </c>
      <c r="F797" s="4">
        <v>743</v>
      </c>
      <c r="G797" s="4">
        <v>2688462</v>
      </c>
      <c r="H797" t="s">
        <v>68</v>
      </c>
      <c r="I797" t="s">
        <v>38</v>
      </c>
      <c r="J797" t="s">
        <v>30</v>
      </c>
      <c r="K797" s="3">
        <v>32037.42</v>
      </c>
      <c r="L797" s="6">
        <v>20.5</v>
      </c>
      <c r="M797" s="4">
        <v>34</v>
      </c>
      <c r="N797" s="4">
        <v>14</v>
      </c>
      <c r="O797" s="4">
        <v>198094</v>
      </c>
      <c r="P797" s="4">
        <v>749606</v>
      </c>
      <c r="Q797" s="4">
        <v>0</v>
      </c>
      <c r="R797" s="9" t="str">
        <f t="shared" si="51"/>
        <v>5f8d13d9-fc42-491d-beb7-6872bb2e8b8eпогашенкраткосрочный743консолидация кредитов1 годв арендеконсолидация кредитов32037,4220,534141980947496060</v>
      </c>
      <c r="S797" s="10">
        <f t="shared" si="52"/>
        <v>0.14299961836916422</v>
      </c>
      <c r="T797" s="3">
        <f t="shared" si="53"/>
        <v>6.1832070122999925</v>
      </c>
      <c r="U797" s="13">
        <f t="shared" si="54"/>
        <v>2.1623038199831923E-2</v>
      </c>
    </row>
    <row r="798" spans="1:21" x14ac:dyDescent="0.25">
      <c r="A798">
        <v>886</v>
      </c>
      <c r="B798" t="s">
        <v>938</v>
      </c>
      <c r="C798" t="s">
        <v>23</v>
      </c>
      <c r="D798" s="1">
        <v>181346</v>
      </c>
      <c r="E798" t="s">
        <v>24</v>
      </c>
      <c r="F798" s="4"/>
      <c r="G798" s="4"/>
      <c r="H798" t="s">
        <v>25</v>
      </c>
      <c r="I798" t="s">
        <v>26</v>
      </c>
      <c r="J798" t="s">
        <v>27</v>
      </c>
      <c r="K798" s="3">
        <v>34339.65</v>
      </c>
      <c r="L798" s="6">
        <v>20.3</v>
      </c>
      <c r="N798" s="4">
        <v>23</v>
      </c>
      <c r="O798" s="4">
        <v>365921</v>
      </c>
      <c r="P798" s="4">
        <v>692318</v>
      </c>
      <c r="Q798" s="4">
        <v>0</v>
      </c>
      <c r="R798" s="9" t="str">
        <f t="shared" si="51"/>
        <v>5f99d4b8-6b1e-4c29-a740-c0f12e6f0888погашен181346краткосрочныйремонт жилья8 летв ипотекеремонт жилья34339,6520,3233659216923180</v>
      </c>
      <c r="S798" s="10" t="str">
        <f t="shared" si="52"/>
        <v/>
      </c>
      <c r="T798" s="3">
        <f t="shared" si="53"/>
        <v>10.655932719174482</v>
      </c>
      <c r="U798" s="13">
        <f t="shared" si="54"/>
        <v>3.7264422779828742E-2</v>
      </c>
    </row>
    <row r="799" spans="1:21" x14ac:dyDescent="0.25">
      <c r="A799">
        <v>1090</v>
      </c>
      <c r="B799" t="s">
        <v>1140</v>
      </c>
      <c r="C799" t="s">
        <v>23</v>
      </c>
      <c r="E799" t="s">
        <v>24</v>
      </c>
      <c r="F799" s="4">
        <v>741</v>
      </c>
      <c r="G799" s="4">
        <v>716718</v>
      </c>
      <c r="H799" t="s">
        <v>42</v>
      </c>
      <c r="I799" t="s">
        <v>26</v>
      </c>
      <c r="J799" t="s">
        <v>30</v>
      </c>
      <c r="K799" s="3">
        <v>14573</v>
      </c>
      <c r="L799" s="6">
        <v>11.6</v>
      </c>
      <c r="N799" s="4">
        <v>7</v>
      </c>
      <c r="O799" s="4">
        <v>115178</v>
      </c>
      <c r="P799" s="4">
        <v>322916</v>
      </c>
      <c r="Q799" s="4">
        <v>0</v>
      </c>
      <c r="R799" s="9" t="str">
        <f t="shared" si="51"/>
        <v>5f9a77ab-afec-4fb2-949f-8d1282e1e7ceпогашенкраткосрочный741консолидация кредитов&lt; 1 годав ипотекеконсолидация кредитов1457311,671151783229160</v>
      </c>
      <c r="S799" s="10">
        <f t="shared" si="52"/>
        <v>0.24399554636551615</v>
      </c>
      <c r="T799" s="3">
        <f t="shared" si="53"/>
        <v>7.9035202086049541</v>
      </c>
      <c r="U799" s="13">
        <f t="shared" si="54"/>
        <v>2.7639074519718986E-2</v>
      </c>
    </row>
    <row r="800" spans="1:21" x14ac:dyDescent="0.25">
      <c r="A800">
        <v>1030</v>
      </c>
      <c r="B800" t="s">
        <v>1080</v>
      </c>
      <c r="C800" t="s">
        <v>23</v>
      </c>
      <c r="D800" s="1">
        <v>150744</v>
      </c>
      <c r="E800" t="s">
        <v>24</v>
      </c>
      <c r="F800" s="4"/>
      <c r="G800" s="4"/>
      <c r="H800" t="s">
        <v>35</v>
      </c>
      <c r="I800" t="s">
        <v>38</v>
      </c>
      <c r="J800" t="s">
        <v>30</v>
      </c>
      <c r="K800" s="3">
        <v>17297.22</v>
      </c>
      <c r="L800" s="6">
        <v>14.5</v>
      </c>
      <c r="M800" s="4">
        <v>76</v>
      </c>
      <c r="N800" s="4">
        <v>9</v>
      </c>
      <c r="O800" s="4">
        <v>171893</v>
      </c>
      <c r="P800" s="4">
        <v>318956</v>
      </c>
      <c r="Q800" s="4">
        <v>0</v>
      </c>
      <c r="R800" s="9" t="str">
        <f t="shared" si="51"/>
        <v>5fa9ee40-8421-4e44-92de-a7757ca04f8aпогашен150744краткосрочныйконсолидация кредитов3 годав арендеконсолидация кредитов17297,2214,57691718933189560</v>
      </c>
      <c r="S800" s="10" t="str">
        <f t="shared" si="52"/>
        <v/>
      </c>
      <c r="T800" s="3">
        <f t="shared" si="53"/>
        <v>9.9376084711878541</v>
      </c>
      <c r="U800" s="13">
        <f t="shared" si="54"/>
        <v>3.4752400681396241E-2</v>
      </c>
    </row>
    <row r="801" spans="1:21" x14ac:dyDescent="0.25">
      <c r="A801">
        <v>892</v>
      </c>
      <c r="B801" t="s">
        <v>944</v>
      </c>
      <c r="C801" t="s">
        <v>40</v>
      </c>
      <c r="D801" s="1">
        <v>331188</v>
      </c>
      <c r="E801" t="s">
        <v>34</v>
      </c>
      <c r="F801" s="4">
        <v>641</v>
      </c>
      <c r="G801" s="4">
        <v>1525472</v>
      </c>
      <c r="H801" t="s">
        <v>42</v>
      </c>
      <c r="I801" t="s">
        <v>38</v>
      </c>
      <c r="J801" t="s">
        <v>30</v>
      </c>
      <c r="K801" s="3">
        <v>17924.22</v>
      </c>
      <c r="L801" s="6">
        <v>28.9</v>
      </c>
      <c r="M801" s="4">
        <v>51</v>
      </c>
      <c r="N801" s="4">
        <v>12</v>
      </c>
      <c r="O801" s="4">
        <v>208506</v>
      </c>
      <c r="P801" s="4">
        <v>253858</v>
      </c>
      <c r="Q801" s="4">
        <v>0</v>
      </c>
      <c r="R801" s="9" t="str">
        <f t="shared" si="51"/>
        <v>5fd1a1d0-ab03-4eb3-89a0-d761f6e2fe09не погашен331188долгосрочный641консолидация кредитов&lt; 1 годав арендеконсолидация кредитов17924,2228,951122085062538580</v>
      </c>
      <c r="S801" s="10">
        <f t="shared" si="52"/>
        <v>0.1409994021522519</v>
      </c>
      <c r="T801" s="3">
        <f t="shared" si="53"/>
        <v>11.632640081409399</v>
      </c>
      <c r="U801" s="13">
        <f t="shared" si="54"/>
        <v>4.0680025809397509E-2</v>
      </c>
    </row>
    <row r="802" spans="1:21" x14ac:dyDescent="0.25">
      <c r="A802">
        <v>780</v>
      </c>
      <c r="B802" t="s">
        <v>832</v>
      </c>
      <c r="C802" t="s">
        <v>23</v>
      </c>
      <c r="D802" s="1">
        <v>336732</v>
      </c>
      <c r="E802" t="s">
        <v>24</v>
      </c>
      <c r="F802" s="4">
        <v>738</v>
      </c>
      <c r="G802" s="4">
        <v>1970072</v>
      </c>
      <c r="H802" t="s">
        <v>29</v>
      </c>
      <c r="I802" t="s">
        <v>26</v>
      </c>
      <c r="J802" t="s">
        <v>30</v>
      </c>
      <c r="K802" s="3">
        <v>35789.54</v>
      </c>
      <c r="L802" s="6">
        <v>14.6</v>
      </c>
      <c r="N802" s="4">
        <v>14</v>
      </c>
      <c r="O802" s="4">
        <v>464987</v>
      </c>
      <c r="P802" s="4">
        <v>749892</v>
      </c>
      <c r="Q802" s="4">
        <v>0</v>
      </c>
      <c r="R802" s="9" t="str">
        <f t="shared" si="51"/>
        <v>5fdf69f6-b95f-4247-afe5-314efffc8beeпогашен336732краткосрочный738консолидация кредитов10+ летв ипотекеконсолидация кредитов35789,5414,6144649877498920</v>
      </c>
      <c r="S802" s="10">
        <f t="shared" si="52"/>
        <v>0.21799938276367564</v>
      </c>
      <c r="T802" s="3">
        <f t="shared" si="53"/>
        <v>12.992259749636347</v>
      </c>
      <c r="U802" s="13">
        <f t="shared" si="54"/>
        <v>4.5434695670010565E-2</v>
      </c>
    </row>
    <row r="803" spans="1:21" x14ac:dyDescent="0.25">
      <c r="A803">
        <v>654</v>
      </c>
      <c r="B803" t="s">
        <v>706</v>
      </c>
      <c r="C803" t="s">
        <v>23</v>
      </c>
      <c r="D803" s="1">
        <v>782320</v>
      </c>
      <c r="E803" t="s">
        <v>34</v>
      </c>
      <c r="F803" s="4">
        <v>614</v>
      </c>
      <c r="G803" s="4">
        <v>2374392</v>
      </c>
      <c r="H803" t="s">
        <v>29</v>
      </c>
      <c r="I803" t="s">
        <v>26</v>
      </c>
      <c r="J803" t="s">
        <v>72</v>
      </c>
      <c r="K803" s="3">
        <v>61932.02</v>
      </c>
      <c r="L803" s="6">
        <v>21.7</v>
      </c>
      <c r="M803" s="4">
        <v>23</v>
      </c>
      <c r="N803" s="4">
        <v>14</v>
      </c>
      <c r="O803" s="4">
        <v>363641</v>
      </c>
      <c r="P803" s="4">
        <v>487344</v>
      </c>
      <c r="Q803" s="4">
        <v>0</v>
      </c>
      <c r="R803" s="9" t="str">
        <f t="shared" si="51"/>
        <v>6019769e-7c0e-464c-bfb5-ffb2846a0e2cпогашен782320долгосрочный614иное10+ летв ипотекеиное61932,0221,723143636414873440</v>
      </c>
      <c r="S803" s="10">
        <f t="shared" si="52"/>
        <v>0.31299980795083543</v>
      </c>
      <c r="T803" s="3">
        <f t="shared" si="53"/>
        <v>5.8716153614882902</v>
      </c>
      <c r="U803" s="13">
        <f t="shared" si="54"/>
        <v>2.0533383890207906E-2</v>
      </c>
    </row>
    <row r="804" spans="1:21" x14ac:dyDescent="0.25">
      <c r="A804">
        <v>1559</v>
      </c>
      <c r="B804" t="s">
        <v>1609</v>
      </c>
      <c r="C804" t="s">
        <v>23</v>
      </c>
      <c r="D804" s="1">
        <v>292952</v>
      </c>
      <c r="E804" t="s">
        <v>34</v>
      </c>
      <c r="F804" s="4">
        <v>649</v>
      </c>
      <c r="G804" s="4">
        <v>2062260</v>
      </c>
      <c r="H804" t="s">
        <v>68</v>
      </c>
      <c r="I804" t="s">
        <v>26</v>
      </c>
      <c r="J804" t="s">
        <v>27</v>
      </c>
      <c r="K804" s="3">
        <v>18388.580000000002</v>
      </c>
      <c r="L804" s="6">
        <v>9.1</v>
      </c>
      <c r="M804" s="4">
        <v>43</v>
      </c>
      <c r="N804" s="4">
        <v>8</v>
      </c>
      <c r="O804" s="4">
        <v>68780</v>
      </c>
      <c r="P804" s="4">
        <v>143770</v>
      </c>
      <c r="Q804" s="4">
        <v>0</v>
      </c>
      <c r="R804" s="9" t="str">
        <f t="shared" si="51"/>
        <v>60218360-9629-4cba-a91b-111951e7dbbaпогашен292952долгосрочный649ремонт жилья1 годв ипотекеремонт жилья18388,589,1438687801437700</v>
      </c>
      <c r="S804" s="10">
        <f t="shared" si="52"/>
        <v>0.10700055279159758</v>
      </c>
      <c r="T804" s="3">
        <f t="shared" si="53"/>
        <v>3.7403649438945257</v>
      </c>
      <c r="U804" s="13">
        <f t="shared" si="54"/>
        <v>1.3080275963954661E-2</v>
      </c>
    </row>
    <row r="805" spans="1:21" x14ac:dyDescent="0.25">
      <c r="A805">
        <v>993</v>
      </c>
      <c r="B805" t="s">
        <v>1044</v>
      </c>
      <c r="C805" t="s">
        <v>40</v>
      </c>
      <c r="D805" s="1">
        <v>562826</v>
      </c>
      <c r="E805" t="s">
        <v>34</v>
      </c>
      <c r="F805" s="4">
        <v>699</v>
      </c>
      <c r="G805" s="4">
        <v>1060884</v>
      </c>
      <c r="H805" t="s">
        <v>29</v>
      </c>
      <c r="I805" t="s">
        <v>26</v>
      </c>
      <c r="J805" t="s">
        <v>30</v>
      </c>
      <c r="K805" s="3">
        <v>25107.74</v>
      </c>
      <c r="L805" s="6">
        <v>21.4</v>
      </c>
      <c r="M805" s="4">
        <v>14</v>
      </c>
      <c r="N805" s="4">
        <v>12</v>
      </c>
      <c r="O805" s="4">
        <v>442757</v>
      </c>
      <c r="P805" s="4">
        <v>845988</v>
      </c>
      <c r="Q805" s="4">
        <v>0</v>
      </c>
      <c r="R805" s="9" t="str">
        <f t="shared" si="51"/>
        <v>6025af4b-cdab-4afc-9a6f-d54be33360b2не погашен562826долгосрочный699консолидация кредитов10+ летв ипотекеконсолидация кредитов25107,7421,414124427578459880</v>
      </c>
      <c r="S805" s="10">
        <f t="shared" si="52"/>
        <v>0.28400171932086826</v>
      </c>
      <c r="T805" s="3">
        <f t="shared" si="53"/>
        <v>17.634283292721687</v>
      </c>
      <c r="U805" s="13">
        <f t="shared" si="54"/>
        <v>6.1668124729879072E-2</v>
      </c>
    </row>
    <row r="806" spans="1:21" x14ac:dyDescent="0.25">
      <c r="A806">
        <v>1109</v>
      </c>
      <c r="B806" t="s">
        <v>1159</v>
      </c>
      <c r="C806" t="s">
        <v>23</v>
      </c>
      <c r="D806" s="1">
        <v>111364</v>
      </c>
      <c r="E806" t="s">
        <v>24</v>
      </c>
      <c r="F806" s="4">
        <v>732</v>
      </c>
      <c r="G806" s="4">
        <v>1250200</v>
      </c>
      <c r="H806" t="s">
        <v>29</v>
      </c>
      <c r="I806" t="s">
        <v>26</v>
      </c>
      <c r="J806" t="s">
        <v>30</v>
      </c>
      <c r="K806" s="3">
        <v>23336.75</v>
      </c>
      <c r="L806" s="6">
        <v>19.8</v>
      </c>
      <c r="N806" s="4">
        <v>21</v>
      </c>
      <c r="O806" s="4">
        <v>280193</v>
      </c>
      <c r="P806" s="4">
        <v>688820</v>
      </c>
      <c r="Q806" s="4">
        <v>1</v>
      </c>
      <c r="R806" s="9" t="str">
        <f t="shared" si="51"/>
        <v>602b0ed8-728b-4330-908e-30b006916239погашен111364краткосрочный732консолидация кредитов10+ летв ипотекеконсолидация кредитов23336,7519,8212801936888201</v>
      </c>
      <c r="S806" s="10">
        <f t="shared" si="52"/>
        <v>0.2239969604863222</v>
      </c>
      <c r="T806" s="3">
        <f t="shared" si="53"/>
        <v>12.006513331976389</v>
      </c>
      <c r="U806" s="13">
        <f t="shared" si="54"/>
        <v>4.1987482532554868E-2</v>
      </c>
    </row>
    <row r="807" spans="1:21" x14ac:dyDescent="0.25">
      <c r="A807">
        <v>1410</v>
      </c>
      <c r="B807" t="s">
        <v>1460</v>
      </c>
      <c r="C807" t="s">
        <v>40</v>
      </c>
      <c r="D807" s="1">
        <v>217514</v>
      </c>
      <c r="E807" t="s">
        <v>24</v>
      </c>
      <c r="F807" s="4">
        <v>654</v>
      </c>
      <c r="G807" s="4">
        <v>525996</v>
      </c>
      <c r="I807" t="s">
        <v>32</v>
      </c>
      <c r="J807" t="s">
        <v>30</v>
      </c>
      <c r="K807" s="3">
        <v>4996.8100000000004</v>
      </c>
      <c r="L807" s="6">
        <v>9.6999999999999993</v>
      </c>
      <c r="N807" s="4">
        <v>7</v>
      </c>
      <c r="O807" s="4">
        <v>122227</v>
      </c>
      <c r="P807" s="4">
        <v>202202</v>
      </c>
      <c r="Q807" s="4">
        <v>0</v>
      </c>
      <c r="R807" s="9" t="str">
        <f t="shared" si="51"/>
        <v>603246c5-8c17-4aa7-8879-e1a5c9c3de87не погашен217514краткосрочный654консолидация кредитовв собственностиконсолидация кредитов4996,819,771222272022020</v>
      </c>
      <c r="S807" s="10">
        <f t="shared" si="52"/>
        <v>0.11399653229302124</v>
      </c>
      <c r="T807" s="3">
        <f t="shared" si="53"/>
        <v>24.461006121905776</v>
      </c>
      <c r="U807" s="13">
        <f t="shared" si="54"/>
        <v>8.5541575549408319E-2</v>
      </c>
    </row>
    <row r="808" spans="1:21" x14ac:dyDescent="0.25">
      <c r="A808">
        <v>1311</v>
      </c>
      <c r="B808" t="s">
        <v>1361</v>
      </c>
      <c r="C808" t="s">
        <v>23</v>
      </c>
      <c r="D808" s="1">
        <v>306130</v>
      </c>
      <c r="E808" t="s">
        <v>34</v>
      </c>
      <c r="F808" s="4">
        <v>714</v>
      </c>
      <c r="G808" s="4">
        <v>1605158</v>
      </c>
      <c r="H808" t="s">
        <v>42</v>
      </c>
      <c r="I808" t="s">
        <v>32</v>
      </c>
      <c r="J808" t="s">
        <v>30</v>
      </c>
      <c r="K808" s="3">
        <v>18191.55</v>
      </c>
      <c r="L808" s="6">
        <v>13.5</v>
      </c>
      <c r="M808" s="4">
        <v>18</v>
      </c>
      <c r="N808" s="4">
        <v>15</v>
      </c>
      <c r="O808" s="4">
        <v>271757</v>
      </c>
      <c r="P808" s="4">
        <v>590370</v>
      </c>
      <c r="Q808" s="4">
        <v>0</v>
      </c>
      <c r="R808" s="9" t="str">
        <f t="shared" si="51"/>
        <v>60715bc6-ea96-44d4-bb93-3a67e777d397погашен306130долгосрочный714консолидация кредитов&lt; 1 годав собственностиконсолидация кредитов18191,5513,518152717575903700</v>
      </c>
      <c r="S808" s="10">
        <f t="shared" si="52"/>
        <v>0.13599820080017044</v>
      </c>
      <c r="T808" s="3">
        <f t="shared" si="53"/>
        <v>14.938639093425245</v>
      </c>
      <c r="U808" s="13">
        <f t="shared" si="54"/>
        <v>5.2241298589561856E-2</v>
      </c>
    </row>
    <row r="809" spans="1:21" x14ac:dyDescent="0.25">
      <c r="A809">
        <v>1290</v>
      </c>
      <c r="B809" t="s">
        <v>1340</v>
      </c>
      <c r="C809" t="s">
        <v>23</v>
      </c>
      <c r="D809" s="1">
        <v>538450</v>
      </c>
      <c r="E809" t="s">
        <v>34</v>
      </c>
      <c r="F809" s="4">
        <v>692</v>
      </c>
      <c r="G809" s="4">
        <v>1860100</v>
      </c>
      <c r="H809" t="s">
        <v>55</v>
      </c>
      <c r="I809" t="s">
        <v>26</v>
      </c>
      <c r="J809" t="s">
        <v>30</v>
      </c>
      <c r="K809" s="3">
        <v>34876.97</v>
      </c>
      <c r="L809" s="6">
        <v>14.4</v>
      </c>
      <c r="M809" s="4">
        <v>28</v>
      </c>
      <c r="N809" s="4">
        <v>13</v>
      </c>
      <c r="O809" s="4">
        <v>222490</v>
      </c>
      <c r="P809" s="4">
        <v>417538</v>
      </c>
      <c r="Q809" s="4">
        <v>0</v>
      </c>
      <c r="R809" s="9" t="str">
        <f t="shared" si="51"/>
        <v>608611e2-f6f2-4516-9b0f-80cee808c05dпогашен538450долгосрочный692консолидация кредитов9 летв ипотекеконсолидация кредитов34876,9714,428132224904175380</v>
      </c>
      <c r="S809" s="10">
        <f t="shared" si="52"/>
        <v>0.22500061287027581</v>
      </c>
      <c r="T809" s="3">
        <f t="shared" si="53"/>
        <v>6.3792812276983923</v>
      </c>
      <c r="U809" s="13">
        <f t="shared" si="54"/>
        <v>2.2308721250897133E-2</v>
      </c>
    </row>
    <row r="810" spans="1:21" x14ac:dyDescent="0.25">
      <c r="A810">
        <v>898</v>
      </c>
      <c r="B810" t="s">
        <v>950</v>
      </c>
      <c r="C810" t="s">
        <v>40</v>
      </c>
      <c r="D810" s="1">
        <v>291258</v>
      </c>
      <c r="E810" t="s">
        <v>34</v>
      </c>
      <c r="F810" s="4"/>
      <c r="G810" s="4"/>
      <c r="H810" t="s">
        <v>29</v>
      </c>
      <c r="I810" t="s">
        <v>38</v>
      </c>
      <c r="J810" t="s">
        <v>30</v>
      </c>
      <c r="K810" s="3">
        <v>19207.29</v>
      </c>
      <c r="L810" s="6">
        <v>9</v>
      </c>
      <c r="N810" s="4">
        <v>11</v>
      </c>
      <c r="O810" s="4">
        <v>101251</v>
      </c>
      <c r="P810" s="4">
        <v>331188</v>
      </c>
      <c r="Q810" s="4">
        <v>1</v>
      </c>
      <c r="R810" s="9" t="str">
        <f t="shared" si="51"/>
        <v>609230bd-f426-4227-8ad7-3da7233314f6не погашен291258долгосрочныйконсолидация кредитов10+ летв арендеконсолидация кредитов19207,299111012513311881</v>
      </c>
      <c r="S810" s="10" t="str">
        <f t="shared" si="52"/>
        <v/>
      </c>
      <c r="T810" s="3">
        <f t="shared" si="53"/>
        <v>5.2714880652085743</v>
      </c>
      <c r="U810" s="13">
        <f t="shared" si="54"/>
        <v>1.8434703476240783E-2</v>
      </c>
    </row>
    <row r="811" spans="1:21" x14ac:dyDescent="0.25">
      <c r="A811">
        <v>1392</v>
      </c>
      <c r="B811" t="s">
        <v>1442</v>
      </c>
      <c r="C811" t="s">
        <v>40</v>
      </c>
      <c r="D811" s="1">
        <v>432168</v>
      </c>
      <c r="E811" t="s">
        <v>34</v>
      </c>
      <c r="F811" s="4">
        <v>693</v>
      </c>
      <c r="G811" s="4">
        <v>1404632</v>
      </c>
      <c r="H811" t="s">
        <v>55</v>
      </c>
      <c r="I811" t="s">
        <v>38</v>
      </c>
      <c r="J811" t="s">
        <v>30</v>
      </c>
      <c r="K811" s="3">
        <v>24229.94</v>
      </c>
      <c r="L811" s="6">
        <v>12.3</v>
      </c>
      <c r="M811" s="4">
        <v>17</v>
      </c>
      <c r="N811" s="4">
        <v>15</v>
      </c>
      <c r="O811" s="4">
        <v>308047</v>
      </c>
      <c r="P811" s="4">
        <v>457886</v>
      </c>
      <c r="Q811" s="4">
        <v>0</v>
      </c>
      <c r="R811" s="9" t="str">
        <f t="shared" si="51"/>
        <v>60f0f4e0-3986-46e3-bb5e-64bdce9c045fне погашен432168долгосрочный693консолидация кредитов9 летв арендеконсолидация кредитов24229,9412,317153080474578860</v>
      </c>
      <c r="S811" s="10">
        <f t="shared" si="52"/>
        <v>0.20700032464019044</v>
      </c>
      <c r="T811" s="3">
        <f t="shared" si="53"/>
        <v>12.71348587738971</v>
      </c>
      <c r="U811" s="13">
        <f t="shared" si="54"/>
        <v>4.4459807060149542E-2</v>
      </c>
    </row>
    <row r="812" spans="1:21" x14ac:dyDescent="0.25">
      <c r="A812">
        <v>1844</v>
      </c>
      <c r="B812" t="s">
        <v>1892</v>
      </c>
      <c r="C812" t="s">
        <v>23</v>
      </c>
      <c r="D812" s="1">
        <v>133100</v>
      </c>
      <c r="E812" t="s">
        <v>24</v>
      </c>
      <c r="F812" s="4"/>
      <c r="G812" s="4"/>
      <c r="I812" t="s">
        <v>32</v>
      </c>
      <c r="J812" t="s">
        <v>30</v>
      </c>
      <c r="K812" s="3">
        <v>7548.89</v>
      </c>
      <c r="L812" s="6">
        <v>28.1</v>
      </c>
      <c r="N812" s="4">
        <v>7</v>
      </c>
      <c r="O812" s="4">
        <v>195111</v>
      </c>
      <c r="P812" s="4">
        <v>430298</v>
      </c>
      <c r="Q812" s="4">
        <v>0</v>
      </c>
      <c r="R812" s="9" t="str">
        <f t="shared" si="51"/>
        <v>61279878-b0af-43e9-8d2a-12677c7af7f6погашен133100краткосрочныйконсолидация кредитовв собственностиконсолидация кредитов7548,8928,171951114302980</v>
      </c>
      <c r="S812" s="10" t="str">
        <f t="shared" si="52"/>
        <v/>
      </c>
      <c r="T812" s="3">
        <f t="shared" si="53"/>
        <v>25.846316478316677</v>
      </c>
      <c r="U812" s="13">
        <f t="shared" si="54"/>
        <v>9.0386087255988443E-2</v>
      </c>
    </row>
    <row r="813" spans="1:21" x14ac:dyDescent="0.25">
      <c r="A813">
        <v>975</v>
      </c>
      <c r="B813" t="s">
        <v>1026</v>
      </c>
      <c r="C813" t="s">
        <v>23</v>
      </c>
      <c r="D813" s="1">
        <v>92642</v>
      </c>
      <c r="E813" t="s">
        <v>34</v>
      </c>
      <c r="F813" s="4">
        <v>689</v>
      </c>
      <c r="G813" s="4">
        <v>571539</v>
      </c>
      <c r="H813" t="s">
        <v>46</v>
      </c>
      <c r="I813" t="s">
        <v>38</v>
      </c>
      <c r="J813" t="s">
        <v>27</v>
      </c>
      <c r="K813" s="3">
        <v>5924.96</v>
      </c>
      <c r="L813" s="6">
        <v>12.1</v>
      </c>
      <c r="M813" s="4">
        <v>10</v>
      </c>
      <c r="N813" s="4">
        <v>6</v>
      </c>
      <c r="O813" s="4">
        <v>26961</v>
      </c>
      <c r="P813" s="4">
        <v>90464</v>
      </c>
      <c r="Q813" s="4">
        <v>0</v>
      </c>
      <c r="R813" s="9" t="str">
        <f t="shared" si="51"/>
        <v>6134f961-2dd3-4773-806c-33289517dddcпогашен92642долгосрочный689ремонт жилья2 годав арендеремонт жилья5924,9612,110626961904640</v>
      </c>
      <c r="S813" s="10">
        <f t="shared" si="52"/>
        <v>0.12440011967687245</v>
      </c>
      <c r="T813" s="3">
        <f t="shared" si="53"/>
        <v>4.5504104669061061</v>
      </c>
      <c r="U813" s="13">
        <f t="shared" si="54"/>
        <v>1.5913052749988041E-2</v>
      </c>
    </row>
    <row r="814" spans="1:21" x14ac:dyDescent="0.25">
      <c r="A814">
        <v>1417</v>
      </c>
      <c r="B814" s="2" t="s">
        <v>1467</v>
      </c>
      <c r="C814" t="s">
        <v>23</v>
      </c>
      <c r="D814" s="1">
        <v>43758</v>
      </c>
      <c r="E814" t="s">
        <v>24</v>
      </c>
      <c r="F814" s="4">
        <v>701</v>
      </c>
      <c r="G814" s="4">
        <v>1228464</v>
      </c>
      <c r="H814" t="s">
        <v>29</v>
      </c>
      <c r="I814" t="s">
        <v>38</v>
      </c>
      <c r="J814" t="s">
        <v>72</v>
      </c>
      <c r="K814" s="3">
        <v>7503.86</v>
      </c>
      <c r="L814" s="6">
        <v>23.8</v>
      </c>
      <c r="N814" s="4">
        <v>8</v>
      </c>
      <c r="O814" s="4">
        <v>57874</v>
      </c>
      <c r="P814" s="4">
        <v>183590</v>
      </c>
      <c r="Q814" s="4">
        <v>1</v>
      </c>
      <c r="R814" s="9" t="str">
        <f t="shared" si="51"/>
        <v>6181e925-d5d8-46a2-af7c-2eb1e0880257погашен43758краткосрочный701иное10+ летв арендеиное7503,8623,88578741835901</v>
      </c>
      <c r="S814" s="10">
        <f t="shared" si="52"/>
        <v>7.3299925760950249E-2</v>
      </c>
      <c r="T814" s="3">
        <f t="shared" si="53"/>
        <v>7.712563933762091</v>
      </c>
      <c r="U814" s="13">
        <f t="shared" si="54"/>
        <v>2.6971289207467417E-2</v>
      </c>
    </row>
    <row r="815" spans="1:21" x14ac:dyDescent="0.25">
      <c r="A815">
        <v>1206</v>
      </c>
      <c r="B815" t="s">
        <v>1256</v>
      </c>
      <c r="C815" t="s">
        <v>40</v>
      </c>
      <c r="D815" s="1">
        <v>412060</v>
      </c>
      <c r="E815" t="s">
        <v>34</v>
      </c>
      <c r="F815" s="4"/>
      <c r="G815" s="4"/>
      <c r="H815" t="s">
        <v>29</v>
      </c>
      <c r="I815" t="s">
        <v>26</v>
      </c>
      <c r="J815" t="s">
        <v>30</v>
      </c>
      <c r="K815" s="3">
        <v>15418.5</v>
      </c>
      <c r="L815" s="6">
        <v>25.5</v>
      </c>
      <c r="N815" s="4">
        <v>11</v>
      </c>
      <c r="O815" s="4">
        <v>270883</v>
      </c>
      <c r="P815" s="4">
        <v>472384</v>
      </c>
      <c r="Q815" s="4">
        <v>1</v>
      </c>
      <c r="R815" s="9" t="str">
        <f t="shared" si="51"/>
        <v>618c7824-626c-49b2-b07c-d8c25eccee0fне погашен412060долгосрочныйконсолидация кредитов10+ летв ипотекеконсолидация кредитов15418,525,5112708834723841</v>
      </c>
      <c r="S815" s="10" t="str">
        <f t="shared" si="52"/>
        <v/>
      </c>
      <c r="T815" s="3">
        <f t="shared" si="53"/>
        <v>17.568699938385706</v>
      </c>
      <c r="U815" s="13">
        <f t="shared" si="54"/>
        <v>6.1438775886591274E-2</v>
      </c>
    </row>
    <row r="816" spans="1:21" x14ac:dyDescent="0.25">
      <c r="A816">
        <v>1144</v>
      </c>
      <c r="B816" t="s">
        <v>1194</v>
      </c>
      <c r="C816" t="s">
        <v>23</v>
      </c>
      <c r="D816" s="1">
        <v>262922</v>
      </c>
      <c r="E816" t="s">
        <v>34</v>
      </c>
      <c r="F816" s="4">
        <v>714</v>
      </c>
      <c r="G816" s="4">
        <v>2895087</v>
      </c>
      <c r="H816" t="s">
        <v>55</v>
      </c>
      <c r="I816" t="s">
        <v>26</v>
      </c>
      <c r="J816" t="s">
        <v>30</v>
      </c>
      <c r="K816" s="3">
        <v>44632.52</v>
      </c>
      <c r="L816" s="6">
        <v>23.9</v>
      </c>
      <c r="M816" s="4">
        <v>19</v>
      </c>
      <c r="N816" s="4">
        <v>27</v>
      </c>
      <c r="O816" s="4">
        <v>521835</v>
      </c>
      <c r="P816" s="4">
        <v>1405184</v>
      </c>
      <c r="Q816" s="4">
        <v>0</v>
      </c>
      <c r="R816" s="9" t="str">
        <f t="shared" si="51"/>
        <v>61a450f6-180d-48ae-9ccc-1f8e8a873afcпогашен262922долгосрочный714консолидация кредитов9 летв ипотекеконсолидация кредитов44632,5223,9192752183514051840</v>
      </c>
      <c r="S816" s="10">
        <f t="shared" si="52"/>
        <v>0.18499970467208757</v>
      </c>
      <c r="T816" s="3">
        <f t="shared" si="53"/>
        <v>11.691811262281405</v>
      </c>
      <c r="U816" s="13">
        <f t="shared" si="54"/>
        <v>4.088695090535166E-2</v>
      </c>
    </row>
    <row r="817" spans="1:21" x14ac:dyDescent="0.25">
      <c r="A817">
        <v>34</v>
      </c>
      <c r="B817" t="s">
        <v>78</v>
      </c>
      <c r="C817" t="s">
        <v>23</v>
      </c>
      <c r="D817" s="1">
        <v>333564</v>
      </c>
      <c r="E817" t="s">
        <v>34</v>
      </c>
      <c r="F817" s="4">
        <v>725</v>
      </c>
      <c r="G817" s="4">
        <v>1248338</v>
      </c>
      <c r="H817" t="s">
        <v>29</v>
      </c>
      <c r="I817" t="s">
        <v>26</v>
      </c>
      <c r="J817" t="s">
        <v>30</v>
      </c>
      <c r="K817" s="3">
        <v>18205.04</v>
      </c>
      <c r="L817" s="6">
        <v>14.6</v>
      </c>
      <c r="N817" s="4">
        <v>18</v>
      </c>
      <c r="O817" s="4">
        <v>300979</v>
      </c>
      <c r="P817" s="4">
        <v>515526</v>
      </c>
      <c r="Q817" s="4">
        <v>0</v>
      </c>
      <c r="R817" s="9" t="str">
        <f t="shared" si="51"/>
        <v>61a4f1ed-e2c3-401e-aec8-9b0d7178f5ffпогашен333564долгосрочный725консолидация кредитов10+ летв ипотекеконсолидация кредитов18205,0414,6183009795155260</v>
      </c>
      <c r="S817" s="10">
        <f t="shared" si="52"/>
        <v>0.17500106541657789</v>
      </c>
      <c r="T817" s="3">
        <f t="shared" si="53"/>
        <v>16.532729398012858</v>
      </c>
      <c r="U817" s="13">
        <f t="shared" si="54"/>
        <v>5.7815926041224361E-2</v>
      </c>
    </row>
    <row r="818" spans="1:21" x14ac:dyDescent="0.25">
      <c r="A818">
        <v>1390</v>
      </c>
      <c r="B818" t="s">
        <v>1440</v>
      </c>
      <c r="C818" t="s">
        <v>23</v>
      </c>
      <c r="D818" s="1">
        <v>178178</v>
      </c>
      <c r="E818" t="s">
        <v>24</v>
      </c>
      <c r="F818" s="4">
        <v>747</v>
      </c>
      <c r="G818" s="4">
        <v>827127</v>
      </c>
      <c r="I818" t="s">
        <v>26</v>
      </c>
      <c r="J818" t="s">
        <v>30</v>
      </c>
      <c r="K818" s="3">
        <v>4446</v>
      </c>
      <c r="L818" s="6">
        <v>39.6</v>
      </c>
      <c r="M818" s="4">
        <v>34</v>
      </c>
      <c r="N818" s="4">
        <v>12</v>
      </c>
      <c r="O818" s="4">
        <v>86070</v>
      </c>
      <c r="P818" s="4">
        <v>324676</v>
      </c>
      <c r="Q818" s="4">
        <v>0</v>
      </c>
      <c r="R818" s="9" t="str">
        <f t="shared" si="51"/>
        <v>61c1ced2-5271-40e4-92c8-e8425fd52143погашен178178краткосрочный747консолидация кредитовв ипотекеконсолидация кредитов444639,63412860703246760</v>
      </c>
      <c r="S818" s="10">
        <f t="shared" si="52"/>
        <v>6.4502790986148445E-2</v>
      </c>
      <c r="T818" s="3">
        <f t="shared" si="53"/>
        <v>19.358974358974358</v>
      </c>
      <c r="U818" s="13">
        <f t="shared" si="54"/>
        <v>6.7699470718183344E-2</v>
      </c>
    </row>
    <row r="819" spans="1:21" x14ac:dyDescent="0.25">
      <c r="A819">
        <v>1328</v>
      </c>
      <c r="B819" t="s">
        <v>1378</v>
      </c>
      <c r="C819" t="s">
        <v>23</v>
      </c>
      <c r="D819" s="1">
        <v>269478</v>
      </c>
      <c r="E819" t="s">
        <v>24</v>
      </c>
      <c r="F819" s="4">
        <v>715</v>
      </c>
      <c r="G819" s="4">
        <v>930905</v>
      </c>
      <c r="H819" t="s">
        <v>74</v>
      </c>
      <c r="I819" t="s">
        <v>26</v>
      </c>
      <c r="J819" t="s">
        <v>30</v>
      </c>
      <c r="K819" s="3">
        <v>26143.05</v>
      </c>
      <c r="L819" s="6">
        <v>20.8</v>
      </c>
      <c r="M819" s="4">
        <v>76</v>
      </c>
      <c r="N819" s="4">
        <v>16</v>
      </c>
      <c r="O819" s="4">
        <v>265772</v>
      </c>
      <c r="P819" s="4">
        <v>575212</v>
      </c>
      <c r="Q819" s="4">
        <v>1</v>
      </c>
      <c r="R819" s="9" t="str">
        <f t="shared" si="51"/>
        <v>6201f781-d2a6-4bbf-8f5b-afa83c412559погашен269478краткосрочный715консолидация кредитов6 летв ипотекеконсолидация кредитов26143,0520,876162657725752121</v>
      </c>
      <c r="S819" s="10">
        <f t="shared" si="52"/>
        <v>0.33700173487090518</v>
      </c>
      <c r="T819" s="3">
        <f t="shared" si="53"/>
        <v>10.166067080925906</v>
      </c>
      <c r="U819" s="13">
        <f t="shared" si="54"/>
        <v>3.555133386212584E-2</v>
      </c>
    </row>
    <row r="820" spans="1:21" x14ac:dyDescent="0.25">
      <c r="A820">
        <v>912</v>
      </c>
      <c r="B820" t="s">
        <v>964</v>
      </c>
      <c r="C820" t="s">
        <v>40</v>
      </c>
      <c r="D820" s="1">
        <v>266882</v>
      </c>
      <c r="E820" t="s">
        <v>24</v>
      </c>
      <c r="F820" s="4">
        <v>698</v>
      </c>
      <c r="G820" s="4">
        <v>1382915</v>
      </c>
      <c r="H820" t="s">
        <v>29</v>
      </c>
      <c r="I820" t="s">
        <v>38</v>
      </c>
      <c r="J820" t="s">
        <v>30</v>
      </c>
      <c r="K820" s="3">
        <v>21976.73</v>
      </c>
      <c r="L820" s="6">
        <v>22.5</v>
      </c>
      <c r="M820" s="4">
        <v>34</v>
      </c>
      <c r="N820" s="4">
        <v>10</v>
      </c>
      <c r="O820" s="4">
        <v>257678</v>
      </c>
      <c r="P820" s="4">
        <v>336006</v>
      </c>
      <c r="Q820" s="4">
        <v>0</v>
      </c>
      <c r="R820" s="9" t="str">
        <f t="shared" si="51"/>
        <v>620fec8d-80ff-44a8-b11c-cc63d5b6aacfне погашен266882краткосрочный698консолидация кредитов10+ летв арендеконсолидация кредитов21976,7322,534102576783360060</v>
      </c>
      <c r="S820" s="10">
        <f t="shared" si="52"/>
        <v>0.19069918252387169</v>
      </c>
      <c r="T820" s="3">
        <f t="shared" si="53"/>
        <v>11.725038256373901</v>
      </c>
      <c r="U820" s="13">
        <f t="shared" si="54"/>
        <v>4.1003147655856442E-2</v>
      </c>
    </row>
    <row r="821" spans="1:21" x14ac:dyDescent="0.25">
      <c r="A821">
        <v>1115</v>
      </c>
      <c r="B821" t="s">
        <v>1165</v>
      </c>
      <c r="C821" t="s">
        <v>23</v>
      </c>
      <c r="D821" s="1">
        <v>130746</v>
      </c>
      <c r="E821" t="s">
        <v>24</v>
      </c>
      <c r="F821" s="4">
        <v>742</v>
      </c>
      <c r="G821" s="4">
        <v>1674945</v>
      </c>
      <c r="H821" t="s">
        <v>37</v>
      </c>
      <c r="I821" t="s">
        <v>26</v>
      </c>
      <c r="J821" t="s">
        <v>30</v>
      </c>
      <c r="K821" s="3">
        <v>11780.38</v>
      </c>
      <c r="L821" s="6">
        <v>14.2</v>
      </c>
      <c r="M821" s="4">
        <v>10</v>
      </c>
      <c r="N821" s="4">
        <v>6</v>
      </c>
      <c r="O821" s="4">
        <v>54245</v>
      </c>
      <c r="P821" s="4">
        <v>106788</v>
      </c>
      <c r="Q821" s="4">
        <v>0</v>
      </c>
      <c r="R821" s="9" t="str">
        <f t="shared" si="51"/>
        <v>62194645-4f3a-4f41-b592-d18784346be3погашен130746краткосрочный742консолидация кредитов5 летв ипотекеконсолидация кредитов11780,3814,2106542451067880</v>
      </c>
      <c r="S821" s="10">
        <f t="shared" si="52"/>
        <v>8.4399523566445464E-2</v>
      </c>
      <c r="T821" s="3">
        <f t="shared" si="53"/>
        <v>4.6046901712847976</v>
      </c>
      <c r="U821" s="13">
        <f t="shared" si="54"/>
        <v>1.6102872065259431E-2</v>
      </c>
    </row>
    <row r="822" spans="1:21" x14ac:dyDescent="0.25">
      <c r="A822">
        <v>1503</v>
      </c>
      <c r="B822" t="s">
        <v>1553</v>
      </c>
      <c r="C822" t="s">
        <v>23</v>
      </c>
      <c r="D822" s="1">
        <v>483010</v>
      </c>
      <c r="E822" t="s">
        <v>24</v>
      </c>
      <c r="F822" s="4">
        <v>749</v>
      </c>
      <c r="G822" s="4">
        <v>1536112</v>
      </c>
      <c r="H822" t="s">
        <v>29</v>
      </c>
      <c r="I822" t="s">
        <v>38</v>
      </c>
      <c r="J822" t="s">
        <v>30</v>
      </c>
      <c r="K822" s="3">
        <v>27394.01</v>
      </c>
      <c r="L822" s="6">
        <v>16</v>
      </c>
      <c r="N822" s="4">
        <v>12</v>
      </c>
      <c r="O822" s="4">
        <v>232579</v>
      </c>
      <c r="P822" s="4">
        <v>1235366</v>
      </c>
      <c r="Q822" s="4">
        <v>0</v>
      </c>
      <c r="R822" s="9" t="str">
        <f t="shared" si="51"/>
        <v>621b894b-261a-41dc-88a3-ea6d863a3a61погашен483010краткосрочный749консолидация кредитов10+ летв арендеконсолидация кредитов27394,01161223257912353660</v>
      </c>
      <c r="S822" s="10">
        <f t="shared" si="52"/>
        <v>0.21400009895111816</v>
      </c>
      <c r="T822" s="3">
        <f t="shared" si="53"/>
        <v>8.4901407278452492</v>
      </c>
      <c r="U822" s="13">
        <f t="shared" si="54"/>
        <v>2.9690520940824628E-2</v>
      </c>
    </row>
    <row r="823" spans="1:21" x14ac:dyDescent="0.25">
      <c r="A823">
        <v>462</v>
      </c>
      <c r="B823" t="s">
        <v>513</v>
      </c>
      <c r="C823" t="s">
        <v>23</v>
      </c>
      <c r="D823" s="1">
        <v>158026</v>
      </c>
      <c r="E823" t="s">
        <v>24</v>
      </c>
      <c r="F823" s="4">
        <v>716</v>
      </c>
      <c r="G823" s="4">
        <v>1091854</v>
      </c>
      <c r="H823" t="s">
        <v>29</v>
      </c>
      <c r="I823" t="s">
        <v>26</v>
      </c>
      <c r="J823" t="s">
        <v>27</v>
      </c>
      <c r="K823" s="3">
        <v>11009.55</v>
      </c>
      <c r="L823" s="6">
        <v>14.3</v>
      </c>
      <c r="M823" s="4">
        <v>7</v>
      </c>
      <c r="N823" s="4">
        <v>7</v>
      </c>
      <c r="O823" s="4">
        <v>87438</v>
      </c>
      <c r="P823" s="4">
        <v>188540</v>
      </c>
      <c r="Q823" s="4">
        <v>0</v>
      </c>
      <c r="R823" s="9" t="str">
        <f t="shared" si="51"/>
        <v>62550808-4d89-4058-9a93-b8dec2606e71погашен158026краткосрочный716ремонт жилья10+ летв ипотекеремонт жилья11009,5514,377874381885400</v>
      </c>
      <c r="S823" s="10">
        <f t="shared" si="52"/>
        <v>0.12100024362231579</v>
      </c>
      <c r="T823" s="3">
        <f t="shared" si="53"/>
        <v>7.9420139787729749</v>
      </c>
      <c r="U823" s="13">
        <f t="shared" si="54"/>
        <v>2.7773689495595243E-2</v>
      </c>
    </row>
    <row r="824" spans="1:21" x14ac:dyDescent="0.25">
      <c r="A824">
        <v>1741</v>
      </c>
      <c r="B824" t="s">
        <v>1790</v>
      </c>
      <c r="C824" t="s">
        <v>23</v>
      </c>
      <c r="E824" t="s">
        <v>24</v>
      </c>
      <c r="F824" s="4">
        <v>720</v>
      </c>
      <c r="G824" s="4">
        <v>718466</v>
      </c>
      <c r="H824" t="s">
        <v>68</v>
      </c>
      <c r="I824" t="s">
        <v>38</v>
      </c>
      <c r="J824" t="s">
        <v>291</v>
      </c>
      <c r="K824" s="3">
        <v>20356.41</v>
      </c>
      <c r="L824" s="6">
        <v>15.9</v>
      </c>
      <c r="N824" s="4">
        <v>11</v>
      </c>
      <c r="O824" s="4">
        <v>109573</v>
      </c>
      <c r="P824" s="4">
        <v>342914</v>
      </c>
      <c r="Q824" s="4">
        <v>0</v>
      </c>
      <c r="R824" s="9" t="str">
        <f t="shared" si="51"/>
        <v>6268a9d3-6896-4681-9ba0-8b8024f38dd8погашенкраткосрочный720Medical Bills1 годв арендеMedical Bills20356,4115,9111095733429140</v>
      </c>
      <c r="S824" s="10">
        <f t="shared" si="52"/>
        <v>0.33999788438144601</v>
      </c>
      <c r="T824" s="3">
        <f t="shared" si="53"/>
        <v>5.3827271115093476</v>
      </c>
      <c r="U824" s="13">
        <f t="shared" si="54"/>
        <v>1.8823712956707747E-2</v>
      </c>
    </row>
    <row r="825" spans="1:21" x14ac:dyDescent="0.25">
      <c r="A825">
        <v>44</v>
      </c>
      <c r="B825" t="s">
        <v>89</v>
      </c>
      <c r="C825" t="s">
        <v>40</v>
      </c>
      <c r="D825" s="1">
        <v>288948</v>
      </c>
      <c r="E825" t="s">
        <v>24</v>
      </c>
      <c r="F825" s="4">
        <v>712</v>
      </c>
      <c r="G825" s="4">
        <v>537472</v>
      </c>
      <c r="H825" t="s">
        <v>29</v>
      </c>
      <c r="I825" t="s">
        <v>38</v>
      </c>
      <c r="J825" t="s">
        <v>30</v>
      </c>
      <c r="K825" s="3">
        <v>5777.9</v>
      </c>
      <c r="L825" s="6">
        <v>14.8</v>
      </c>
      <c r="N825" s="4">
        <v>4</v>
      </c>
      <c r="O825" s="4">
        <v>132468</v>
      </c>
      <c r="P825" s="4">
        <v>164406</v>
      </c>
      <c r="Q825" s="4">
        <v>0</v>
      </c>
      <c r="R825" s="9" t="str">
        <f t="shared" si="51"/>
        <v>628b0914-b1d7-4028-b590-b50f5da53d06не погашен288948краткосрочный712консолидация кредитов10+ летв арендеконсолидация кредитов5777,914,841324681644060</v>
      </c>
      <c r="S825" s="10">
        <f t="shared" si="52"/>
        <v>0.12900169683257917</v>
      </c>
      <c r="T825" s="3">
        <f t="shared" si="53"/>
        <v>22.926668858927986</v>
      </c>
      <c r="U825" s="13">
        <f t="shared" si="54"/>
        <v>8.0175907994885776E-2</v>
      </c>
    </row>
    <row r="826" spans="1:21" x14ac:dyDescent="0.25">
      <c r="A826">
        <v>922</v>
      </c>
      <c r="B826" t="s">
        <v>974</v>
      </c>
      <c r="C826" t="s">
        <v>23</v>
      </c>
      <c r="D826" s="1">
        <v>70136</v>
      </c>
      <c r="E826" t="s">
        <v>24</v>
      </c>
      <c r="F826" s="4">
        <v>705</v>
      </c>
      <c r="G826" s="4">
        <v>946295</v>
      </c>
      <c r="H826" t="s">
        <v>29</v>
      </c>
      <c r="I826" t="s">
        <v>26</v>
      </c>
      <c r="J826" t="s">
        <v>30</v>
      </c>
      <c r="K826" s="3">
        <v>23814.98</v>
      </c>
      <c r="L826" s="6">
        <v>23.1</v>
      </c>
      <c r="M826" s="4">
        <v>18</v>
      </c>
      <c r="N826" s="4">
        <v>9</v>
      </c>
      <c r="O826" s="4">
        <v>77425</v>
      </c>
      <c r="P826" s="4">
        <v>146740</v>
      </c>
      <c r="Q826" s="4">
        <v>0</v>
      </c>
      <c r="R826" s="9" t="str">
        <f t="shared" si="51"/>
        <v>6298e152-84e5-4dd3-a4cd-41cd40ef58c1погашен70136краткосрочный705консолидация кредитов10+ летв ипотекеконсолидация кредитов23814,9823,1189774251467400</v>
      </c>
      <c r="S826" s="10">
        <f t="shared" si="52"/>
        <v>0.30199859451862265</v>
      </c>
      <c r="T826" s="3">
        <f t="shared" si="53"/>
        <v>3.2511049767835205</v>
      </c>
      <c r="U826" s="13">
        <f t="shared" si="54"/>
        <v>1.1369305113804433E-2</v>
      </c>
    </row>
    <row r="827" spans="1:21" x14ac:dyDescent="0.25">
      <c r="A827">
        <v>183</v>
      </c>
      <c r="B827" t="s">
        <v>230</v>
      </c>
      <c r="C827" t="s">
        <v>23</v>
      </c>
      <c r="D827" s="1">
        <v>332706</v>
      </c>
      <c r="E827" t="s">
        <v>24</v>
      </c>
      <c r="F827" s="4">
        <v>735</v>
      </c>
      <c r="G827" s="4">
        <v>957790</v>
      </c>
      <c r="I827" t="s">
        <v>26</v>
      </c>
      <c r="J827" t="s">
        <v>30</v>
      </c>
      <c r="K827" s="3">
        <v>10855.08</v>
      </c>
      <c r="L827" s="6">
        <v>6.6</v>
      </c>
      <c r="N827" s="4">
        <v>9</v>
      </c>
      <c r="O827" s="4">
        <v>220571</v>
      </c>
      <c r="P827" s="4">
        <v>498828</v>
      </c>
      <c r="Q827" s="4">
        <v>0</v>
      </c>
      <c r="R827" s="9" t="str">
        <f t="shared" si="51"/>
        <v>62c2c24e-d73e-424b-b344-173ff9c1ab34погашен332706краткосрочный735консолидация кредитовв ипотекеконсолидация кредитов10855,086,692205714988280</v>
      </c>
      <c r="S827" s="10">
        <f t="shared" si="52"/>
        <v>0.13600158698670897</v>
      </c>
      <c r="T827" s="3">
        <f t="shared" si="53"/>
        <v>20.319610726037947</v>
      </c>
      <c r="U827" s="13">
        <f t="shared" si="54"/>
        <v>7.105887253342956E-2</v>
      </c>
    </row>
    <row r="828" spans="1:21" x14ac:dyDescent="0.25">
      <c r="A828">
        <v>762</v>
      </c>
      <c r="B828" t="s">
        <v>814</v>
      </c>
      <c r="C828" t="s">
        <v>23</v>
      </c>
      <c r="D828" s="1">
        <v>322476</v>
      </c>
      <c r="E828" t="s">
        <v>24</v>
      </c>
      <c r="F828" s="4">
        <v>711</v>
      </c>
      <c r="G828" s="4">
        <v>1262550</v>
      </c>
      <c r="H828" t="s">
        <v>68</v>
      </c>
      <c r="I828" t="s">
        <v>32</v>
      </c>
      <c r="J828" t="s">
        <v>75</v>
      </c>
      <c r="K828" s="3">
        <v>24198.59</v>
      </c>
      <c r="L828" s="6">
        <v>17.5</v>
      </c>
      <c r="M828" s="4">
        <v>11</v>
      </c>
      <c r="N828" s="4">
        <v>9</v>
      </c>
      <c r="O828" s="4">
        <v>321024</v>
      </c>
      <c r="P828" s="4">
        <v>477158</v>
      </c>
      <c r="Q828" s="4">
        <v>0</v>
      </c>
      <c r="R828" s="9" t="str">
        <f t="shared" si="51"/>
        <v>631347a6-b027-4f5f-8363-594b79aff617погашен322476краткосрочный711бизнес1 годв собственностибизнес24198,5917,51193210244771580</v>
      </c>
      <c r="S828" s="10">
        <f t="shared" si="52"/>
        <v>0.22999729119638829</v>
      </c>
      <c r="T828" s="3">
        <f t="shared" si="53"/>
        <v>13.266227495073061</v>
      </c>
      <c r="U828" s="13">
        <f t="shared" si="54"/>
        <v>4.6392776972046142E-2</v>
      </c>
    </row>
    <row r="829" spans="1:21" x14ac:dyDescent="0.25">
      <c r="A829">
        <v>887</v>
      </c>
      <c r="B829" t="s">
        <v>939</v>
      </c>
      <c r="C829" t="s">
        <v>23</v>
      </c>
      <c r="D829" s="1">
        <v>129184</v>
      </c>
      <c r="E829" t="s">
        <v>24</v>
      </c>
      <c r="F829" s="4">
        <v>751</v>
      </c>
      <c r="G829" s="4">
        <v>1001186</v>
      </c>
      <c r="H829" t="s">
        <v>29</v>
      </c>
      <c r="I829" t="s">
        <v>26</v>
      </c>
      <c r="J829" t="s">
        <v>80</v>
      </c>
      <c r="K829" s="3">
        <v>12097.68</v>
      </c>
      <c r="L829" s="6">
        <v>24.9</v>
      </c>
      <c r="N829" s="4">
        <v>4</v>
      </c>
      <c r="O829" s="4">
        <v>386289</v>
      </c>
      <c r="P829" s="4">
        <v>989560</v>
      </c>
      <c r="Q829" s="4">
        <v>0</v>
      </c>
      <c r="R829" s="9" t="str">
        <f t="shared" si="51"/>
        <v>6337b5c4-3745-42b2-9bc9-313b66f6d99aпогашен129184краткосрочный751приобретение автомобиля10+ летв ипотекеприобретение автомобиля12097,6824,943862899895600</v>
      </c>
      <c r="S829" s="10">
        <f t="shared" si="52"/>
        <v>0.14500018977492693</v>
      </c>
      <c r="T829" s="3">
        <f t="shared" si="53"/>
        <v>31.93083301922352</v>
      </c>
      <c r="U829" s="13">
        <f t="shared" si="54"/>
        <v>0.11166399907906338</v>
      </c>
    </row>
    <row r="830" spans="1:21" x14ac:dyDescent="0.25">
      <c r="A830">
        <v>1705</v>
      </c>
      <c r="B830" t="s">
        <v>1754</v>
      </c>
      <c r="C830" t="s">
        <v>23</v>
      </c>
      <c r="D830" s="1">
        <v>396792</v>
      </c>
      <c r="E830" t="s">
        <v>34</v>
      </c>
      <c r="F830" s="4"/>
      <c r="G830" s="4"/>
      <c r="H830" t="s">
        <v>29</v>
      </c>
      <c r="I830" t="s">
        <v>26</v>
      </c>
      <c r="J830" t="s">
        <v>30</v>
      </c>
      <c r="K830" s="3">
        <v>15627.88</v>
      </c>
      <c r="L830" s="6">
        <v>13.9</v>
      </c>
      <c r="N830" s="4">
        <v>5</v>
      </c>
      <c r="O830" s="4">
        <v>347852</v>
      </c>
      <c r="P830" s="4">
        <v>452034</v>
      </c>
      <c r="Q830" s="4">
        <v>0</v>
      </c>
      <c r="R830" s="9" t="str">
        <f t="shared" si="51"/>
        <v>6363f1fd-5f4f-43b0-8783-10fa9507fc8cпогашен396792долгосрочныйконсолидация кредитов10+ летв ипотекеконсолидация кредитов15627,8813,953478524520340</v>
      </c>
      <c r="S830" s="10" t="str">
        <f t="shared" si="52"/>
        <v/>
      </c>
      <c r="T830" s="3">
        <f t="shared" si="53"/>
        <v>22.258425327043721</v>
      </c>
      <c r="U830" s="13">
        <f t="shared" si="54"/>
        <v>7.7839021103022002E-2</v>
      </c>
    </row>
    <row r="831" spans="1:21" x14ac:dyDescent="0.25">
      <c r="A831">
        <v>474</v>
      </c>
      <c r="B831" t="s">
        <v>525</v>
      </c>
      <c r="C831" t="s">
        <v>23</v>
      </c>
      <c r="E831" t="s">
        <v>24</v>
      </c>
      <c r="F831" s="4">
        <v>737</v>
      </c>
      <c r="G831" s="4">
        <v>1324452</v>
      </c>
      <c r="H831" t="s">
        <v>68</v>
      </c>
      <c r="I831" t="s">
        <v>38</v>
      </c>
      <c r="J831" t="s">
        <v>30</v>
      </c>
      <c r="K831" s="3">
        <v>23619.47</v>
      </c>
      <c r="L831" s="6">
        <v>12.8</v>
      </c>
      <c r="M831" s="4">
        <v>25</v>
      </c>
      <c r="N831" s="4">
        <v>30</v>
      </c>
      <c r="O831" s="4">
        <v>108908</v>
      </c>
      <c r="P831" s="4">
        <v>298100</v>
      </c>
      <c r="Q831" s="4">
        <v>0</v>
      </c>
      <c r="R831" s="9" t="str">
        <f t="shared" si="51"/>
        <v>636578ec-e081-49f7-9fec-638d65a36050погашенкраткосрочный737консолидация кредитов1 годв арендеконсолидация кредитов23619,4712,825301089082981000</v>
      </c>
      <c r="S831" s="10">
        <f t="shared" si="52"/>
        <v>0.21400068858667587</v>
      </c>
      <c r="T831" s="3">
        <f t="shared" si="53"/>
        <v>4.6109417357798455</v>
      </c>
      <c r="U831" s="13">
        <f t="shared" si="54"/>
        <v>1.6124734153592592E-2</v>
      </c>
    </row>
    <row r="832" spans="1:21" x14ac:dyDescent="0.25">
      <c r="A832">
        <v>259</v>
      </c>
      <c r="B832" t="s">
        <v>308</v>
      </c>
      <c r="C832" t="s">
        <v>23</v>
      </c>
      <c r="D832" s="1">
        <v>196108</v>
      </c>
      <c r="E832" t="s">
        <v>24</v>
      </c>
      <c r="F832" s="4">
        <v>715</v>
      </c>
      <c r="G832" s="4">
        <v>865602</v>
      </c>
      <c r="H832" t="s">
        <v>29</v>
      </c>
      <c r="I832" t="s">
        <v>26</v>
      </c>
      <c r="J832" t="s">
        <v>30</v>
      </c>
      <c r="K832" s="3">
        <v>11397.34</v>
      </c>
      <c r="L832" s="6">
        <v>18.8</v>
      </c>
      <c r="M832" s="4">
        <v>29</v>
      </c>
      <c r="N832" s="4">
        <v>11</v>
      </c>
      <c r="O832" s="4">
        <v>185478</v>
      </c>
      <c r="P832" s="4">
        <v>259402</v>
      </c>
      <c r="Q832" s="4">
        <v>1</v>
      </c>
      <c r="R832" s="9" t="str">
        <f t="shared" si="51"/>
        <v>63796095-b7b6-4f04-b17c-e77f3c799fa5погашен196108краткосрочный715консолидация кредитов10+ летв ипотекеконсолидация кредитов11397,3418,829111854782594021</v>
      </c>
      <c r="S832" s="10">
        <f t="shared" si="52"/>
        <v>0.15800342420650601</v>
      </c>
      <c r="T832" s="3">
        <f t="shared" si="53"/>
        <v>16.273797219351181</v>
      </c>
      <c r="U832" s="13">
        <f t="shared" si="54"/>
        <v>5.6910424999575673E-2</v>
      </c>
    </row>
    <row r="833" spans="1:21" x14ac:dyDescent="0.25">
      <c r="A833">
        <v>1600</v>
      </c>
      <c r="B833" t="s">
        <v>1650</v>
      </c>
      <c r="C833" t="s">
        <v>23</v>
      </c>
      <c r="D833" s="1">
        <v>427328</v>
      </c>
      <c r="E833" t="s">
        <v>24</v>
      </c>
      <c r="F833" s="4">
        <v>710</v>
      </c>
      <c r="G833" s="4">
        <v>1029895</v>
      </c>
      <c r="H833" t="s">
        <v>74</v>
      </c>
      <c r="I833" t="s">
        <v>26</v>
      </c>
      <c r="J833" t="s">
        <v>30</v>
      </c>
      <c r="K833" s="3">
        <v>23172.78</v>
      </c>
      <c r="L833" s="6">
        <v>19.7</v>
      </c>
      <c r="M833" s="4">
        <v>33</v>
      </c>
      <c r="N833" s="4">
        <v>11</v>
      </c>
      <c r="O833" s="4">
        <v>79192</v>
      </c>
      <c r="P833" s="4">
        <v>203302</v>
      </c>
      <c r="Q833" s="4">
        <v>1</v>
      </c>
      <c r="R833" s="9" t="str">
        <f t="shared" si="51"/>
        <v>63c5a3e5-1b7d-423b-9a8e-b93e8ff2ad3bпогашен427328краткосрочный710консолидация кредитов6 летв ипотекеконсолидация кредитов23172,7819,73311791922033021</v>
      </c>
      <c r="S833" s="10">
        <f t="shared" si="52"/>
        <v>0.27000166036343509</v>
      </c>
      <c r="T833" s="3">
        <f t="shared" si="53"/>
        <v>3.4174578967219298</v>
      </c>
      <c r="U833" s="13">
        <f t="shared" si="54"/>
        <v>1.1951051048450699E-2</v>
      </c>
    </row>
    <row r="834" spans="1:21" x14ac:dyDescent="0.25">
      <c r="A834">
        <v>1991</v>
      </c>
      <c r="B834" t="s">
        <v>2038</v>
      </c>
      <c r="C834" t="s">
        <v>23</v>
      </c>
      <c r="D834" s="1">
        <v>132660</v>
      </c>
      <c r="E834" t="s">
        <v>24</v>
      </c>
      <c r="F834" s="4">
        <v>720</v>
      </c>
      <c r="G834" s="4">
        <v>553755</v>
      </c>
      <c r="H834" t="s">
        <v>46</v>
      </c>
      <c r="I834" t="s">
        <v>26</v>
      </c>
      <c r="J834" t="s">
        <v>30</v>
      </c>
      <c r="K834" s="3">
        <v>4203.9399999999996</v>
      </c>
      <c r="L834" s="6">
        <v>6.8</v>
      </c>
      <c r="N834" s="4">
        <v>5</v>
      </c>
      <c r="O834" s="4">
        <v>171456</v>
      </c>
      <c r="P834" s="4">
        <v>287298</v>
      </c>
      <c r="Q834" s="4">
        <v>0</v>
      </c>
      <c r="R834" s="9" t="str">
        <f t="shared" si="51"/>
        <v>6415b38b-67e7-4a34-988e-f2916b982dc2погашен132660краткосрочный720консолидация кредитов2 годав ипотекеконсолидация кредитов4203,946,851714562872980</v>
      </c>
      <c r="S834" s="10">
        <f t="shared" si="52"/>
        <v>9.1100360267627384E-2</v>
      </c>
      <c r="T834" s="3">
        <f t="shared" si="53"/>
        <v>40.784597306336444</v>
      </c>
      <c r="U834" s="13">
        <f t="shared" si="54"/>
        <v>0.14262613297037843</v>
      </c>
    </row>
    <row r="835" spans="1:21" x14ac:dyDescent="0.25">
      <c r="A835">
        <v>312</v>
      </c>
      <c r="B835" t="s">
        <v>362</v>
      </c>
      <c r="C835" t="s">
        <v>23</v>
      </c>
      <c r="D835" s="1">
        <v>753368</v>
      </c>
      <c r="E835" t="s">
        <v>24</v>
      </c>
      <c r="F835" s="4"/>
      <c r="G835" s="4"/>
      <c r="H835" t="s">
        <v>57</v>
      </c>
      <c r="I835" t="s">
        <v>26</v>
      </c>
      <c r="J835" t="s">
        <v>72</v>
      </c>
      <c r="K835" s="3">
        <v>75878.02</v>
      </c>
      <c r="L835" s="6">
        <v>43.3</v>
      </c>
      <c r="N835" s="4">
        <v>19</v>
      </c>
      <c r="O835" s="4">
        <v>834784</v>
      </c>
      <c r="P835" s="4">
        <v>1378872</v>
      </c>
      <c r="Q835" s="4">
        <v>0</v>
      </c>
      <c r="R835" s="9" t="str">
        <f t="shared" si="51"/>
        <v>642ec47d-8e65-4bbe-908b-a440ad279979погашен753368краткосрочныйиное7 летв ипотекеиное75878,0243,31983478413788720</v>
      </c>
      <c r="S835" s="10" t="str">
        <f t="shared" si="52"/>
        <v/>
      </c>
      <c r="T835" s="3">
        <f t="shared" si="53"/>
        <v>11.001657660545174</v>
      </c>
      <c r="U835" s="13">
        <f t="shared" si="54"/>
        <v>3.84734432119479E-2</v>
      </c>
    </row>
    <row r="836" spans="1:21" x14ac:dyDescent="0.25">
      <c r="A836">
        <v>699</v>
      </c>
      <c r="B836" t="s">
        <v>751</v>
      </c>
      <c r="C836" t="s">
        <v>40</v>
      </c>
      <c r="D836" s="1">
        <v>288420</v>
      </c>
      <c r="E836" t="s">
        <v>34</v>
      </c>
      <c r="F836" s="4">
        <v>687</v>
      </c>
      <c r="G836" s="4">
        <v>1286490</v>
      </c>
      <c r="H836" t="s">
        <v>46</v>
      </c>
      <c r="I836" t="s">
        <v>38</v>
      </c>
      <c r="J836" t="s">
        <v>30</v>
      </c>
      <c r="K836" s="3">
        <v>4373.99</v>
      </c>
      <c r="L836" s="6">
        <v>12.2</v>
      </c>
      <c r="N836" s="4">
        <v>6</v>
      </c>
      <c r="O836" s="4">
        <v>109459</v>
      </c>
      <c r="P836" s="4">
        <v>278564</v>
      </c>
      <c r="Q836" s="4">
        <v>0</v>
      </c>
      <c r="R836" s="9" t="str">
        <f t="shared" si="51"/>
        <v>644c8a1d-3e59-4cbf-9fc1-238399b28477не погашен288420долгосрочный687консолидация кредитов2 годав арендеконсолидация кредитов4373,9912,261094592785640</v>
      </c>
      <c r="S836" s="10">
        <f t="shared" si="52"/>
        <v>4.0799291094373059E-2</v>
      </c>
      <c r="T836" s="3">
        <f t="shared" si="53"/>
        <v>25.024977194735243</v>
      </c>
      <c r="U836" s="13">
        <f t="shared" si="54"/>
        <v>8.7513815525707542E-2</v>
      </c>
    </row>
    <row r="837" spans="1:21" x14ac:dyDescent="0.25">
      <c r="A837">
        <v>41</v>
      </c>
      <c r="B837" t="s">
        <v>86</v>
      </c>
      <c r="C837" t="s">
        <v>40</v>
      </c>
      <c r="D837" s="1">
        <v>688468</v>
      </c>
      <c r="E837" t="s">
        <v>34</v>
      </c>
      <c r="F837" s="4">
        <v>682</v>
      </c>
      <c r="G837" s="4">
        <v>1494616</v>
      </c>
      <c r="H837" t="s">
        <v>42</v>
      </c>
      <c r="I837" t="s">
        <v>38</v>
      </c>
      <c r="J837" t="s">
        <v>30</v>
      </c>
      <c r="K837" s="3">
        <v>14697.07</v>
      </c>
      <c r="L837" s="6">
        <v>16.600000000000001</v>
      </c>
      <c r="M837" s="4">
        <v>50</v>
      </c>
      <c r="N837" s="4">
        <v>8</v>
      </c>
      <c r="O837" s="4">
        <v>343995</v>
      </c>
      <c r="P837" s="4">
        <v>843854</v>
      </c>
      <c r="Q837" s="4">
        <v>0</v>
      </c>
      <c r="R837" s="9" t="str">
        <f t="shared" si="51"/>
        <v>64560eb4-f50d-4f14-8a86-b46c0381bef2не погашен688468долгосрочный682консолидация кредитов&lt; 1 годав арендеконсолидация кредитов14697,0716,65083439958438540</v>
      </c>
      <c r="S837" s="10">
        <f t="shared" si="52"/>
        <v>0.11800010169836266</v>
      </c>
      <c r="T837" s="3">
        <f t="shared" si="53"/>
        <v>23.405685623052758</v>
      </c>
      <c r="U837" s="13">
        <f t="shared" si="54"/>
        <v>8.1851057762381108E-2</v>
      </c>
    </row>
    <row r="838" spans="1:21" x14ac:dyDescent="0.25">
      <c r="A838">
        <v>1735</v>
      </c>
      <c r="B838" t="s">
        <v>1784</v>
      </c>
      <c r="C838" t="s">
        <v>23</v>
      </c>
      <c r="D838" s="1">
        <v>329384</v>
      </c>
      <c r="E838" t="s">
        <v>34</v>
      </c>
      <c r="F838" s="4">
        <v>710</v>
      </c>
      <c r="G838" s="4">
        <v>738644</v>
      </c>
      <c r="H838" t="s">
        <v>57</v>
      </c>
      <c r="I838" t="s">
        <v>26</v>
      </c>
      <c r="J838" t="s">
        <v>30</v>
      </c>
      <c r="K838" s="3">
        <v>14957.56</v>
      </c>
      <c r="L838" s="6">
        <v>15.4</v>
      </c>
      <c r="N838" s="4">
        <v>11</v>
      </c>
      <c r="O838" s="4">
        <v>374965</v>
      </c>
      <c r="P838" s="4">
        <v>977878</v>
      </c>
      <c r="Q838" s="4">
        <v>0</v>
      </c>
      <c r="R838" s="9" t="str">
        <f t="shared" si="51"/>
        <v>6491574f-763e-40b9-8630-2905c89598b4погашен329384долгосрочный710консолидация кредитов7 летв ипотекеконсолидация кредитов14957,5615,4113749659778780</v>
      </c>
      <c r="S838" s="10">
        <f t="shared" si="52"/>
        <v>0.24300030867373187</v>
      </c>
      <c r="T838" s="3">
        <f t="shared" si="53"/>
        <v>25.068594075504294</v>
      </c>
      <c r="U838" s="13">
        <f t="shared" si="54"/>
        <v>8.766634632035028E-2</v>
      </c>
    </row>
    <row r="839" spans="1:21" x14ac:dyDescent="0.25">
      <c r="A839">
        <v>608</v>
      </c>
      <c r="B839" t="s">
        <v>659</v>
      </c>
      <c r="C839" t="s">
        <v>23</v>
      </c>
      <c r="D839" s="1">
        <v>765226</v>
      </c>
      <c r="E839" t="s">
        <v>24</v>
      </c>
      <c r="F839" s="4">
        <v>726</v>
      </c>
      <c r="G839" s="4">
        <v>2643508</v>
      </c>
      <c r="H839" t="s">
        <v>25</v>
      </c>
      <c r="I839" t="s">
        <v>26</v>
      </c>
      <c r="J839" t="s">
        <v>30</v>
      </c>
      <c r="K839" s="3">
        <v>34806.1</v>
      </c>
      <c r="L839" s="6">
        <v>8.6</v>
      </c>
      <c r="N839" s="4">
        <v>9</v>
      </c>
      <c r="O839" s="4">
        <v>484937</v>
      </c>
      <c r="P839" s="4">
        <v>754710</v>
      </c>
      <c r="Q839" s="4">
        <v>0</v>
      </c>
      <c r="R839" s="9" t="str">
        <f t="shared" si="51"/>
        <v>6491a9a1-488c-4d4b-8fd4-cd7362f5b318погашен765226краткосрочный726консолидация кредитов8 летв ипотекеконсолидация кредитов34806,18,694849377547100</v>
      </c>
      <c r="S839" s="10">
        <f t="shared" si="52"/>
        <v>0.15799959750452805</v>
      </c>
      <c r="T839" s="3">
        <f t="shared" si="53"/>
        <v>13.932529068180578</v>
      </c>
      <c r="U839" s="13">
        <f t="shared" si="54"/>
        <v>4.8722872719973033E-2</v>
      </c>
    </row>
    <row r="840" spans="1:21" x14ac:dyDescent="0.25">
      <c r="A840">
        <v>1601</v>
      </c>
      <c r="B840" t="s">
        <v>1651</v>
      </c>
      <c r="C840" t="s">
        <v>23</v>
      </c>
      <c r="D840" s="1">
        <v>105798</v>
      </c>
      <c r="E840" t="s">
        <v>24</v>
      </c>
      <c r="F840" s="4">
        <v>689</v>
      </c>
      <c r="G840" s="4">
        <v>228437</v>
      </c>
      <c r="H840" t="s">
        <v>37</v>
      </c>
      <c r="I840" t="s">
        <v>38</v>
      </c>
      <c r="J840" t="s">
        <v>30</v>
      </c>
      <c r="K840" s="3">
        <v>7138.49</v>
      </c>
      <c r="L840" s="6">
        <v>12.5</v>
      </c>
      <c r="M840" s="4">
        <v>33</v>
      </c>
      <c r="N840" s="4">
        <v>12</v>
      </c>
      <c r="O840" s="4">
        <v>197809</v>
      </c>
      <c r="P840" s="4">
        <v>235862</v>
      </c>
      <c r="Q840" s="4">
        <v>0</v>
      </c>
      <c r="R840" s="9" t="str">
        <f t="shared" ref="R840:R903" si="55">CONCATENATE(B840,C840,D840,E840,F840,J840,H840,I840,J840,K840,L840,M840,N840,O840,P840,Q840)</f>
        <v>649c03f7-478d-439f-abcf-260688117cc7погашен105798краткосрочный689консолидация кредитов5 летв арендеконсолидация кредитов7138,4912,533121978092358620</v>
      </c>
      <c r="S840" s="10">
        <f t="shared" ref="S840:S903" si="56">IFERROR(K840*12/G840,"")</f>
        <v>0.37499126673875077</v>
      </c>
      <c r="T840" s="3">
        <f t="shared" ref="T840:T903" si="57">IFERROR(O840/K840,"")</f>
        <v>27.71020201751351</v>
      </c>
      <c r="U840" s="13">
        <f t="shared" ref="U840:U903" si="58">IFERROR((T840-MIN($T$7:$T$2006))/(MAX($T$7:$T$2006)-MIN($T$7:$T$2006)),"")</f>
        <v>9.6904204494178053E-2</v>
      </c>
    </row>
    <row r="841" spans="1:21" x14ac:dyDescent="0.25">
      <c r="A841">
        <v>46</v>
      </c>
      <c r="B841" t="s">
        <v>91</v>
      </c>
      <c r="C841" t="s">
        <v>23</v>
      </c>
      <c r="D841" s="1">
        <v>266112</v>
      </c>
      <c r="E841" t="s">
        <v>24</v>
      </c>
      <c r="F841" s="4">
        <v>750</v>
      </c>
      <c r="G841" s="4">
        <v>919296</v>
      </c>
      <c r="H841" t="s">
        <v>68</v>
      </c>
      <c r="I841" t="s">
        <v>38</v>
      </c>
      <c r="J841" t="s">
        <v>30</v>
      </c>
      <c r="K841" s="3">
        <v>12946.79</v>
      </c>
      <c r="L841" s="6">
        <v>21.6</v>
      </c>
      <c r="N841" s="4">
        <v>9</v>
      </c>
      <c r="O841" s="4">
        <v>266266</v>
      </c>
      <c r="P841" s="4">
        <v>485518</v>
      </c>
      <c r="Q841" s="4">
        <v>0</v>
      </c>
      <c r="R841" s="9" t="str">
        <f t="shared" si="55"/>
        <v>64a23638-0025-41de-b41d-85c01eee6f1aпогашен266112краткосрочный750консолидация кредитов1 годв арендеконсолидация кредитов12946,7921,692662664855180</v>
      </c>
      <c r="S841" s="10">
        <f t="shared" si="56"/>
        <v>0.16900049603174605</v>
      </c>
      <c r="T841" s="3">
        <f t="shared" si="57"/>
        <v>20.56617895246621</v>
      </c>
      <c r="U841" s="13">
        <f t="shared" si="58"/>
        <v>7.1921136107706993E-2</v>
      </c>
    </row>
    <row r="842" spans="1:21" x14ac:dyDescent="0.25">
      <c r="A842">
        <v>1715</v>
      </c>
      <c r="B842" t="s">
        <v>1764</v>
      </c>
      <c r="C842" t="s">
        <v>23</v>
      </c>
      <c r="D842" s="1">
        <v>257950</v>
      </c>
      <c r="E842" t="s">
        <v>34</v>
      </c>
      <c r="F842" s="4">
        <v>730</v>
      </c>
      <c r="G842" s="4">
        <v>851466</v>
      </c>
      <c r="H842" t="s">
        <v>35</v>
      </c>
      <c r="I842" t="s">
        <v>38</v>
      </c>
      <c r="J842" t="s">
        <v>30</v>
      </c>
      <c r="K842" s="3">
        <v>19299.63</v>
      </c>
      <c r="L842" s="6">
        <v>8.1999999999999993</v>
      </c>
      <c r="N842" s="4">
        <v>7</v>
      </c>
      <c r="O842" s="4">
        <v>144438</v>
      </c>
      <c r="P842" s="4">
        <v>268884</v>
      </c>
      <c r="Q842" s="4">
        <v>0</v>
      </c>
      <c r="R842" s="9" t="str">
        <f t="shared" si="55"/>
        <v>64c41a05-5d70-4d73-8292-23194f167da1погашен257950долгосрочный730консолидация кредитов3 годав арендеконсолидация кредитов19299,638,271444382688840</v>
      </c>
      <c r="S842" s="10">
        <f t="shared" si="56"/>
        <v>0.27199625117150888</v>
      </c>
      <c r="T842" s="3">
        <f t="shared" si="57"/>
        <v>7.4839776721108118</v>
      </c>
      <c r="U842" s="13">
        <f t="shared" si="58"/>
        <v>2.6171909620497417E-2</v>
      </c>
    </row>
    <row r="843" spans="1:21" x14ac:dyDescent="0.25">
      <c r="A843">
        <v>828</v>
      </c>
      <c r="B843" t="s">
        <v>880</v>
      </c>
      <c r="C843" t="s">
        <v>23</v>
      </c>
      <c r="D843" s="1">
        <v>360052</v>
      </c>
      <c r="E843" t="s">
        <v>24</v>
      </c>
      <c r="F843" s="4">
        <v>719</v>
      </c>
      <c r="G843" s="4">
        <v>721582</v>
      </c>
      <c r="H843" t="s">
        <v>29</v>
      </c>
      <c r="I843" t="s">
        <v>26</v>
      </c>
      <c r="J843" t="s">
        <v>30</v>
      </c>
      <c r="K843" s="3">
        <v>13529.71</v>
      </c>
      <c r="L843" s="6">
        <v>17</v>
      </c>
      <c r="N843" s="4">
        <v>6</v>
      </c>
      <c r="O843" s="4">
        <v>354730</v>
      </c>
      <c r="P843" s="4">
        <v>416130</v>
      </c>
      <c r="Q843" s="4">
        <v>0</v>
      </c>
      <c r="R843" s="9" t="str">
        <f t="shared" si="55"/>
        <v>64c6b07b-c8d7-47a2-bd19-4a698e6d0863погашен360052краткосрочный719консолидация кредитов10+ летв ипотекеконсолидация кредитов13529,711763547304161300</v>
      </c>
      <c r="S843" s="10">
        <f t="shared" si="56"/>
        <v>0.22500078993101269</v>
      </c>
      <c r="T843" s="3">
        <f t="shared" si="57"/>
        <v>26.218595963993316</v>
      </c>
      <c r="U843" s="13">
        <f t="shared" si="58"/>
        <v>9.1687970489686854E-2</v>
      </c>
    </row>
    <row r="844" spans="1:21" x14ac:dyDescent="0.25">
      <c r="A844">
        <v>1695</v>
      </c>
      <c r="B844" t="s">
        <v>1744</v>
      </c>
      <c r="C844" t="s">
        <v>23</v>
      </c>
      <c r="D844" s="1">
        <v>44088</v>
      </c>
      <c r="E844" t="s">
        <v>24</v>
      </c>
      <c r="F844" s="4">
        <v>735</v>
      </c>
      <c r="G844" s="4">
        <v>868224</v>
      </c>
      <c r="H844" t="s">
        <v>37</v>
      </c>
      <c r="I844" t="s">
        <v>26</v>
      </c>
      <c r="J844" t="s">
        <v>27</v>
      </c>
      <c r="K844" s="3">
        <v>12719.36</v>
      </c>
      <c r="L844" s="6">
        <v>13.2</v>
      </c>
      <c r="N844" s="4">
        <v>5</v>
      </c>
      <c r="O844" s="4">
        <v>48070</v>
      </c>
      <c r="P844" s="4">
        <v>154198</v>
      </c>
      <c r="Q844" s="4">
        <v>0</v>
      </c>
      <c r="R844" s="9" t="str">
        <f t="shared" si="55"/>
        <v>64cba960-e172-4db3-bc0e-a4fa5fc127bfпогашен44088краткосрочный735ремонт жилья5 летв ипотекеремонт жилья12719,3613,25480701541980</v>
      </c>
      <c r="S844" s="10">
        <f t="shared" si="56"/>
        <v>0.1757983193277311</v>
      </c>
      <c r="T844" s="3">
        <f t="shared" si="57"/>
        <v>3.7792782026768639</v>
      </c>
      <c r="U844" s="13">
        <f t="shared" si="58"/>
        <v>1.3216357916161121E-2</v>
      </c>
    </row>
    <row r="845" spans="1:21" x14ac:dyDescent="0.25">
      <c r="A845">
        <v>877</v>
      </c>
      <c r="B845" t="s">
        <v>929</v>
      </c>
      <c r="C845" t="s">
        <v>40</v>
      </c>
      <c r="D845" s="1">
        <v>785026</v>
      </c>
      <c r="E845" t="s">
        <v>34</v>
      </c>
      <c r="F845" s="4"/>
      <c r="G845" s="4"/>
      <c r="H845" t="s">
        <v>29</v>
      </c>
      <c r="I845" t="s">
        <v>26</v>
      </c>
      <c r="J845" t="s">
        <v>30</v>
      </c>
      <c r="K845" s="3">
        <v>49394.87</v>
      </c>
      <c r="L845" s="6">
        <v>21.7</v>
      </c>
      <c r="M845" s="4">
        <v>6</v>
      </c>
      <c r="N845" s="4">
        <v>7</v>
      </c>
      <c r="O845" s="4">
        <v>431224</v>
      </c>
      <c r="P845" s="4">
        <v>515812</v>
      </c>
      <c r="Q845" s="4">
        <v>0</v>
      </c>
      <c r="R845" s="9" t="str">
        <f t="shared" si="55"/>
        <v>64d94dad-740f-4760-bdf6-3562006d7128не погашен785026долгосрочныйконсолидация кредитов10+ летв ипотекеконсолидация кредитов49394,8721,7674312245158120</v>
      </c>
      <c r="S845" s="10" t="str">
        <f t="shared" si="56"/>
        <v/>
      </c>
      <c r="T845" s="3">
        <f t="shared" si="57"/>
        <v>8.7301373604181975</v>
      </c>
      <c r="U845" s="13">
        <f t="shared" si="58"/>
        <v>3.0529803265293583E-2</v>
      </c>
    </row>
    <row r="846" spans="1:21" x14ac:dyDescent="0.25">
      <c r="A846">
        <v>181</v>
      </c>
      <c r="B846" t="s">
        <v>228</v>
      </c>
      <c r="C846" t="s">
        <v>23</v>
      </c>
      <c r="D846" s="1">
        <v>234806</v>
      </c>
      <c r="E846" t="s">
        <v>34</v>
      </c>
      <c r="F846" s="4">
        <v>689</v>
      </c>
      <c r="G846" s="4">
        <v>866799</v>
      </c>
      <c r="H846" t="s">
        <v>55</v>
      </c>
      <c r="I846" t="s">
        <v>26</v>
      </c>
      <c r="J846" t="s">
        <v>30</v>
      </c>
      <c r="K846" s="3">
        <v>3676.69</v>
      </c>
      <c r="L846" s="6">
        <v>14.1</v>
      </c>
      <c r="M846" s="4">
        <v>7</v>
      </c>
      <c r="N846" s="4">
        <v>4</v>
      </c>
      <c r="O846" s="4">
        <v>86051</v>
      </c>
      <c r="P846" s="4">
        <v>167750</v>
      </c>
      <c r="Q846" s="4">
        <v>2</v>
      </c>
      <c r="R846" s="9" t="str">
        <f t="shared" si="55"/>
        <v>64dcd3aa-3c82-4c70-929a-a83d249d894aпогашен234806долгосрочный689консолидация кредитов9 летв ипотекеконсолидация кредитов3676,6914,174860511677502</v>
      </c>
      <c r="S846" s="10">
        <f t="shared" si="56"/>
        <v>5.0900243309002433E-2</v>
      </c>
      <c r="T846" s="3">
        <f t="shared" si="57"/>
        <v>23.404475220918815</v>
      </c>
      <c r="U846" s="13">
        <f t="shared" si="58"/>
        <v>8.1846824915004765E-2</v>
      </c>
    </row>
    <row r="847" spans="1:21" x14ac:dyDescent="0.25">
      <c r="A847">
        <v>968</v>
      </c>
      <c r="B847" t="s">
        <v>228</v>
      </c>
      <c r="C847" t="s">
        <v>23</v>
      </c>
      <c r="E847" t="s">
        <v>34</v>
      </c>
      <c r="F847" s="4">
        <v>689</v>
      </c>
      <c r="G847" s="4">
        <v>866799</v>
      </c>
      <c r="H847" t="s">
        <v>55</v>
      </c>
      <c r="I847" t="s">
        <v>26</v>
      </c>
      <c r="J847" t="s">
        <v>30</v>
      </c>
      <c r="K847" s="3">
        <v>3676.69</v>
      </c>
      <c r="L847" s="6">
        <v>14.1</v>
      </c>
      <c r="M847" s="4">
        <v>7</v>
      </c>
      <c r="N847" s="4">
        <v>4</v>
      </c>
      <c r="O847" s="4">
        <v>86051</v>
      </c>
      <c r="P847" s="4">
        <v>167750</v>
      </c>
      <c r="Q847" s="4">
        <v>2</v>
      </c>
      <c r="R847" s="9" t="str">
        <f t="shared" si="55"/>
        <v>64dcd3aa-3c82-4c70-929a-a83d249d894aпогашендолгосрочный689консолидация кредитов9 летв ипотекеконсолидация кредитов3676,6914,174860511677502</v>
      </c>
      <c r="S847" s="10">
        <f t="shared" si="56"/>
        <v>5.0900243309002433E-2</v>
      </c>
      <c r="T847" s="3">
        <f t="shared" si="57"/>
        <v>23.404475220918815</v>
      </c>
      <c r="U847" s="13">
        <f t="shared" si="58"/>
        <v>8.1846824915004765E-2</v>
      </c>
    </row>
    <row r="848" spans="1:21" x14ac:dyDescent="0.25">
      <c r="A848">
        <v>1488</v>
      </c>
      <c r="B848" t="s">
        <v>1538</v>
      </c>
      <c r="C848" t="s">
        <v>23</v>
      </c>
      <c r="D848" s="1">
        <v>206602</v>
      </c>
      <c r="E848" t="s">
        <v>24</v>
      </c>
      <c r="F848" s="4">
        <v>741</v>
      </c>
      <c r="G848" s="4">
        <v>1607666</v>
      </c>
      <c r="H848" t="s">
        <v>29</v>
      </c>
      <c r="I848" t="s">
        <v>26</v>
      </c>
      <c r="J848" t="s">
        <v>30</v>
      </c>
      <c r="K848" s="3">
        <v>18622.28</v>
      </c>
      <c r="L848" s="6">
        <v>11</v>
      </c>
      <c r="M848" s="4">
        <v>35</v>
      </c>
      <c r="N848" s="4">
        <v>11</v>
      </c>
      <c r="O848" s="4">
        <v>173242</v>
      </c>
      <c r="P848" s="4">
        <v>310024</v>
      </c>
      <c r="Q848" s="4">
        <v>0</v>
      </c>
      <c r="R848" s="9" t="str">
        <f t="shared" si="55"/>
        <v>64eae788-ea19-403a-b2d5-9bc9d1c8ce12погашен206602краткосрочный741консолидация кредитов10+ летв ипотекеконсолидация кредитов18622,281135111732423100240</v>
      </c>
      <c r="S848" s="10">
        <f t="shared" si="56"/>
        <v>0.13900111092726972</v>
      </c>
      <c r="T848" s="3">
        <f t="shared" si="57"/>
        <v>9.3029424968371224</v>
      </c>
      <c r="U848" s="13">
        <f t="shared" si="58"/>
        <v>3.2532936480986964E-2</v>
      </c>
    </row>
    <row r="849" spans="1:21" x14ac:dyDescent="0.25">
      <c r="A849">
        <v>91</v>
      </c>
      <c r="B849" t="s">
        <v>138</v>
      </c>
      <c r="C849" t="s">
        <v>23</v>
      </c>
      <c r="D849" s="1">
        <v>479358</v>
      </c>
      <c r="E849" t="s">
        <v>24</v>
      </c>
      <c r="F849" s="4"/>
      <c r="G849" s="4"/>
      <c r="H849" t="s">
        <v>29</v>
      </c>
      <c r="I849" t="s">
        <v>38</v>
      </c>
      <c r="J849" t="s">
        <v>30</v>
      </c>
      <c r="K849" s="3">
        <v>22659.59</v>
      </c>
      <c r="L849" s="6">
        <v>22.4</v>
      </c>
      <c r="M849" s="4">
        <v>41</v>
      </c>
      <c r="N849" s="4">
        <v>13</v>
      </c>
      <c r="O849" s="4">
        <v>807462</v>
      </c>
      <c r="P849" s="4">
        <v>1391302</v>
      </c>
      <c r="Q849" s="4">
        <v>0</v>
      </c>
      <c r="R849" s="9" t="str">
        <f t="shared" si="55"/>
        <v>64f770d8-dec2-42e7-8955-6149ce7efd5fпогашен479358краткосрочныйконсолидация кредитов10+ летв арендеконсолидация кредитов22659,5922,4411380746213913020</v>
      </c>
      <c r="S849" s="10" t="str">
        <f t="shared" si="56"/>
        <v/>
      </c>
      <c r="T849" s="3">
        <f t="shared" si="57"/>
        <v>35.63444881394588</v>
      </c>
      <c r="U849" s="13">
        <f t="shared" si="58"/>
        <v>0.12461576110926484</v>
      </c>
    </row>
    <row r="850" spans="1:21" x14ac:dyDescent="0.25">
      <c r="A850">
        <v>1339</v>
      </c>
      <c r="B850" t="s">
        <v>1389</v>
      </c>
      <c r="C850" t="s">
        <v>23</v>
      </c>
      <c r="D850" s="1">
        <v>543466</v>
      </c>
      <c r="E850" t="s">
        <v>24</v>
      </c>
      <c r="F850" s="4">
        <v>748</v>
      </c>
      <c r="G850" s="4">
        <v>1163978</v>
      </c>
      <c r="H850" t="s">
        <v>29</v>
      </c>
      <c r="I850" t="s">
        <v>26</v>
      </c>
      <c r="J850" t="s">
        <v>30</v>
      </c>
      <c r="K850" s="3">
        <v>10572.93</v>
      </c>
      <c r="L850" s="6">
        <v>25</v>
      </c>
      <c r="N850" s="4">
        <v>9</v>
      </c>
      <c r="O850" s="4">
        <v>197657</v>
      </c>
      <c r="P850" s="4">
        <v>908182</v>
      </c>
      <c r="Q850" s="4">
        <v>0</v>
      </c>
      <c r="R850" s="9" t="str">
        <f t="shared" si="55"/>
        <v>6504d7a6-628f-4b67-b2cf-a62876bf65bdпогашен543466краткосрочный748консолидация кредитов10+ летв ипотекеконсолидация кредитов10572,932591976579081820</v>
      </c>
      <c r="S850" s="10">
        <f t="shared" si="56"/>
        <v>0.10900133851327087</v>
      </c>
      <c r="T850" s="3">
        <f t="shared" si="57"/>
        <v>18.694628641256493</v>
      </c>
      <c r="U850" s="13">
        <f t="shared" si="58"/>
        <v>6.5376214711465125E-2</v>
      </c>
    </row>
    <row r="851" spans="1:21" x14ac:dyDescent="0.25">
      <c r="A851">
        <v>1671</v>
      </c>
      <c r="B851" t="s">
        <v>1720</v>
      </c>
      <c r="C851" t="s">
        <v>23</v>
      </c>
      <c r="D851" s="1">
        <v>263626</v>
      </c>
      <c r="E851" t="s">
        <v>24</v>
      </c>
      <c r="F851" s="4">
        <v>744</v>
      </c>
      <c r="G851" s="4">
        <v>1290195</v>
      </c>
      <c r="H851" t="s">
        <v>74</v>
      </c>
      <c r="I851" t="s">
        <v>26</v>
      </c>
      <c r="J851" t="s">
        <v>30</v>
      </c>
      <c r="K851" s="3">
        <v>29459.5</v>
      </c>
      <c r="L851" s="6">
        <v>11.2</v>
      </c>
      <c r="N851" s="4">
        <v>16</v>
      </c>
      <c r="O851" s="4">
        <v>359138</v>
      </c>
      <c r="P851" s="4">
        <v>973852</v>
      </c>
      <c r="Q851" s="4">
        <v>0</v>
      </c>
      <c r="R851" s="9" t="str">
        <f t="shared" si="55"/>
        <v>650bb2dc-df1e-4744-af4d-e4f2d7016c6dпогашен263626краткосрочный744консолидация кредитов6 летв ипотекеконсолидация кредитов29459,511,2163591389738520</v>
      </c>
      <c r="S851" s="10">
        <f t="shared" si="56"/>
        <v>0.27400044179368233</v>
      </c>
      <c r="T851" s="3">
        <f t="shared" si="57"/>
        <v>12.19090615930345</v>
      </c>
      <c r="U851" s="13">
        <f t="shared" si="58"/>
        <v>4.263231508322584E-2</v>
      </c>
    </row>
    <row r="852" spans="1:21" x14ac:dyDescent="0.25">
      <c r="A852">
        <v>1464</v>
      </c>
      <c r="B852" t="s">
        <v>1514</v>
      </c>
      <c r="C852" t="s">
        <v>23</v>
      </c>
      <c r="D852" s="1">
        <v>167002</v>
      </c>
      <c r="E852" t="s">
        <v>24</v>
      </c>
      <c r="F852" s="4"/>
      <c r="G852" s="4"/>
      <c r="I852" t="s">
        <v>26</v>
      </c>
      <c r="J852" t="s">
        <v>30</v>
      </c>
      <c r="K852" s="3">
        <v>18040.5</v>
      </c>
      <c r="L852" s="6">
        <v>13.2</v>
      </c>
      <c r="M852" s="4">
        <v>11</v>
      </c>
      <c r="N852" s="4">
        <v>6</v>
      </c>
      <c r="O852" s="4">
        <v>79097</v>
      </c>
      <c r="P852" s="4">
        <v>178178</v>
      </c>
      <c r="Q852" s="4">
        <v>0</v>
      </c>
      <c r="R852" s="9" t="str">
        <f t="shared" si="55"/>
        <v>65220108-67b8-4631-8497-059168fcc464погашен167002краткосрочныйконсолидация кредитовв ипотекеконсолидация кредитов18040,513,2116790971781780</v>
      </c>
      <c r="S852" s="10" t="str">
        <f t="shared" si="56"/>
        <v/>
      </c>
      <c r="T852" s="3">
        <f t="shared" si="57"/>
        <v>4.3844128488678251</v>
      </c>
      <c r="U852" s="13">
        <f t="shared" si="58"/>
        <v>1.5332549326961339E-2</v>
      </c>
    </row>
    <row r="853" spans="1:21" x14ac:dyDescent="0.25">
      <c r="A853">
        <v>989</v>
      </c>
      <c r="B853" t="s">
        <v>1040</v>
      </c>
      <c r="C853" t="s">
        <v>40</v>
      </c>
      <c r="D853" s="1">
        <v>760298</v>
      </c>
      <c r="E853" t="s">
        <v>34</v>
      </c>
      <c r="F853" s="4">
        <v>654</v>
      </c>
      <c r="G853" s="4">
        <v>2251272</v>
      </c>
      <c r="H853" t="s">
        <v>37</v>
      </c>
      <c r="I853" t="s">
        <v>38</v>
      </c>
      <c r="J853" t="s">
        <v>72</v>
      </c>
      <c r="K853" s="3">
        <v>20261.41</v>
      </c>
      <c r="L853" s="6">
        <v>14.7</v>
      </c>
      <c r="N853" s="4">
        <v>10</v>
      </c>
      <c r="O853" s="4">
        <v>651358</v>
      </c>
      <c r="P853" s="4">
        <v>836132</v>
      </c>
      <c r="Q853" s="4">
        <v>0</v>
      </c>
      <c r="R853" s="9" t="str">
        <f t="shared" si="55"/>
        <v>653ec81a-ef1d-4033-9b7e-cb17ac527ccfне погашен760298долгосрочный654иное5 летв арендеиное20261,4114,7106513588361320</v>
      </c>
      <c r="S853" s="10">
        <f t="shared" si="56"/>
        <v>0.10799979744784281</v>
      </c>
      <c r="T853" s="3">
        <f t="shared" si="57"/>
        <v>32.147713313140599</v>
      </c>
      <c r="U853" s="13">
        <f t="shared" si="58"/>
        <v>0.112422442209114</v>
      </c>
    </row>
    <row r="854" spans="1:21" x14ac:dyDescent="0.25">
      <c r="A854">
        <v>1116</v>
      </c>
      <c r="B854" t="s">
        <v>1166</v>
      </c>
      <c r="C854" t="s">
        <v>23</v>
      </c>
      <c r="D854" s="1">
        <v>115566</v>
      </c>
      <c r="E854" t="s">
        <v>24</v>
      </c>
      <c r="F854" s="4"/>
      <c r="G854" s="4"/>
      <c r="H854" t="s">
        <v>25</v>
      </c>
      <c r="I854" t="s">
        <v>26</v>
      </c>
      <c r="J854" t="s">
        <v>30</v>
      </c>
      <c r="K854" s="3">
        <v>17219.13</v>
      </c>
      <c r="L854" s="6">
        <v>15.2</v>
      </c>
      <c r="N854" s="4">
        <v>13</v>
      </c>
      <c r="O854" s="4">
        <v>116375</v>
      </c>
      <c r="P854" s="4">
        <v>383878</v>
      </c>
      <c r="Q854" s="4">
        <v>1</v>
      </c>
      <c r="R854" s="9" t="str">
        <f t="shared" si="55"/>
        <v>655fe105-0c6b-4f85-b1b0-e63abcb64c29погашен115566краткосрочныйконсолидация кредитов8 летв ипотекеконсолидация кредитов17219,1315,2131163753838781</v>
      </c>
      <c r="S854" s="10" t="str">
        <f t="shared" si="56"/>
        <v/>
      </c>
      <c r="T854" s="3">
        <f t="shared" si="57"/>
        <v>6.7584715371798687</v>
      </c>
      <c r="U854" s="13">
        <f t="shared" si="58"/>
        <v>2.3634772041468053E-2</v>
      </c>
    </row>
    <row r="855" spans="1:21" x14ac:dyDescent="0.25">
      <c r="A855">
        <v>1157</v>
      </c>
      <c r="B855" t="s">
        <v>1207</v>
      </c>
      <c r="C855" t="s">
        <v>23</v>
      </c>
      <c r="D855" s="1">
        <v>86262</v>
      </c>
      <c r="E855" t="s">
        <v>24</v>
      </c>
      <c r="F855" s="4">
        <v>738</v>
      </c>
      <c r="G855" s="4">
        <v>863208</v>
      </c>
      <c r="H855" t="s">
        <v>35</v>
      </c>
      <c r="I855" t="s">
        <v>32</v>
      </c>
      <c r="J855" t="s">
        <v>30</v>
      </c>
      <c r="K855" s="3">
        <v>19997.88</v>
      </c>
      <c r="L855" s="6">
        <v>20.399999999999999</v>
      </c>
      <c r="M855" s="4">
        <v>46</v>
      </c>
      <c r="N855" s="4">
        <v>21</v>
      </c>
      <c r="O855" s="4">
        <v>269021</v>
      </c>
      <c r="P855" s="4">
        <v>1207338</v>
      </c>
      <c r="Q855" s="4">
        <v>1</v>
      </c>
      <c r="R855" s="9" t="str">
        <f t="shared" si="55"/>
        <v>656de0ac-9b9f-4c47-9b9f-bb460de2204bпогашен86262краткосрочный738консолидация кредитов3 годав собственностиконсолидация кредитов19997,8820,4462126902112073381</v>
      </c>
      <c r="S855" s="10">
        <f t="shared" si="56"/>
        <v>0.27800316957210774</v>
      </c>
      <c r="T855" s="3">
        <f t="shared" si="57"/>
        <v>13.45247596245202</v>
      </c>
      <c r="U855" s="13">
        <f t="shared" si="58"/>
        <v>4.704409880500178E-2</v>
      </c>
    </row>
    <row r="856" spans="1:21" x14ac:dyDescent="0.25">
      <c r="A856">
        <v>1514</v>
      </c>
      <c r="B856" t="s">
        <v>1564</v>
      </c>
      <c r="C856" t="s">
        <v>40</v>
      </c>
      <c r="D856" s="1">
        <v>193996</v>
      </c>
      <c r="E856" t="s">
        <v>24</v>
      </c>
      <c r="F856" s="4">
        <v>735</v>
      </c>
      <c r="G856" s="4">
        <v>2233944</v>
      </c>
      <c r="H856" t="s">
        <v>29</v>
      </c>
      <c r="I856" t="s">
        <v>38</v>
      </c>
      <c r="J856" t="s">
        <v>30</v>
      </c>
      <c r="K856" s="3">
        <v>8246.9500000000007</v>
      </c>
      <c r="L856" s="6">
        <v>16.5</v>
      </c>
      <c r="M856" s="4">
        <v>16</v>
      </c>
      <c r="N856" s="4">
        <v>14</v>
      </c>
      <c r="O856" s="4">
        <v>285171</v>
      </c>
      <c r="P856" s="4">
        <v>530860</v>
      </c>
      <c r="Q856" s="4">
        <v>0</v>
      </c>
      <c r="R856" s="9" t="str">
        <f t="shared" si="55"/>
        <v>65dd53bb-6b66-46c4-87c5-137dbed15bf6не погашен193996краткосрочный735консолидация кредитов10+ летв арендеконсолидация кредитов8246,9516,516142851715308600</v>
      </c>
      <c r="S856" s="10">
        <f t="shared" si="56"/>
        <v>4.4299857113696675E-2</v>
      </c>
      <c r="T856" s="3">
        <f t="shared" si="57"/>
        <v>34.578965556963482</v>
      </c>
      <c r="U856" s="13">
        <f t="shared" si="58"/>
        <v>0.12092467414749677</v>
      </c>
    </row>
    <row r="857" spans="1:21" x14ac:dyDescent="0.25">
      <c r="A857">
        <v>442</v>
      </c>
      <c r="B857" t="s">
        <v>493</v>
      </c>
      <c r="C857" t="s">
        <v>23</v>
      </c>
      <c r="D857" s="1">
        <v>531168</v>
      </c>
      <c r="E857" t="s">
        <v>34</v>
      </c>
      <c r="F857" s="4">
        <v>724</v>
      </c>
      <c r="G857" s="4">
        <v>1834944</v>
      </c>
      <c r="H857" t="s">
        <v>29</v>
      </c>
      <c r="I857" t="s">
        <v>26</v>
      </c>
      <c r="J857" t="s">
        <v>30</v>
      </c>
      <c r="K857" s="3">
        <v>23242.7</v>
      </c>
      <c r="L857" s="6">
        <v>38</v>
      </c>
      <c r="M857" s="4">
        <v>75</v>
      </c>
      <c r="N857" s="4">
        <v>16</v>
      </c>
      <c r="O857" s="4">
        <v>534033</v>
      </c>
      <c r="P857" s="4">
        <v>942612</v>
      </c>
      <c r="Q857" s="4">
        <v>0</v>
      </c>
      <c r="R857" s="9" t="str">
        <f t="shared" si="55"/>
        <v>65fae922-65ac-42d8-910a-d43c187b0c07погашен531168долгосрочный724консолидация кредитов10+ летв ипотекеконсолидация кредитов23242,73875165340339426120</v>
      </c>
      <c r="S857" s="10">
        <f t="shared" si="56"/>
        <v>0.15200049701789264</v>
      </c>
      <c r="T857" s="3">
        <f t="shared" si="57"/>
        <v>22.976375378075698</v>
      </c>
      <c r="U857" s="13">
        <f t="shared" si="58"/>
        <v>8.0349734612719145E-2</v>
      </c>
    </row>
    <row r="858" spans="1:21" x14ac:dyDescent="0.25">
      <c r="A858">
        <v>213</v>
      </c>
      <c r="B858" t="s">
        <v>260</v>
      </c>
      <c r="C858" t="s">
        <v>23</v>
      </c>
      <c r="D858" s="1">
        <v>205854</v>
      </c>
      <c r="E858" t="s">
        <v>24</v>
      </c>
      <c r="F858" s="4">
        <v>717</v>
      </c>
      <c r="G858" s="4">
        <v>1898860</v>
      </c>
      <c r="H858" t="s">
        <v>29</v>
      </c>
      <c r="I858" t="s">
        <v>26</v>
      </c>
      <c r="J858" t="s">
        <v>30</v>
      </c>
      <c r="K858" s="3">
        <v>31647.73</v>
      </c>
      <c r="L858" s="6">
        <v>22.3</v>
      </c>
      <c r="M858" s="4">
        <v>15</v>
      </c>
      <c r="N858" s="4">
        <v>6</v>
      </c>
      <c r="O858" s="4">
        <v>195738</v>
      </c>
      <c r="P858" s="4">
        <v>251284</v>
      </c>
      <c r="Q858" s="4">
        <v>0</v>
      </c>
      <c r="R858" s="9" t="str">
        <f t="shared" si="55"/>
        <v>660e1e64-6904-4904-acd7-6c7dc096bbfcпогашен205854краткосрочный717консолидация кредитов10+ летв ипотекеконсолидация кредитов31647,7322,31561957382512840</v>
      </c>
      <c r="S858" s="10">
        <f t="shared" si="56"/>
        <v>0.20000040024014409</v>
      </c>
      <c r="T858" s="3">
        <f t="shared" si="57"/>
        <v>6.184898569344468</v>
      </c>
      <c r="U858" s="13">
        <f t="shared" si="58"/>
        <v>2.1628953674199369E-2</v>
      </c>
    </row>
    <row r="859" spans="1:21" x14ac:dyDescent="0.25">
      <c r="A859">
        <v>847</v>
      </c>
      <c r="B859" t="s">
        <v>899</v>
      </c>
      <c r="C859" t="s">
        <v>23</v>
      </c>
      <c r="D859" s="1">
        <v>220770</v>
      </c>
      <c r="E859" t="s">
        <v>24</v>
      </c>
      <c r="F859" s="4">
        <v>741</v>
      </c>
      <c r="G859" s="4">
        <v>591071</v>
      </c>
      <c r="H859" t="s">
        <v>57</v>
      </c>
      <c r="I859" t="s">
        <v>38</v>
      </c>
      <c r="J859" t="s">
        <v>30</v>
      </c>
      <c r="K859" s="3">
        <v>12067.66</v>
      </c>
      <c r="L859" s="6">
        <v>18.5</v>
      </c>
      <c r="N859" s="4">
        <v>7</v>
      </c>
      <c r="O859" s="4">
        <v>393585</v>
      </c>
      <c r="P859" s="4">
        <v>525646</v>
      </c>
      <c r="Q859" s="4">
        <v>0</v>
      </c>
      <c r="R859" s="9" t="str">
        <f t="shared" si="55"/>
        <v>66124403-409b-42e0-b79c-61187746de84погашен220770краткосрочный741консолидация кредитов7 летв арендеконсолидация кредитов12067,6618,573935855256460</v>
      </c>
      <c r="S859" s="10">
        <f t="shared" si="56"/>
        <v>0.24499919637403964</v>
      </c>
      <c r="T859" s="3">
        <f t="shared" si="57"/>
        <v>32.61485656705608</v>
      </c>
      <c r="U859" s="13">
        <f t="shared" si="58"/>
        <v>0.11405606961381105</v>
      </c>
    </row>
    <row r="860" spans="1:21" x14ac:dyDescent="0.25">
      <c r="A860">
        <v>292</v>
      </c>
      <c r="B860" t="s">
        <v>342</v>
      </c>
      <c r="C860" t="s">
        <v>23</v>
      </c>
      <c r="D860" s="1">
        <v>178684</v>
      </c>
      <c r="E860" t="s">
        <v>24</v>
      </c>
      <c r="F860" s="4">
        <v>739</v>
      </c>
      <c r="G860" s="4">
        <v>1176727</v>
      </c>
      <c r="H860" t="s">
        <v>46</v>
      </c>
      <c r="I860" t="s">
        <v>38</v>
      </c>
      <c r="J860" t="s">
        <v>30</v>
      </c>
      <c r="K860" s="3">
        <v>19514.14</v>
      </c>
      <c r="L860" s="6">
        <v>20.7</v>
      </c>
      <c r="M860" s="4">
        <v>45</v>
      </c>
      <c r="N860" s="4">
        <v>11</v>
      </c>
      <c r="O860" s="4">
        <v>192337</v>
      </c>
      <c r="P860" s="4">
        <v>281534</v>
      </c>
      <c r="Q860" s="4">
        <v>0</v>
      </c>
      <c r="R860" s="9" t="str">
        <f t="shared" si="55"/>
        <v>662a169b-55a7-49ff-be87-861f0fdbb357погашен178684краткосрочный739консолидация кредитов2 годав арендеконсолидация кредитов19514,1420,745111923372815340</v>
      </c>
      <c r="S860" s="10">
        <f t="shared" si="56"/>
        <v>0.19900085576348633</v>
      </c>
      <c r="T860" s="3">
        <f t="shared" si="57"/>
        <v>9.8562888244114273</v>
      </c>
      <c r="U860" s="13">
        <f t="shared" si="58"/>
        <v>3.4468021098900355E-2</v>
      </c>
    </row>
    <row r="861" spans="1:21" x14ac:dyDescent="0.25">
      <c r="A861">
        <v>803</v>
      </c>
      <c r="B861" t="s">
        <v>855</v>
      </c>
      <c r="C861" t="s">
        <v>40</v>
      </c>
      <c r="D861" s="1">
        <v>396792</v>
      </c>
      <c r="E861" t="s">
        <v>34</v>
      </c>
      <c r="F861" s="4">
        <v>669</v>
      </c>
      <c r="G861" s="4">
        <v>875748</v>
      </c>
      <c r="H861" t="s">
        <v>74</v>
      </c>
      <c r="I861" t="s">
        <v>26</v>
      </c>
      <c r="J861" t="s">
        <v>30</v>
      </c>
      <c r="K861" s="3">
        <v>22404.42</v>
      </c>
      <c r="L861" s="6">
        <v>9.6999999999999993</v>
      </c>
      <c r="M861" s="4">
        <v>7</v>
      </c>
      <c r="N861" s="4">
        <v>10</v>
      </c>
      <c r="O861" s="4">
        <v>311372</v>
      </c>
      <c r="P861" s="4">
        <v>785466</v>
      </c>
      <c r="Q861" s="4">
        <v>0</v>
      </c>
      <c r="R861" s="9" t="str">
        <f t="shared" si="55"/>
        <v>666c0266-76b1-4f00-934e-6047498e61beне погашен396792долгосрочный669консолидация кредитов6 летв ипотекеконсолидация кредитов22404,429,77103113727854660</v>
      </c>
      <c r="S861" s="10">
        <f t="shared" si="56"/>
        <v>0.30699817755792758</v>
      </c>
      <c r="T861" s="3">
        <f t="shared" si="57"/>
        <v>13.89779338184162</v>
      </c>
      <c r="U861" s="13">
        <f t="shared" si="58"/>
        <v>4.8601399984043191E-2</v>
      </c>
    </row>
    <row r="862" spans="1:21" x14ac:dyDescent="0.25">
      <c r="A862">
        <v>1218</v>
      </c>
      <c r="B862" t="s">
        <v>1268</v>
      </c>
      <c r="C862" t="s">
        <v>23</v>
      </c>
      <c r="D862" s="1">
        <v>638660</v>
      </c>
      <c r="E862" t="s">
        <v>34</v>
      </c>
      <c r="F862" s="4">
        <v>656</v>
      </c>
      <c r="G862" s="4">
        <v>1226032</v>
      </c>
      <c r="H862" t="s">
        <v>57</v>
      </c>
      <c r="I862" t="s">
        <v>26</v>
      </c>
      <c r="J862" t="s">
        <v>30</v>
      </c>
      <c r="K862" s="3">
        <v>26053.37</v>
      </c>
      <c r="L862" s="6">
        <v>20.2</v>
      </c>
      <c r="M862" s="4">
        <v>49</v>
      </c>
      <c r="N862" s="4">
        <v>10</v>
      </c>
      <c r="O862" s="4">
        <v>547143</v>
      </c>
      <c r="P862" s="4">
        <v>1151876</v>
      </c>
      <c r="Q862" s="4">
        <v>0</v>
      </c>
      <c r="R862" s="9" t="str">
        <f t="shared" si="55"/>
        <v>666cc3ad-65fe-4708-9fd4-75910d6b5cccпогашен638660долгосрочный656консолидация кредитов7 летв ипотекеконсолидация кредитов26053,3720,2491054714311518760</v>
      </c>
      <c r="S862" s="10">
        <f t="shared" si="56"/>
        <v>0.25500185965782296</v>
      </c>
      <c r="T862" s="3">
        <f t="shared" si="57"/>
        <v>21.00085324854328</v>
      </c>
      <c r="U862" s="13">
        <f t="shared" si="58"/>
        <v>7.3441217659216199E-2</v>
      </c>
    </row>
    <row r="863" spans="1:21" x14ac:dyDescent="0.25">
      <c r="A863">
        <v>1149</v>
      </c>
      <c r="B863" t="s">
        <v>1199</v>
      </c>
      <c r="C863" t="s">
        <v>23</v>
      </c>
      <c r="D863" s="1">
        <v>288552</v>
      </c>
      <c r="E863" t="s">
        <v>34</v>
      </c>
      <c r="F863" s="4">
        <v>695</v>
      </c>
      <c r="G863" s="4">
        <v>1015968</v>
      </c>
      <c r="H863" t="s">
        <v>52</v>
      </c>
      <c r="I863" t="s">
        <v>38</v>
      </c>
      <c r="J863" t="s">
        <v>30</v>
      </c>
      <c r="K863" s="3">
        <v>15493.36</v>
      </c>
      <c r="L863" s="6">
        <v>6.2</v>
      </c>
      <c r="N863" s="4">
        <v>11</v>
      </c>
      <c r="O863" s="4">
        <v>191007</v>
      </c>
      <c r="P863" s="4">
        <v>410322</v>
      </c>
      <c r="Q863" s="4">
        <v>0</v>
      </c>
      <c r="R863" s="9" t="str">
        <f t="shared" si="55"/>
        <v>66cce1d8-9e3d-484f-8849-971ee395e4d4погашен288552долгосрочный695консолидация кредитов4 годав арендеконсолидация кредитов15493,366,2111910074103220</v>
      </c>
      <c r="S863" s="10">
        <f t="shared" si="56"/>
        <v>0.18299820466786357</v>
      </c>
      <c r="T863" s="3">
        <f t="shared" si="57"/>
        <v>12.328313548513686</v>
      </c>
      <c r="U863" s="13">
        <f t="shared" si="58"/>
        <v>4.3112836796298307E-2</v>
      </c>
    </row>
    <row r="864" spans="1:21" x14ac:dyDescent="0.25">
      <c r="A864">
        <v>468</v>
      </c>
      <c r="B864" t="s">
        <v>519</v>
      </c>
      <c r="C864" t="s">
        <v>23</v>
      </c>
      <c r="D864" s="1">
        <v>430012</v>
      </c>
      <c r="E864" t="s">
        <v>24</v>
      </c>
      <c r="F864" s="4">
        <v>723</v>
      </c>
      <c r="G864" s="4">
        <v>1392662</v>
      </c>
      <c r="H864" t="s">
        <v>29</v>
      </c>
      <c r="I864" t="s">
        <v>26</v>
      </c>
      <c r="J864" t="s">
        <v>30</v>
      </c>
      <c r="K864" s="3">
        <v>21470</v>
      </c>
      <c r="L864" s="6">
        <v>16</v>
      </c>
      <c r="N864" s="4">
        <v>21</v>
      </c>
      <c r="O864" s="4">
        <v>597360</v>
      </c>
      <c r="P864" s="4">
        <v>2034340</v>
      </c>
      <c r="Q864" s="4">
        <v>1</v>
      </c>
      <c r="R864" s="9" t="str">
        <f t="shared" si="55"/>
        <v>66db7b31-792a-493f-88fb-b576cd826198погашен430012краткосрочный723консолидация кредитов10+ летв ипотекеконсолидация кредитов21470162159736020343401</v>
      </c>
      <c r="S864" s="10">
        <f t="shared" si="56"/>
        <v>0.18499822641818331</v>
      </c>
      <c r="T864" s="3">
        <f t="shared" si="57"/>
        <v>27.823008849557521</v>
      </c>
      <c r="U864" s="13">
        <f t="shared" si="58"/>
        <v>9.7298696613500185E-2</v>
      </c>
    </row>
    <row r="865" spans="1:21" x14ac:dyDescent="0.25">
      <c r="A865">
        <v>1919</v>
      </c>
      <c r="B865" t="s">
        <v>1966</v>
      </c>
      <c r="C865" t="s">
        <v>23</v>
      </c>
      <c r="D865" s="1">
        <v>358688</v>
      </c>
      <c r="E865" t="s">
        <v>24</v>
      </c>
      <c r="F865" s="4">
        <v>729</v>
      </c>
      <c r="G865" s="4">
        <v>1161660</v>
      </c>
      <c r="H865" t="s">
        <v>52</v>
      </c>
      <c r="I865" t="s">
        <v>26</v>
      </c>
      <c r="J865" t="s">
        <v>30</v>
      </c>
      <c r="K865" s="3">
        <v>7783.16</v>
      </c>
      <c r="L865" s="6">
        <v>23.2</v>
      </c>
      <c r="M865" s="4">
        <v>12</v>
      </c>
      <c r="N865" s="4">
        <v>11</v>
      </c>
      <c r="O865" s="4">
        <v>278882</v>
      </c>
      <c r="P865" s="4">
        <v>767008</v>
      </c>
      <c r="Q865" s="4">
        <v>0</v>
      </c>
      <c r="R865" s="9" t="str">
        <f t="shared" si="55"/>
        <v>66ed9248-b192-4286-8b87-13fe055cdf92погашен358688краткосрочный729консолидация кредитов4 годав ипотекеконсолидация кредитов7783,1623,212112788827670080</v>
      </c>
      <c r="S865" s="10">
        <f t="shared" si="56"/>
        <v>8.0400392541707555E-2</v>
      </c>
      <c r="T865" s="3">
        <f t="shared" si="57"/>
        <v>35.831461771311396</v>
      </c>
      <c r="U865" s="13">
        <f t="shared" si="58"/>
        <v>0.12530472699614234</v>
      </c>
    </row>
    <row r="866" spans="1:21" x14ac:dyDescent="0.25">
      <c r="A866">
        <v>1219</v>
      </c>
      <c r="B866" t="s">
        <v>1269</v>
      </c>
      <c r="C866" t="s">
        <v>23</v>
      </c>
      <c r="D866" s="1">
        <v>548174</v>
      </c>
      <c r="E866" t="s">
        <v>24</v>
      </c>
      <c r="F866" s="4">
        <v>663</v>
      </c>
      <c r="G866" s="4">
        <v>3467557</v>
      </c>
      <c r="H866" t="s">
        <v>74</v>
      </c>
      <c r="I866" t="s">
        <v>32</v>
      </c>
      <c r="J866" t="s">
        <v>30</v>
      </c>
      <c r="K866" s="3">
        <v>24272.880000000001</v>
      </c>
      <c r="L866" s="6">
        <v>14</v>
      </c>
      <c r="M866" s="4">
        <v>39</v>
      </c>
      <c r="N866" s="4">
        <v>14</v>
      </c>
      <c r="O866" s="4">
        <v>222300</v>
      </c>
      <c r="P866" s="4">
        <v>503734</v>
      </c>
      <c r="Q866" s="4">
        <v>0</v>
      </c>
      <c r="R866" s="9" t="str">
        <f t="shared" si="55"/>
        <v>6706eabd-8728-4cbe-9893-145f3b22be1dпогашен548174краткосрочный663консолидация кредитов6 летв собственностиконсолидация кредитов24272,881439142223005037340</v>
      </c>
      <c r="S866" s="10">
        <f t="shared" si="56"/>
        <v>8.3999934247656199E-2</v>
      </c>
      <c r="T866" s="3">
        <f t="shared" si="57"/>
        <v>9.1583693405974067</v>
      </c>
      <c r="U866" s="13">
        <f t="shared" si="58"/>
        <v>3.2027355659606897E-2</v>
      </c>
    </row>
    <row r="867" spans="1:21" x14ac:dyDescent="0.25">
      <c r="A867">
        <v>917</v>
      </c>
      <c r="B867" t="s">
        <v>969</v>
      </c>
      <c r="C867" t="s">
        <v>23</v>
      </c>
      <c r="D867" s="1">
        <v>155452</v>
      </c>
      <c r="E867" t="s">
        <v>24</v>
      </c>
      <c r="F867" s="4">
        <v>743</v>
      </c>
      <c r="G867" s="4">
        <v>1726074</v>
      </c>
      <c r="H867" t="s">
        <v>29</v>
      </c>
      <c r="I867" t="s">
        <v>26</v>
      </c>
      <c r="J867" t="s">
        <v>30</v>
      </c>
      <c r="K867" s="3">
        <v>36822.949999999997</v>
      </c>
      <c r="L867" s="6">
        <v>23</v>
      </c>
      <c r="M867" s="4">
        <v>36</v>
      </c>
      <c r="N867" s="4">
        <v>24</v>
      </c>
      <c r="O867" s="4">
        <v>216999</v>
      </c>
      <c r="P867" s="4">
        <v>370612</v>
      </c>
      <c r="Q867" s="4">
        <v>0</v>
      </c>
      <c r="R867" s="9" t="str">
        <f t="shared" si="55"/>
        <v>673bcab3-a781-4dc4-95e0-14a78276e6a2погашен155452краткосрочный743консолидация кредитов10+ летв ипотекеконсолидация кредитов36822,952336242169993706120</v>
      </c>
      <c r="S867" s="10">
        <f t="shared" si="56"/>
        <v>0.25600026418334321</v>
      </c>
      <c r="T867" s="3">
        <f t="shared" si="57"/>
        <v>5.8930368153556412</v>
      </c>
      <c r="U867" s="13">
        <f t="shared" si="58"/>
        <v>2.0608295972942357E-2</v>
      </c>
    </row>
    <row r="868" spans="1:21" x14ac:dyDescent="0.25">
      <c r="A868">
        <v>1332</v>
      </c>
      <c r="B868" t="s">
        <v>1382</v>
      </c>
      <c r="C868" t="s">
        <v>23</v>
      </c>
      <c r="D868" s="1">
        <v>213752</v>
      </c>
      <c r="E868" t="s">
        <v>24</v>
      </c>
      <c r="F868" s="4">
        <v>747</v>
      </c>
      <c r="G868" s="4">
        <v>1153794</v>
      </c>
      <c r="H868" t="s">
        <v>29</v>
      </c>
      <c r="I868" t="s">
        <v>38</v>
      </c>
      <c r="J868" t="s">
        <v>30</v>
      </c>
      <c r="K868" s="3">
        <v>19056.810000000001</v>
      </c>
      <c r="L868" s="6">
        <v>17</v>
      </c>
      <c r="M868" s="4">
        <v>19</v>
      </c>
      <c r="N868" s="4">
        <v>10</v>
      </c>
      <c r="O868" s="4">
        <v>8474</v>
      </c>
      <c r="P868" s="4">
        <v>755326</v>
      </c>
      <c r="Q868" s="4">
        <v>0</v>
      </c>
      <c r="R868" s="9" t="str">
        <f t="shared" si="55"/>
        <v>6742cff9-8609-4f27-8de8-be461bde7a04погашен213752краткосрочный747консолидация кредитов10+ летв арендеконсолидация кредитов19056,8117191084747553260</v>
      </c>
      <c r="S868" s="10">
        <f t="shared" si="56"/>
        <v>0.1981997826301749</v>
      </c>
      <c r="T868" s="3">
        <f t="shared" si="57"/>
        <v>0.44467043539815948</v>
      </c>
      <c r="U868" s="13">
        <f t="shared" si="58"/>
        <v>1.5550386380115257E-3</v>
      </c>
    </row>
    <row r="869" spans="1:21" x14ac:dyDescent="0.25">
      <c r="A869">
        <v>816</v>
      </c>
      <c r="B869" t="s">
        <v>868</v>
      </c>
      <c r="C869" t="s">
        <v>40</v>
      </c>
      <c r="D869" s="1">
        <v>110814</v>
      </c>
      <c r="E869" t="s">
        <v>24</v>
      </c>
      <c r="F869" s="4">
        <v>742</v>
      </c>
      <c r="G869" s="4">
        <v>459325</v>
      </c>
      <c r="H869" t="s">
        <v>52</v>
      </c>
      <c r="I869" t="s">
        <v>32</v>
      </c>
      <c r="J869" t="s">
        <v>30</v>
      </c>
      <c r="K869" s="3">
        <v>8306.23</v>
      </c>
      <c r="L869" s="6">
        <v>7.9</v>
      </c>
      <c r="M869" s="4">
        <v>43</v>
      </c>
      <c r="N869" s="4">
        <v>15</v>
      </c>
      <c r="O869" s="4">
        <v>125153</v>
      </c>
      <c r="P869" s="4">
        <v>296956</v>
      </c>
      <c r="Q869" s="4">
        <v>0</v>
      </c>
      <c r="R869" s="9" t="str">
        <f t="shared" si="55"/>
        <v>676a91e7-f978-4897-857d-b0619a354c08не погашен110814краткосрочный742консолидация кредитов4 годав собственностиконсолидация кредитов8306,237,943151251532969560</v>
      </c>
      <c r="S869" s="10">
        <f t="shared" si="56"/>
        <v>0.21700268872802481</v>
      </c>
      <c r="T869" s="3">
        <f t="shared" si="57"/>
        <v>15.067365098245535</v>
      </c>
      <c r="U869" s="13">
        <f t="shared" si="58"/>
        <v>5.2691460991371127E-2</v>
      </c>
    </row>
    <row r="870" spans="1:21" x14ac:dyDescent="0.25">
      <c r="A870">
        <v>195</v>
      </c>
      <c r="B870" t="s">
        <v>242</v>
      </c>
      <c r="C870" t="s">
        <v>23</v>
      </c>
      <c r="D870" s="1">
        <v>437668</v>
      </c>
      <c r="E870" t="s">
        <v>24</v>
      </c>
      <c r="F870" s="4">
        <v>749</v>
      </c>
      <c r="G870" s="4">
        <v>2683693</v>
      </c>
      <c r="H870" t="s">
        <v>37</v>
      </c>
      <c r="I870" t="s">
        <v>26</v>
      </c>
      <c r="J870" t="s">
        <v>30</v>
      </c>
      <c r="K870" s="3">
        <v>5993.55</v>
      </c>
      <c r="L870" s="6">
        <v>21.5</v>
      </c>
      <c r="N870" s="4">
        <v>7</v>
      </c>
      <c r="O870" s="4">
        <v>326496</v>
      </c>
      <c r="P870" s="4">
        <v>562584</v>
      </c>
      <c r="Q870" s="4">
        <v>0</v>
      </c>
      <c r="R870" s="9" t="str">
        <f t="shared" si="55"/>
        <v>67d9a806-c23d-45fc-8c49-aec86224c66fпогашен437668краткосрочный749консолидация кредитов5 летв ипотекеконсолидация кредитов5993,5521,573264965625840</v>
      </c>
      <c r="S870" s="10">
        <f t="shared" si="56"/>
        <v>2.6799861235990857E-2</v>
      </c>
      <c r="T870" s="3">
        <f t="shared" si="57"/>
        <v>54.474560152163576</v>
      </c>
      <c r="U870" s="13">
        <f t="shared" si="58"/>
        <v>0.19050073735945072</v>
      </c>
    </row>
    <row r="871" spans="1:21" x14ac:dyDescent="0.25">
      <c r="A871">
        <v>441</v>
      </c>
      <c r="B871" t="s">
        <v>492</v>
      </c>
      <c r="C871" t="s">
        <v>23</v>
      </c>
      <c r="D871" s="1">
        <v>403964</v>
      </c>
      <c r="E871" t="s">
        <v>24</v>
      </c>
      <c r="F871" s="4">
        <v>744</v>
      </c>
      <c r="G871" s="4">
        <v>1763561</v>
      </c>
      <c r="H871" t="s">
        <v>29</v>
      </c>
      <c r="I871" t="s">
        <v>26</v>
      </c>
      <c r="J871" t="s">
        <v>30</v>
      </c>
      <c r="K871" s="3">
        <v>17929.349999999999</v>
      </c>
      <c r="L871" s="6">
        <v>18.399999999999999</v>
      </c>
      <c r="N871" s="4">
        <v>11</v>
      </c>
      <c r="O871" s="4">
        <v>389101</v>
      </c>
      <c r="P871" s="4">
        <v>843678</v>
      </c>
      <c r="Q871" s="4">
        <v>0</v>
      </c>
      <c r="R871" s="9" t="str">
        <f t="shared" si="55"/>
        <v>67df0dd6-0eba-4a63-b3cd-e9333d9e8e79погашен403964краткосрочный744консолидация кредитов10+ летв ипотекеконсолидация кредитов17929,3518,4113891018436780</v>
      </c>
      <c r="S871" s="10">
        <f t="shared" si="56"/>
        <v>0.12199872870856182</v>
      </c>
      <c r="T871" s="3">
        <f t="shared" si="57"/>
        <v>21.701902188311347</v>
      </c>
      <c r="U871" s="13">
        <f t="shared" si="58"/>
        <v>7.5892826989843787E-2</v>
      </c>
    </row>
    <row r="872" spans="1:21" x14ac:dyDescent="0.25">
      <c r="A872">
        <v>779</v>
      </c>
      <c r="B872" t="s">
        <v>831</v>
      </c>
      <c r="C872" t="s">
        <v>40</v>
      </c>
      <c r="D872" s="1">
        <v>788326</v>
      </c>
      <c r="E872" t="s">
        <v>24</v>
      </c>
      <c r="F872" s="4"/>
      <c r="G872" s="4"/>
      <c r="H872" t="s">
        <v>29</v>
      </c>
      <c r="I872" t="s">
        <v>26</v>
      </c>
      <c r="J872" t="s">
        <v>30</v>
      </c>
      <c r="K872" s="3">
        <v>36388.61</v>
      </c>
      <c r="L872" s="6">
        <v>22</v>
      </c>
      <c r="M872" s="4">
        <v>42</v>
      </c>
      <c r="N872" s="4">
        <v>28</v>
      </c>
      <c r="O872" s="4">
        <v>565820</v>
      </c>
      <c r="P872" s="4">
        <v>1353638</v>
      </c>
      <c r="Q872" s="4">
        <v>0</v>
      </c>
      <c r="R872" s="9" t="str">
        <f t="shared" si="55"/>
        <v>67e93ee0-bb2f-4a16-9d06-6600d084baaeне погашен788326краткосрочныйконсолидация кредитов10+ летв ипотекеконсолидация кредитов36388,6122422856582013536380</v>
      </c>
      <c r="S872" s="10" t="str">
        <f t="shared" si="56"/>
        <v/>
      </c>
      <c r="T872" s="3">
        <f t="shared" si="57"/>
        <v>15.549371080676069</v>
      </c>
      <c r="U872" s="13">
        <f t="shared" si="58"/>
        <v>5.4377064230905242E-2</v>
      </c>
    </row>
    <row r="873" spans="1:21" x14ac:dyDescent="0.25">
      <c r="A873">
        <v>488</v>
      </c>
      <c r="B873" t="s">
        <v>539</v>
      </c>
      <c r="C873" t="s">
        <v>40</v>
      </c>
      <c r="D873" s="1">
        <v>261492</v>
      </c>
      <c r="E873" t="s">
        <v>24</v>
      </c>
      <c r="F873" s="4">
        <v>732</v>
      </c>
      <c r="G873" s="4">
        <v>463258</v>
      </c>
      <c r="H873" t="s">
        <v>37</v>
      </c>
      <c r="I873" t="s">
        <v>38</v>
      </c>
      <c r="J873" t="s">
        <v>72</v>
      </c>
      <c r="K873" s="3">
        <v>8724.61</v>
      </c>
      <c r="L873" s="6">
        <v>9.9</v>
      </c>
      <c r="N873" s="4">
        <v>9</v>
      </c>
      <c r="O873" s="4">
        <v>134862</v>
      </c>
      <c r="P873" s="4">
        <v>281358</v>
      </c>
      <c r="Q873" s="4">
        <v>0</v>
      </c>
      <c r="R873" s="9" t="str">
        <f t="shared" si="55"/>
        <v>67fe8a0d-24d8-4d2c-a212-301c782b0bbbне погашен261492краткосрочный732иное5 летв арендеиное8724,619,991348622813580</v>
      </c>
      <c r="S873" s="10">
        <f t="shared" si="56"/>
        <v>0.22599786727914037</v>
      </c>
      <c r="T873" s="3">
        <f t="shared" si="57"/>
        <v>15.457653694549096</v>
      </c>
      <c r="U873" s="13">
        <f t="shared" si="58"/>
        <v>5.405632314300908E-2</v>
      </c>
    </row>
    <row r="874" spans="1:21" x14ac:dyDescent="0.25">
      <c r="A874">
        <v>1990</v>
      </c>
      <c r="B874" t="s">
        <v>2037</v>
      </c>
      <c r="C874" t="s">
        <v>23</v>
      </c>
      <c r="D874" s="1">
        <v>448228</v>
      </c>
      <c r="E874" t="s">
        <v>24</v>
      </c>
      <c r="F874" s="4"/>
      <c r="G874" s="4"/>
      <c r="H874" t="s">
        <v>46</v>
      </c>
      <c r="I874" t="s">
        <v>26</v>
      </c>
      <c r="J874" t="s">
        <v>30</v>
      </c>
      <c r="K874" s="3">
        <v>19103.740000000002</v>
      </c>
      <c r="L874" s="6">
        <v>15.4</v>
      </c>
      <c r="N874" s="4">
        <v>13</v>
      </c>
      <c r="O874" s="4">
        <v>411654</v>
      </c>
      <c r="P874" s="4">
        <v>791780</v>
      </c>
      <c r="Q874" s="4">
        <v>0</v>
      </c>
      <c r="R874" s="9" t="str">
        <f t="shared" si="55"/>
        <v>683873ce-b81f-4254-b33e-0e5c815d796aпогашен448228краткосрочныйконсолидация кредитов2 годав ипотекеконсолидация кредитов19103,7415,4134116547917800</v>
      </c>
      <c r="S874" s="10" t="str">
        <f t="shared" si="56"/>
        <v/>
      </c>
      <c r="T874" s="3">
        <f t="shared" si="57"/>
        <v>21.548346030672526</v>
      </c>
      <c r="U874" s="13">
        <f t="shared" si="58"/>
        <v>7.5355832084798777E-2</v>
      </c>
    </row>
    <row r="875" spans="1:21" x14ac:dyDescent="0.25">
      <c r="A875">
        <v>251</v>
      </c>
      <c r="B875" t="s">
        <v>300</v>
      </c>
      <c r="C875" t="s">
        <v>40</v>
      </c>
      <c r="D875" s="1">
        <v>216612</v>
      </c>
      <c r="E875" t="s">
        <v>24</v>
      </c>
      <c r="F875" s="4">
        <v>722</v>
      </c>
      <c r="G875" s="4">
        <v>897959</v>
      </c>
      <c r="H875" t="s">
        <v>57</v>
      </c>
      <c r="I875" t="s">
        <v>32</v>
      </c>
      <c r="J875" t="s">
        <v>30</v>
      </c>
      <c r="K875" s="3">
        <v>19006.650000000001</v>
      </c>
      <c r="L875" s="6">
        <v>10.7</v>
      </c>
      <c r="N875" s="4">
        <v>14</v>
      </c>
      <c r="O875" s="4">
        <v>321670</v>
      </c>
      <c r="P875" s="4">
        <v>955042</v>
      </c>
      <c r="Q875" s="4">
        <v>0</v>
      </c>
      <c r="R875" s="9" t="str">
        <f t="shared" si="55"/>
        <v>6841d292-bf4d-4f08-bdef-b851643cee7fне погашен216612краткосрочный722консолидация кредитов7 летв собственностиконсолидация кредитов19006,6510,7143216709550420</v>
      </c>
      <c r="S875" s="10">
        <f t="shared" si="56"/>
        <v>0.25399801104504771</v>
      </c>
      <c r="T875" s="3">
        <f t="shared" si="57"/>
        <v>16.924076573199379</v>
      </c>
      <c r="U875" s="13">
        <f t="shared" si="58"/>
        <v>5.9184490105410006E-2</v>
      </c>
    </row>
    <row r="876" spans="1:21" x14ac:dyDescent="0.25">
      <c r="A876">
        <v>1605</v>
      </c>
      <c r="B876" t="s">
        <v>1655</v>
      </c>
      <c r="C876" t="s">
        <v>23</v>
      </c>
      <c r="D876" s="1">
        <v>213664</v>
      </c>
      <c r="E876" t="s">
        <v>24</v>
      </c>
      <c r="F876" s="4">
        <v>736</v>
      </c>
      <c r="G876" s="4">
        <v>776948</v>
      </c>
      <c r="H876" t="s">
        <v>46</v>
      </c>
      <c r="I876" t="s">
        <v>38</v>
      </c>
      <c r="J876" t="s">
        <v>30</v>
      </c>
      <c r="K876" s="3">
        <v>8028.45</v>
      </c>
      <c r="L876" s="6">
        <v>8</v>
      </c>
      <c r="M876" s="4">
        <v>20</v>
      </c>
      <c r="N876" s="4">
        <v>5</v>
      </c>
      <c r="O876" s="4">
        <v>124203</v>
      </c>
      <c r="P876" s="4">
        <v>191246</v>
      </c>
      <c r="Q876" s="4">
        <v>0</v>
      </c>
      <c r="R876" s="9" t="str">
        <f t="shared" si="55"/>
        <v>686dbe54-31da-48de-aa5e-23209628ee30погашен213664краткосрочный736консолидация кредитов2 годав арендеконсолидация кредитов8028,4582051242031912460</v>
      </c>
      <c r="S876" s="10">
        <f t="shared" si="56"/>
        <v>0.12399980436271152</v>
      </c>
      <c r="T876" s="3">
        <f t="shared" si="57"/>
        <v>15.47035853745119</v>
      </c>
      <c r="U876" s="13">
        <f t="shared" si="58"/>
        <v>5.4100752725076827E-2</v>
      </c>
    </row>
    <row r="877" spans="1:21" x14ac:dyDescent="0.25">
      <c r="A877">
        <v>1865</v>
      </c>
      <c r="B877" t="s">
        <v>1913</v>
      </c>
      <c r="C877" t="s">
        <v>23</v>
      </c>
      <c r="D877" s="1">
        <v>328944</v>
      </c>
      <c r="E877" t="s">
        <v>24</v>
      </c>
      <c r="F877" s="4">
        <v>663</v>
      </c>
      <c r="G877" s="4">
        <v>1231048</v>
      </c>
      <c r="H877" t="s">
        <v>42</v>
      </c>
      <c r="I877" t="s">
        <v>38</v>
      </c>
      <c r="J877" t="s">
        <v>30</v>
      </c>
      <c r="K877" s="3">
        <v>25954.57</v>
      </c>
      <c r="L877" s="6">
        <v>22.5</v>
      </c>
      <c r="M877" s="4">
        <v>27</v>
      </c>
      <c r="N877" s="4">
        <v>17</v>
      </c>
      <c r="O877" s="4">
        <v>205523</v>
      </c>
      <c r="P877" s="4">
        <v>401302</v>
      </c>
      <c r="Q877" s="4">
        <v>0</v>
      </c>
      <c r="R877" s="9" t="str">
        <f t="shared" si="55"/>
        <v>687a242e-2127-45af-a616-8b869244a464погашен328944краткосрочный663консолидация кредитов&lt; 1 годав арендеконсолидация кредитов25954,5722,527172055234013020</v>
      </c>
      <c r="S877" s="10">
        <f t="shared" si="56"/>
        <v>0.25299975305593281</v>
      </c>
      <c r="T877" s="3">
        <f t="shared" si="57"/>
        <v>7.9185669421608607</v>
      </c>
      <c r="U877" s="13">
        <f t="shared" si="58"/>
        <v>2.7691693830994644E-2</v>
      </c>
    </row>
    <row r="878" spans="1:21" x14ac:dyDescent="0.25">
      <c r="A878">
        <v>260</v>
      </c>
      <c r="B878" t="s">
        <v>309</v>
      </c>
      <c r="C878" t="s">
        <v>23</v>
      </c>
      <c r="D878" s="1">
        <v>337656</v>
      </c>
      <c r="E878" t="s">
        <v>24</v>
      </c>
      <c r="F878" s="4">
        <v>744</v>
      </c>
      <c r="G878" s="4">
        <v>1205322</v>
      </c>
      <c r="H878" t="s">
        <v>29</v>
      </c>
      <c r="I878" t="s">
        <v>26</v>
      </c>
      <c r="J878" t="s">
        <v>30</v>
      </c>
      <c r="K878" s="3">
        <v>12254.05</v>
      </c>
      <c r="L878" s="6">
        <v>11.4</v>
      </c>
      <c r="N878" s="4">
        <v>6</v>
      </c>
      <c r="O878" s="4">
        <v>41876</v>
      </c>
      <c r="P878" s="4">
        <v>119416</v>
      </c>
      <c r="Q878" s="4">
        <v>0</v>
      </c>
      <c r="R878" s="9" t="str">
        <f t="shared" si="55"/>
        <v>6883114b-f6c5-4eec-8048-91be2a5068a7погашен337656краткосрочный744консолидация кредитов10+ летв ипотекеконсолидация кредитов12254,0511,46418761194160</v>
      </c>
      <c r="S878" s="10">
        <f t="shared" si="56"/>
        <v>0.12199943251678802</v>
      </c>
      <c r="T878" s="3">
        <f t="shared" si="57"/>
        <v>3.4173191720288396</v>
      </c>
      <c r="U878" s="13">
        <f t="shared" si="58"/>
        <v>1.1950565920048563E-2</v>
      </c>
    </row>
    <row r="879" spans="1:21" x14ac:dyDescent="0.25">
      <c r="A879">
        <v>336</v>
      </c>
      <c r="B879" t="s">
        <v>386</v>
      </c>
      <c r="C879" t="s">
        <v>23</v>
      </c>
      <c r="E879" t="s">
        <v>24</v>
      </c>
      <c r="F879" s="4">
        <v>733</v>
      </c>
      <c r="G879" s="4">
        <v>1803936</v>
      </c>
      <c r="H879" t="s">
        <v>46</v>
      </c>
      <c r="I879" t="s">
        <v>26</v>
      </c>
      <c r="J879" t="s">
        <v>30</v>
      </c>
      <c r="K879" s="3">
        <v>10988.84</v>
      </c>
      <c r="L879" s="6">
        <v>24.5</v>
      </c>
      <c r="N879" s="4">
        <v>13</v>
      </c>
      <c r="O879" s="4">
        <v>418133</v>
      </c>
      <c r="P879" s="4">
        <v>1315666</v>
      </c>
      <c r="Q879" s="4">
        <v>0</v>
      </c>
      <c r="R879" s="9" t="str">
        <f t="shared" si="55"/>
        <v>6885de95-8a49-4ddb-a8da-b4d3bbb88190погашенкраткосрочный733консолидация кредитов2 годав ипотекеконсолидация кредитов10988,8424,51341813313156660</v>
      </c>
      <c r="S879" s="10">
        <f t="shared" si="56"/>
        <v>7.3099089989888788E-2</v>
      </c>
      <c r="T879" s="3">
        <f t="shared" si="57"/>
        <v>38.050695068815273</v>
      </c>
      <c r="U879" s="13">
        <f t="shared" si="58"/>
        <v>0.13306551622264043</v>
      </c>
    </row>
    <row r="880" spans="1:21" x14ac:dyDescent="0.25">
      <c r="A880">
        <v>29</v>
      </c>
      <c r="B880" t="s">
        <v>70</v>
      </c>
      <c r="C880" t="s">
        <v>23</v>
      </c>
      <c r="E880" t="s">
        <v>24</v>
      </c>
      <c r="F880" s="4">
        <v>746</v>
      </c>
      <c r="G880" s="4">
        <v>1749748</v>
      </c>
      <c r="H880" t="s">
        <v>29</v>
      </c>
      <c r="I880" t="s">
        <v>26</v>
      </c>
      <c r="J880" t="s">
        <v>30</v>
      </c>
      <c r="K880" s="3">
        <v>19247.189999999999</v>
      </c>
      <c r="L880" s="6">
        <v>20</v>
      </c>
      <c r="M880" s="4">
        <v>32</v>
      </c>
      <c r="N880" s="4">
        <v>17</v>
      </c>
      <c r="O880" s="4">
        <v>224390</v>
      </c>
      <c r="P880" s="4">
        <v>295240</v>
      </c>
      <c r="Q880" s="4">
        <v>0</v>
      </c>
      <c r="R880" s="9" t="str">
        <f t="shared" si="55"/>
        <v>689da294-ff83-4d49-986a-c61887f6d4e2погашенкраткосрочный746консолидация кредитов10+ летв ипотекеконсолидация кредитов19247,192032172243902952400</v>
      </c>
      <c r="S880" s="10">
        <f t="shared" si="56"/>
        <v>0.13199973939104373</v>
      </c>
      <c r="T880" s="3">
        <f t="shared" si="57"/>
        <v>11.658325189287373</v>
      </c>
      <c r="U880" s="13">
        <f t="shared" si="58"/>
        <v>4.0769848140706715E-2</v>
      </c>
    </row>
    <row r="881" spans="1:21" x14ac:dyDescent="0.25">
      <c r="A881">
        <v>158</v>
      </c>
      <c r="B881" t="s">
        <v>205</v>
      </c>
      <c r="C881" t="s">
        <v>23</v>
      </c>
      <c r="D881" s="1">
        <v>151954</v>
      </c>
      <c r="E881" t="s">
        <v>24</v>
      </c>
      <c r="F881" s="4">
        <v>707</v>
      </c>
      <c r="G881" s="4">
        <v>562419</v>
      </c>
      <c r="H881" t="s">
        <v>57</v>
      </c>
      <c r="I881" t="s">
        <v>38</v>
      </c>
      <c r="J881" t="s">
        <v>30</v>
      </c>
      <c r="K881" s="3">
        <v>14341.77</v>
      </c>
      <c r="L881" s="6">
        <v>12.5</v>
      </c>
      <c r="N881" s="4">
        <v>9</v>
      </c>
      <c r="O881" s="4">
        <v>107692</v>
      </c>
      <c r="P881" s="4">
        <v>219142</v>
      </c>
      <c r="Q881" s="4">
        <v>1</v>
      </c>
      <c r="R881" s="9" t="str">
        <f t="shared" si="55"/>
        <v>68b77d5b-94b9-46b3-a979-d9ae507df0e2погашен151954краткосрочный707консолидация кредитов7 летв арендеконсолидация кредитов14341,7712,591076922191421</v>
      </c>
      <c r="S881" s="10">
        <f t="shared" si="56"/>
        <v>0.30600182426269379</v>
      </c>
      <c r="T881" s="3">
        <f t="shared" si="57"/>
        <v>7.5089755309142454</v>
      </c>
      <c r="U881" s="13">
        <f t="shared" si="58"/>
        <v>2.6259328601415475E-2</v>
      </c>
    </row>
    <row r="882" spans="1:21" x14ac:dyDescent="0.25">
      <c r="A882">
        <v>1552</v>
      </c>
      <c r="B882" t="s">
        <v>1602</v>
      </c>
      <c r="C882" t="s">
        <v>23</v>
      </c>
      <c r="D882" s="1">
        <v>324500</v>
      </c>
      <c r="E882" t="s">
        <v>24</v>
      </c>
      <c r="F882" s="4">
        <v>711</v>
      </c>
      <c r="G882" s="4">
        <v>971508</v>
      </c>
      <c r="H882" t="s">
        <v>42</v>
      </c>
      <c r="I882" t="s">
        <v>26</v>
      </c>
      <c r="J882" t="s">
        <v>30</v>
      </c>
      <c r="K882" s="3">
        <v>19915.8</v>
      </c>
      <c r="L882" s="6">
        <v>15.1</v>
      </c>
      <c r="N882" s="4">
        <v>23</v>
      </c>
      <c r="O882" s="4">
        <v>333431</v>
      </c>
      <c r="P882" s="4">
        <v>547624</v>
      </c>
      <c r="Q882" s="4">
        <v>0</v>
      </c>
      <c r="R882" s="9" t="str">
        <f t="shared" si="55"/>
        <v>68dcbeb3-fa40-459b-abbc-27190252dab6погашен324500краткосрочный711консолидация кредитов&lt; 1 годав ипотекеконсолидация кредитов19915,815,1233334315476240</v>
      </c>
      <c r="S882" s="10">
        <f t="shared" si="56"/>
        <v>0.24599859187984038</v>
      </c>
      <c r="T882" s="3">
        <f t="shared" si="57"/>
        <v>16.742033962984163</v>
      </c>
      <c r="U882" s="13">
        <f t="shared" si="58"/>
        <v>5.8547876402059891E-2</v>
      </c>
    </row>
    <row r="883" spans="1:21" x14ac:dyDescent="0.25">
      <c r="A883">
        <v>1386</v>
      </c>
      <c r="B883" t="s">
        <v>1436</v>
      </c>
      <c r="C883" t="s">
        <v>40</v>
      </c>
      <c r="D883" s="1">
        <v>780560</v>
      </c>
      <c r="E883" t="s">
        <v>34</v>
      </c>
      <c r="F883" s="4">
        <v>614</v>
      </c>
      <c r="G883" s="4">
        <v>1637135</v>
      </c>
      <c r="H883" t="s">
        <v>37</v>
      </c>
      <c r="I883" t="s">
        <v>32</v>
      </c>
      <c r="J883" t="s">
        <v>27</v>
      </c>
      <c r="K883" s="3">
        <v>43383.839999999997</v>
      </c>
      <c r="L883" s="6">
        <v>25.7</v>
      </c>
      <c r="M883" s="4">
        <v>30</v>
      </c>
      <c r="N883" s="4">
        <v>10</v>
      </c>
      <c r="O883" s="4">
        <v>265354</v>
      </c>
      <c r="P883" s="4">
        <v>618200</v>
      </c>
      <c r="Q883" s="4">
        <v>1</v>
      </c>
      <c r="R883" s="9" t="str">
        <f t="shared" si="55"/>
        <v>68f48b57-2a62-4da7-8e4f-b53aae8c1a4dне погашен780560долгосрочный614ремонт жилья5 летв собственностиремонт жилья43383,8425,730102653546182001</v>
      </c>
      <c r="S883" s="10">
        <f t="shared" si="56"/>
        <v>0.3179982591539488</v>
      </c>
      <c r="T883" s="3">
        <f t="shared" si="57"/>
        <v>6.1164249176651957</v>
      </c>
      <c r="U883" s="13">
        <f t="shared" si="58"/>
        <v>2.1389497291290374E-2</v>
      </c>
    </row>
    <row r="884" spans="1:21" x14ac:dyDescent="0.25">
      <c r="A884">
        <v>1424</v>
      </c>
      <c r="B884" t="s">
        <v>1474</v>
      </c>
      <c r="C884" t="s">
        <v>23</v>
      </c>
      <c r="D884" s="1">
        <v>668712</v>
      </c>
      <c r="E884" t="s">
        <v>24</v>
      </c>
      <c r="F884" s="4">
        <v>684</v>
      </c>
      <c r="G884" s="4">
        <v>3368890</v>
      </c>
      <c r="H884" t="s">
        <v>29</v>
      </c>
      <c r="I884" t="s">
        <v>26</v>
      </c>
      <c r="J884" t="s">
        <v>75</v>
      </c>
      <c r="K884" s="3">
        <v>53902.239999999998</v>
      </c>
      <c r="L884" s="6">
        <v>29.7</v>
      </c>
      <c r="M884" s="4">
        <v>28</v>
      </c>
      <c r="N884" s="4">
        <v>11</v>
      </c>
      <c r="O884" s="4">
        <v>141037</v>
      </c>
      <c r="P884" s="4">
        <v>265100</v>
      </c>
      <c r="Q884" s="4">
        <v>1</v>
      </c>
      <c r="R884" s="9" t="str">
        <f t="shared" si="55"/>
        <v>6944e76f-c877-4782-bd47-8689b418d091погашен668712краткосрочный684бизнес10+ летв ипотекебизнес53902,2429,728111410372651001</v>
      </c>
      <c r="S884" s="10">
        <f t="shared" si="56"/>
        <v>0.192</v>
      </c>
      <c r="T884" s="3">
        <f t="shared" si="57"/>
        <v>2.6165331904573912</v>
      </c>
      <c r="U884" s="13">
        <f t="shared" si="58"/>
        <v>9.1501702944509593E-3</v>
      </c>
    </row>
    <row r="885" spans="1:21" x14ac:dyDescent="0.25">
      <c r="A885">
        <v>1908</v>
      </c>
      <c r="B885" t="s">
        <v>1955</v>
      </c>
      <c r="C885" t="s">
        <v>23</v>
      </c>
      <c r="D885" s="1">
        <v>343200</v>
      </c>
      <c r="E885" t="s">
        <v>34</v>
      </c>
      <c r="F885" s="4">
        <v>726</v>
      </c>
      <c r="G885" s="4">
        <v>1389375</v>
      </c>
      <c r="H885" t="s">
        <v>29</v>
      </c>
      <c r="I885" t="s">
        <v>26</v>
      </c>
      <c r="J885" t="s">
        <v>72</v>
      </c>
      <c r="K885" s="3">
        <v>16440.89</v>
      </c>
      <c r="L885" s="6">
        <v>23.2</v>
      </c>
      <c r="N885" s="4">
        <v>7</v>
      </c>
      <c r="O885" s="4">
        <v>355661</v>
      </c>
      <c r="P885" s="4">
        <v>591690</v>
      </c>
      <c r="Q885" s="4">
        <v>0</v>
      </c>
      <c r="R885" s="9" t="str">
        <f t="shared" si="55"/>
        <v>69a39e2e-a3cc-45fc-b256-a72aac52e928погашен343200долгосрочный726иное10+ летв ипотекеиное16440,8923,273556615916900</v>
      </c>
      <c r="S885" s="10">
        <f t="shared" si="56"/>
        <v>0.14199958974358973</v>
      </c>
      <c r="T885" s="3">
        <f t="shared" si="57"/>
        <v>21.632709664744429</v>
      </c>
      <c r="U885" s="13">
        <f t="shared" si="58"/>
        <v>7.5650856669708291E-2</v>
      </c>
    </row>
    <row r="886" spans="1:21" x14ac:dyDescent="0.25">
      <c r="A886">
        <v>1420</v>
      </c>
      <c r="B886" t="s">
        <v>1470</v>
      </c>
      <c r="C886" t="s">
        <v>40</v>
      </c>
      <c r="D886" s="1">
        <v>215578</v>
      </c>
      <c r="E886" t="s">
        <v>34</v>
      </c>
      <c r="F886" s="4">
        <v>665</v>
      </c>
      <c r="G886" s="4">
        <v>595783</v>
      </c>
      <c r="H886" t="s">
        <v>52</v>
      </c>
      <c r="I886" t="s">
        <v>32</v>
      </c>
      <c r="J886" t="s">
        <v>30</v>
      </c>
      <c r="K886" s="3">
        <v>8291.2199999999993</v>
      </c>
      <c r="L886" s="6">
        <v>11</v>
      </c>
      <c r="N886" s="4">
        <v>11</v>
      </c>
      <c r="O886" s="4">
        <v>220115</v>
      </c>
      <c r="P886" s="4">
        <v>407154</v>
      </c>
      <c r="Q886" s="4">
        <v>0</v>
      </c>
      <c r="R886" s="9" t="str">
        <f t="shared" si="55"/>
        <v>69cf6d62-9f60-4786-a2a8-afaedf87ce2eне погашен215578долгосрочный665консолидация кредитов4 годав собственностиконсолидация кредитов8291,2211112201154071540</v>
      </c>
      <c r="S886" s="10">
        <f t="shared" si="56"/>
        <v>0.16699811844245302</v>
      </c>
      <c r="T886" s="3">
        <f t="shared" si="57"/>
        <v>26.547962784728909</v>
      </c>
      <c r="U886" s="13">
        <f t="shared" si="58"/>
        <v>9.2839785612867362E-2</v>
      </c>
    </row>
    <row r="887" spans="1:21" x14ac:dyDescent="0.25">
      <c r="A887">
        <v>1765</v>
      </c>
      <c r="B887" t="s">
        <v>1814</v>
      </c>
      <c r="C887" t="s">
        <v>23</v>
      </c>
      <c r="E887" t="s">
        <v>24</v>
      </c>
      <c r="F887" s="4">
        <v>740</v>
      </c>
      <c r="G887" s="4">
        <v>1113438</v>
      </c>
      <c r="H887" t="s">
        <v>29</v>
      </c>
      <c r="I887" t="s">
        <v>26</v>
      </c>
      <c r="J887" t="s">
        <v>30</v>
      </c>
      <c r="K887" s="3">
        <v>28485.37</v>
      </c>
      <c r="L887" s="6">
        <v>12.5</v>
      </c>
      <c r="N887" s="4">
        <v>13</v>
      </c>
      <c r="O887" s="4">
        <v>301625</v>
      </c>
      <c r="P887" s="4">
        <v>481052</v>
      </c>
      <c r="Q887" s="4">
        <v>0</v>
      </c>
      <c r="R887" s="9" t="str">
        <f t="shared" si="55"/>
        <v>6a52efe8-8cea-460e-99f2-cabd86754fc4погашенкраткосрочный740консолидация кредитов10+ летв ипотекеконсолидация кредитов28485,3712,5133016254810520</v>
      </c>
      <c r="S887" s="10">
        <f t="shared" si="56"/>
        <v>0.30699907852974301</v>
      </c>
      <c r="T887" s="3">
        <f t="shared" si="57"/>
        <v>10.58876890136937</v>
      </c>
      <c r="U887" s="13">
        <f t="shared" si="58"/>
        <v>3.7029546962933479E-2</v>
      </c>
    </row>
    <row r="888" spans="1:21" x14ac:dyDescent="0.25">
      <c r="A888">
        <v>1931</v>
      </c>
      <c r="B888" t="s">
        <v>1978</v>
      </c>
      <c r="C888" t="s">
        <v>40</v>
      </c>
      <c r="D888" s="1">
        <v>261734</v>
      </c>
      <c r="E888" t="s">
        <v>24</v>
      </c>
      <c r="F888" s="4">
        <v>742</v>
      </c>
      <c r="G888" s="4">
        <v>941830</v>
      </c>
      <c r="H888" t="s">
        <v>29</v>
      </c>
      <c r="I888" t="s">
        <v>38</v>
      </c>
      <c r="J888" t="s">
        <v>30</v>
      </c>
      <c r="K888" s="3">
        <v>13421.03</v>
      </c>
      <c r="L888" s="6">
        <v>17.2</v>
      </c>
      <c r="N888" s="4">
        <v>9</v>
      </c>
      <c r="O888" s="4">
        <v>295830</v>
      </c>
      <c r="P888" s="4">
        <v>588566</v>
      </c>
      <c r="Q888" s="4">
        <v>0</v>
      </c>
      <c r="R888" s="9" t="str">
        <f t="shared" si="55"/>
        <v>6a6d91c6-e8ff-4ad2-9207-78f886ccba91не погашен261734краткосрочный742консолидация кредитов10+ летв арендеконсолидация кредитов13421,0317,292958305885660</v>
      </c>
      <c r="S888" s="10">
        <f t="shared" si="56"/>
        <v>0.17099939479523907</v>
      </c>
      <c r="T888" s="3">
        <f t="shared" si="57"/>
        <v>22.04227246343984</v>
      </c>
      <c r="U888" s="13">
        <f t="shared" si="58"/>
        <v>7.7083121839514851E-2</v>
      </c>
    </row>
    <row r="889" spans="1:21" x14ac:dyDescent="0.25">
      <c r="A889">
        <v>771</v>
      </c>
      <c r="B889" t="s">
        <v>823</v>
      </c>
      <c r="C889" t="s">
        <v>23</v>
      </c>
      <c r="E889" t="s">
        <v>34</v>
      </c>
      <c r="F889" s="4">
        <v>612</v>
      </c>
      <c r="G889" s="4">
        <v>2279544</v>
      </c>
      <c r="H889" t="s">
        <v>35</v>
      </c>
      <c r="I889" t="s">
        <v>26</v>
      </c>
      <c r="J889" t="s">
        <v>30</v>
      </c>
      <c r="K889" s="3">
        <v>50339.93</v>
      </c>
      <c r="L889" s="6">
        <v>26.3</v>
      </c>
      <c r="M889" s="4">
        <v>54</v>
      </c>
      <c r="N889" s="4">
        <v>18</v>
      </c>
      <c r="O889" s="4">
        <v>533672</v>
      </c>
      <c r="P889" s="4">
        <v>698258</v>
      </c>
      <c r="Q889" s="4">
        <v>0</v>
      </c>
      <c r="R889" s="9" t="str">
        <f t="shared" si="55"/>
        <v>6a907e9a-3ced-4f62-adec-6384a589b916погашендолгосрочный612консолидация кредитов3 годав ипотекеконсолидация кредитов50339,9326,354185336726982580</v>
      </c>
      <c r="S889" s="10">
        <f t="shared" si="56"/>
        <v>0.26500000000000001</v>
      </c>
      <c r="T889" s="3">
        <f t="shared" si="57"/>
        <v>10.601365556130094</v>
      </c>
      <c r="U889" s="13">
        <f t="shared" si="58"/>
        <v>3.707359820471455E-2</v>
      </c>
    </row>
    <row r="890" spans="1:21" x14ac:dyDescent="0.25">
      <c r="A890">
        <v>150</v>
      </c>
      <c r="B890" t="s">
        <v>197</v>
      </c>
      <c r="C890" t="s">
        <v>23</v>
      </c>
      <c r="D890" s="1">
        <v>117986</v>
      </c>
      <c r="E890" t="s">
        <v>24</v>
      </c>
      <c r="F890" s="4">
        <v>694</v>
      </c>
      <c r="G890" s="4">
        <v>1886890</v>
      </c>
      <c r="H890" t="s">
        <v>37</v>
      </c>
      <c r="I890" t="s">
        <v>38</v>
      </c>
      <c r="J890" t="s">
        <v>30</v>
      </c>
      <c r="K890" s="3">
        <v>3207.77</v>
      </c>
      <c r="L890" s="6">
        <v>12</v>
      </c>
      <c r="M890" s="4">
        <v>19</v>
      </c>
      <c r="N890" s="4">
        <v>7</v>
      </c>
      <c r="O890" s="4">
        <v>80408</v>
      </c>
      <c r="P890" s="4">
        <v>351296</v>
      </c>
      <c r="Q890" s="4">
        <v>0</v>
      </c>
      <c r="R890" s="9" t="str">
        <f t="shared" si="55"/>
        <v>6adde19f-937f-4369-a6ad-cfe94b41d6dcпогашен117986краткосрочный694консолидация кредитов5 летв арендеконсолидация кредитов3207,7712197804083512960</v>
      </c>
      <c r="S890" s="10">
        <f t="shared" si="56"/>
        <v>2.0400362501258682E-2</v>
      </c>
      <c r="T890" s="3">
        <f t="shared" si="57"/>
        <v>25.066635076704376</v>
      </c>
      <c r="U890" s="13">
        <f t="shared" si="58"/>
        <v>8.7659495586451225E-2</v>
      </c>
    </row>
    <row r="891" spans="1:21" x14ac:dyDescent="0.25">
      <c r="A891">
        <v>69</v>
      </c>
      <c r="B891" t="s">
        <v>116</v>
      </c>
      <c r="C891" t="s">
        <v>23</v>
      </c>
      <c r="D891" s="1">
        <v>289388</v>
      </c>
      <c r="E891" t="s">
        <v>24</v>
      </c>
      <c r="F891" s="4"/>
      <c r="G891" s="4"/>
      <c r="H891" t="s">
        <v>57</v>
      </c>
      <c r="I891" t="s">
        <v>26</v>
      </c>
      <c r="J891" t="s">
        <v>30</v>
      </c>
      <c r="K891" s="3">
        <v>9758.4</v>
      </c>
      <c r="L891" s="6">
        <v>16</v>
      </c>
      <c r="N891" s="4">
        <v>12</v>
      </c>
      <c r="O891" s="4">
        <v>439033</v>
      </c>
      <c r="P891" s="4">
        <v>1735030</v>
      </c>
      <c r="Q891" s="4">
        <v>0</v>
      </c>
      <c r="R891" s="9" t="str">
        <f t="shared" si="55"/>
        <v>6ae17645-6b2a-4088-bb0c-1ca8424fedd7погашен289388краткосрочныйконсолидация кредитов7 летв ипотекеконсолидация кредитов9758,4161243903317350300</v>
      </c>
      <c r="S891" s="10" t="str">
        <f t="shared" si="56"/>
        <v/>
      </c>
      <c r="T891" s="3">
        <f t="shared" si="57"/>
        <v>44.990264797507791</v>
      </c>
      <c r="U891" s="13">
        <f t="shared" si="58"/>
        <v>0.15733359927976895</v>
      </c>
    </row>
    <row r="892" spans="1:21" x14ac:dyDescent="0.25">
      <c r="A892">
        <v>1335</v>
      </c>
      <c r="B892" t="s">
        <v>1385</v>
      </c>
      <c r="C892" t="s">
        <v>23</v>
      </c>
      <c r="D892" s="1">
        <v>519508</v>
      </c>
      <c r="E892" t="s">
        <v>34</v>
      </c>
      <c r="F892" s="4">
        <v>660</v>
      </c>
      <c r="G892" s="4">
        <v>3084536</v>
      </c>
      <c r="H892" t="s">
        <v>29</v>
      </c>
      <c r="I892" t="s">
        <v>32</v>
      </c>
      <c r="J892" t="s">
        <v>30</v>
      </c>
      <c r="K892" s="3">
        <v>35214.980000000003</v>
      </c>
      <c r="L892" s="6">
        <v>17.600000000000001</v>
      </c>
      <c r="N892" s="4">
        <v>13</v>
      </c>
      <c r="O892" s="4">
        <v>424555</v>
      </c>
      <c r="P892" s="4">
        <v>664334</v>
      </c>
      <c r="Q892" s="4">
        <v>1</v>
      </c>
      <c r="R892" s="9" t="str">
        <f t="shared" si="55"/>
        <v>6b128802-bdc6-4a16-ae1c-c0851167e752погашен519508долгосрочный660консолидация кредитов10+ летв собственностиконсолидация кредитов35214,9817,6134245556643341</v>
      </c>
      <c r="S892" s="10">
        <f t="shared" si="56"/>
        <v>0.13699945794116197</v>
      </c>
      <c r="T892" s="3">
        <f t="shared" si="57"/>
        <v>12.056090902223996</v>
      </c>
      <c r="U892" s="13">
        <f t="shared" si="58"/>
        <v>4.2160858208508518E-2</v>
      </c>
    </row>
    <row r="893" spans="1:21" x14ac:dyDescent="0.25">
      <c r="A893">
        <v>1580</v>
      </c>
      <c r="B893" t="s">
        <v>1630</v>
      </c>
      <c r="C893" t="s">
        <v>23</v>
      </c>
      <c r="D893" s="1">
        <v>43890</v>
      </c>
      <c r="E893" t="s">
        <v>24</v>
      </c>
      <c r="F893" s="4">
        <v>749</v>
      </c>
      <c r="G893" s="4">
        <v>1326808</v>
      </c>
      <c r="H893" t="s">
        <v>68</v>
      </c>
      <c r="I893" t="s">
        <v>26</v>
      </c>
      <c r="J893" t="s">
        <v>72</v>
      </c>
      <c r="K893" s="3">
        <v>6269.24</v>
      </c>
      <c r="L893" s="6">
        <v>33.5</v>
      </c>
      <c r="N893" s="4">
        <v>19</v>
      </c>
      <c r="O893" s="4">
        <v>92625</v>
      </c>
      <c r="P893" s="4">
        <v>957638</v>
      </c>
      <c r="Q893" s="4">
        <v>0</v>
      </c>
      <c r="R893" s="9" t="str">
        <f t="shared" si="55"/>
        <v>6b257294-0226-467c-8767-3ef94c7fb2c7погашен43890краткосрочный749иное1 годв ипотекеиное6269,2433,519926259576380</v>
      </c>
      <c r="S893" s="10">
        <f t="shared" si="56"/>
        <v>5.6700652995761262E-2</v>
      </c>
      <c r="T893" s="3">
        <f t="shared" si="57"/>
        <v>14.774518123408898</v>
      </c>
      <c r="U893" s="13">
        <f t="shared" si="58"/>
        <v>5.1667357914925299E-2</v>
      </c>
    </row>
    <row r="894" spans="1:21" x14ac:dyDescent="0.25">
      <c r="A894">
        <v>1172</v>
      </c>
      <c r="B894" t="s">
        <v>1222</v>
      </c>
      <c r="C894" t="s">
        <v>23</v>
      </c>
      <c r="D894" s="1">
        <v>417164</v>
      </c>
      <c r="E894" t="s">
        <v>24</v>
      </c>
      <c r="F894" s="4">
        <v>709</v>
      </c>
      <c r="G894" s="4">
        <v>1002364</v>
      </c>
      <c r="H894" t="s">
        <v>29</v>
      </c>
      <c r="I894" t="s">
        <v>26</v>
      </c>
      <c r="J894" t="s">
        <v>30</v>
      </c>
      <c r="K894" s="3">
        <v>9271.81</v>
      </c>
      <c r="L894" s="6">
        <v>21.7</v>
      </c>
      <c r="M894" s="4">
        <v>45</v>
      </c>
      <c r="N894" s="4">
        <v>8</v>
      </c>
      <c r="O894" s="4">
        <v>136705</v>
      </c>
      <c r="P894" s="4">
        <v>205832</v>
      </c>
      <c r="Q894" s="4">
        <v>0</v>
      </c>
      <c r="R894" s="9" t="str">
        <f t="shared" si="55"/>
        <v>6b27a3e6-9c2d-42f3-b14f-b6eeddf6394dпогашен417164краткосрочный709консолидация кредитов10+ летв ипотекеконсолидация кредитов9271,8121,74581367052058320</v>
      </c>
      <c r="S894" s="10">
        <f t="shared" si="56"/>
        <v>0.11099931761316248</v>
      </c>
      <c r="T894" s="3">
        <f t="shared" si="57"/>
        <v>14.744154593331832</v>
      </c>
      <c r="U894" s="13">
        <f t="shared" si="58"/>
        <v>5.1561174866317658E-2</v>
      </c>
    </row>
    <row r="895" spans="1:21" x14ac:dyDescent="0.25">
      <c r="A895">
        <v>936</v>
      </c>
      <c r="B895" t="s">
        <v>988</v>
      </c>
      <c r="C895" t="s">
        <v>40</v>
      </c>
      <c r="D895" s="1">
        <v>448316</v>
      </c>
      <c r="E895" t="s">
        <v>34</v>
      </c>
      <c r="F895" s="4"/>
      <c r="G895" s="4"/>
      <c r="H895" t="s">
        <v>25</v>
      </c>
      <c r="I895" t="s">
        <v>26</v>
      </c>
      <c r="J895" t="s">
        <v>27</v>
      </c>
      <c r="K895" s="3">
        <v>18487.95</v>
      </c>
      <c r="L895" s="6">
        <v>19.5</v>
      </c>
      <c r="N895" s="4">
        <v>5</v>
      </c>
      <c r="O895" s="4">
        <v>64182</v>
      </c>
      <c r="P895" s="4">
        <v>78474</v>
      </c>
      <c r="Q895" s="4">
        <v>0</v>
      </c>
      <c r="R895" s="9" t="str">
        <f t="shared" si="55"/>
        <v>6bc47024-31f2-4d20-b5aa-acb09e00b163не погашен448316долгосрочныйремонт жилья8 летв ипотекеремонт жилья18487,9519,5564182784740</v>
      </c>
      <c r="S895" s="10" t="str">
        <f t="shared" si="56"/>
        <v/>
      </c>
      <c r="T895" s="3">
        <f t="shared" si="57"/>
        <v>3.4715585016186217</v>
      </c>
      <c r="U895" s="13">
        <f t="shared" si="58"/>
        <v>1.2140244042311022E-2</v>
      </c>
    </row>
    <row r="896" spans="1:21" x14ac:dyDescent="0.25">
      <c r="A896">
        <v>1015</v>
      </c>
      <c r="B896" t="s">
        <v>1065</v>
      </c>
      <c r="C896" t="s">
        <v>23</v>
      </c>
      <c r="D896" s="1">
        <v>346258</v>
      </c>
      <c r="E896" t="s">
        <v>24</v>
      </c>
      <c r="F896" s="4">
        <v>742</v>
      </c>
      <c r="G896" s="4">
        <v>1626058</v>
      </c>
      <c r="H896" t="s">
        <v>29</v>
      </c>
      <c r="I896" t="s">
        <v>26</v>
      </c>
      <c r="J896" t="s">
        <v>30</v>
      </c>
      <c r="K896" s="3">
        <v>4634.29</v>
      </c>
      <c r="L896" s="6">
        <v>15</v>
      </c>
      <c r="M896" s="4">
        <v>74</v>
      </c>
      <c r="N896" s="4">
        <v>8</v>
      </c>
      <c r="O896" s="4">
        <v>307724</v>
      </c>
      <c r="P896" s="4">
        <v>525514</v>
      </c>
      <c r="Q896" s="4">
        <v>0</v>
      </c>
      <c r="R896" s="9" t="str">
        <f t="shared" si="55"/>
        <v>6bc91a19-3e02-4ac7-8951-914fa7c139c5погашен346258краткосрочный742консолидация кредитов10+ летв ипотекеконсолидация кредитов4634,29157483077245255140</v>
      </c>
      <c r="S896" s="10">
        <f t="shared" si="56"/>
        <v>3.4200182281320837E-2</v>
      </c>
      <c r="T896" s="3">
        <f t="shared" si="57"/>
        <v>66.401541552211881</v>
      </c>
      <c r="U896" s="13">
        <f t="shared" si="58"/>
        <v>0.23221009205336676</v>
      </c>
    </row>
    <row r="897" spans="1:21" x14ac:dyDescent="0.25">
      <c r="A897">
        <v>903</v>
      </c>
      <c r="B897" t="s">
        <v>955</v>
      </c>
      <c r="C897" t="s">
        <v>40</v>
      </c>
      <c r="D897" s="1">
        <v>192214</v>
      </c>
      <c r="E897" t="s">
        <v>24</v>
      </c>
      <c r="F897" s="4">
        <v>746</v>
      </c>
      <c r="G897" s="4">
        <v>1131792</v>
      </c>
      <c r="H897" t="s">
        <v>29</v>
      </c>
      <c r="I897" t="s">
        <v>26</v>
      </c>
      <c r="J897" t="s">
        <v>30</v>
      </c>
      <c r="K897" s="3">
        <v>16127.96</v>
      </c>
      <c r="L897" s="6">
        <v>17.8</v>
      </c>
      <c r="M897" s="4">
        <v>23</v>
      </c>
      <c r="N897" s="4">
        <v>13</v>
      </c>
      <c r="O897" s="4">
        <v>250268</v>
      </c>
      <c r="P897" s="4">
        <v>1038708</v>
      </c>
      <c r="Q897" s="4">
        <v>0</v>
      </c>
      <c r="R897" s="9" t="str">
        <f t="shared" si="55"/>
        <v>6bf8c8ce-4837-4fc7-8c35-fb847a413c17не погашен192214краткосрочный746консолидация кредитов10+ летв ипотекеконсолидация кредитов16127,9617,8231325026810387080</v>
      </c>
      <c r="S897" s="10">
        <f t="shared" si="56"/>
        <v>0.17099919419822723</v>
      </c>
      <c r="T897" s="3">
        <f t="shared" si="57"/>
        <v>15.517647613213327</v>
      </c>
      <c r="U897" s="13">
        <f t="shared" si="58"/>
        <v>5.4266125401360409E-2</v>
      </c>
    </row>
    <row r="898" spans="1:21" x14ac:dyDescent="0.25">
      <c r="A898">
        <v>270</v>
      </c>
      <c r="B898" t="s">
        <v>319</v>
      </c>
      <c r="C898" t="s">
        <v>23</v>
      </c>
      <c r="E898" t="s">
        <v>24</v>
      </c>
      <c r="F898" s="4">
        <v>746</v>
      </c>
      <c r="G898" s="4">
        <v>456646</v>
      </c>
      <c r="H898" t="s">
        <v>29</v>
      </c>
      <c r="I898" t="s">
        <v>26</v>
      </c>
      <c r="J898" t="s">
        <v>320</v>
      </c>
      <c r="K898" s="3">
        <v>2481.02</v>
      </c>
      <c r="L898" s="6">
        <v>18.8</v>
      </c>
      <c r="M898" s="4">
        <v>56</v>
      </c>
      <c r="N898" s="4">
        <v>5</v>
      </c>
      <c r="O898" s="11">
        <v>0</v>
      </c>
      <c r="P898" s="11">
        <v>0</v>
      </c>
      <c r="Q898" s="4">
        <v>0</v>
      </c>
      <c r="R898" s="9" t="str">
        <f t="shared" si="55"/>
        <v>6c23d05e-c604-4b43-a6cb-7a0e44bad670погашенкраткосрочный746wedding10+ летв ипотекеwedding2481,0218,8565000</v>
      </c>
      <c r="S898" s="10">
        <f t="shared" si="56"/>
        <v>6.5197636681368062E-2</v>
      </c>
      <c r="T898" s="3">
        <f t="shared" si="57"/>
        <v>0</v>
      </c>
      <c r="U898" s="13">
        <f t="shared" si="58"/>
        <v>0</v>
      </c>
    </row>
    <row r="899" spans="1:21" x14ac:dyDescent="0.25">
      <c r="A899">
        <v>396</v>
      </c>
      <c r="B899" t="s">
        <v>448</v>
      </c>
      <c r="C899" t="s">
        <v>23</v>
      </c>
      <c r="D899" s="1">
        <v>294580</v>
      </c>
      <c r="E899" t="s">
        <v>24</v>
      </c>
      <c r="F899" s="4">
        <v>744</v>
      </c>
      <c r="G899" s="4">
        <v>1734624</v>
      </c>
      <c r="H899" t="s">
        <v>29</v>
      </c>
      <c r="I899" t="s">
        <v>38</v>
      </c>
      <c r="J899" t="s">
        <v>30</v>
      </c>
      <c r="K899" s="3">
        <v>8051.63</v>
      </c>
      <c r="L899" s="6">
        <v>17.8</v>
      </c>
      <c r="M899" s="4">
        <v>6</v>
      </c>
      <c r="N899" s="4">
        <v>12</v>
      </c>
      <c r="O899" s="4">
        <v>229007</v>
      </c>
      <c r="P899" s="4">
        <v>433290</v>
      </c>
      <c r="Q899" s="4">
        <v>0</v>
      </c>
      <c r="R899" s="9" t="str">
        <f t="shared" si="55"/>
        <v>6c301164-4828-4de3-9a2c-767bf95e9c23погашен294580краткосрочный744консолидация кредитов10+ летв арендеконсолидация кредитов8051,6317,86122290074332900</v>
      </c>
      <c r="S899" s="10">
        <f t="shared" si="56"/>
        <v>5.5700578338590954E-2</v>
      </c>
      <c r="T899" s="3">
        <f t="shared" si="57"/>
        <v>28.442315406942445</v>
      </c>
      <c r="U899" s="13">
        <f t="shared" si="58"/>
        <v>9.9464448030378488E-2</v>
      </c>
    </row>
    <row r="900" spans="1:21" x14ac:dyDescent="0.25">
      <c r="A900">
        <v>1446</v>
      </c>
      <c r="B900" t="s">
        <v>1496</v>
      </c>
      <c r="C900" t="s">
        <v>23</v>
      </c>
      <c r="D900" s="1">
        <v>782936</v>
      </c>
      <c r="E900" t="s">
        <v>24</v>
      </c>
      <c r="F900" s="4">
        <v>715</v>
      </c>
      <c r="G900" s="4">
        <v>1719405</v>
      </c>
      <c r="I900" t="s">
        <v>32</v>
      </c>
      <c r="J900" t="s">
        <v>30</v>
      </c>
      <c r="K900" s="3">
        <v>29373.24</v>
      </c>
      <c r="L900" s="6">
        <v>10.7</v>
      </c>
      <c r="N900" s="4">
        <v>12</v>
      </c>
      <c r="O900" s="4">
        <v>561830</v>
      </c>
      <c r="P900" s="4">
        <v>1115840</v>
      </c>
      <c r="Q900" s="4">
        <v>0</v>
      </c>
      <c r="R900" s="9" t="str">
        <f t="shared" si="55"/>
        <v>6c75b88b-30d4-4109-83c6-f5134fe42195погашен782936краткосрочный715консолидация кредитовв собственностиконсолидация кредитов29373,2410,71256183011158400</v>
      </c>
      <c r="S900" s="10">
        <f t="shared" si="56"/>
        <v>0.20500049726504227</v>
      </c>
      <c r="T900" s="3">
        <f t="shared" si="57"/>
        <v>19.127273668141477</v>
      </c>
      <c r="U900" s="13">
        <f t="shared" si="58"/>
        <v>6.6889199789385304E-2</v>
      </c>
    </row>
    <row r="901" spans="1:21" x14ac:dyDescent="0.25">
      <c r="A901">
        <v>1181</v>
      </c>
      <c r="B901" t="s">
        <v>1231</v>
      </c>
      <c r="C901" t="s">
        <v>40</v>
      </c>
      <c r="D901" s="1">
        <v>55946</v>
      </c>
      <c r="E901" t="s">
        <v>24</v>
      </c>
      <c r="F901" s="4">
        <v>727</v>
      </c>
      <c r="G901" s="4">
        <v>501771</v>
      </c>
      <c r="H901" t="s">
        <v>46</v>
      </c>
      <c r="I901" t="s">
        <v>38</v>
      </c>
      <c r="J901" t="s">
        <v>30</v>
      </c>
      <c r="K901" s="3">
        <v>8655.4500000000007</v>
      </c>
      <c r="L901" s="6">
        <v>16.8</v>
      </c>
      <c r="N901" s="4">
        <v>6</v>
      </c>
      <c r="O901" s="4">
        <v>40432</v>
      </c>
      <c r="P901" s="4">
        <v>212828</v>
      </c>
      <c r="Q901" s="4">
        <v>0</v>
      </c>
      <c r="R901" s="9" t="str">
        <f t="shared" si="55"/>
        <v>6c855362-32f5-4639-bbbb-b040821488deне погашен55946краткосрочный727консолидация кредитов2 годав арендеконсолидация кредитов8655,4516,86404322128280</v>
      </c>
      <c r="S901" s="10">
        <f t="shared" si="56"/>
        <v>0.20699761444961948</v>
      </c>
      <c r="T901" s="3">
        <f t="shared" si="57"/>
        <v>4.6712764789814507</v>
      </c>
      <c r="U901" s="13">
        <f t="shared" si="58"/>
        <v>1.633572829537535E-2</v>
      </c>
    </row>
    <row r="902" spans="1:21" x14ac:dyDescent="0.25">
      <c r="A902">
        <v>1733</v>
      </c>
      <c r="B902" t="s">
        <v>1782</v>
      </c>
      <c r="C902" t="s">
        <v>23</v>
      </c>
      <c r="D902" s="1">
        <v>216062</v>
      </c>
      <c r="E902" t="s">
        <v>34</v>
      </c>
      <c r="F902" s="4">
        <v>724</v>
      </c>
      <c r="G902" s="4">
        <v>2145898</v>
      </c>
      <c r="H902" t="s">
        <v>29</v>
      </c>
      <c r="I902" t="s">
        <v>26</v>
      </c>
      <c r="J902" t="s">
        <v>30</v>
      </c>
      <c r="K902" s="3">
        <v>33082.42</v>
      </c>
      <c r="L902" s="6">
        <v>14.9</v>
      </c>
      <c r="N902" s="4">
        <v>12</v>
      </c>
      <c r="O902" s="4">
        <v>243352</v>
      </c>
      <c r="P902" s="4">
        <v>553564</v>
      </c>
      <c r="Q902" s="4">
        <v>0</v>
      </c>
      <c r="R902" s="9" t="str">
        <f t="shared" si="55"/>
        <v>6c85e576-941f-4976-be30-658881607d79погашен216062долгосрочный724консолидация кредитов10+ летв ипотекеконсолидация кредитов33082,4214,9122433525535640</v>
      </c>
      <c r="S902" s="10">
        <f t="shared" si="56"/>
        <v>0.18499902604876839</v>
      </c>
      <c r="T902" s="3">
        <f t="shared" si="57"/>
        <v>7.3559310352749288</v>
      </c>
      <c r="U902" s="13">
        <f t="shared" si="58"/>
        <v>2.572412300844407E-2</v>
      </c>
    </row>
    <row r="903" spans="1:21" x14ac:dyDescent="0.25">
      <c r="A903">
        <v>439</v>
      </c>
      <c r="B903" t="s">
        <v>490</v>
      </c>
      <c r="C903" t="s">
        <v>23</v>
      </c>
      <c r="D903" s="1">
        <v>94534</v>
      </c>
      <c r="E903" t="s">
        <v>24</v>
      </c>
      <c r="F903" s="4">
        <v>718</v>
      </c>
      <c r="G903" s="4">
        <v>777556</v>
      </c>
      <c r="H903" t="s">
        <v>46</v>
      </c>
      <c r="I903" t="s">
        <v>38</v>
      </c>
      <c r="J903" t="s">
        <v>30</v>
      </c>
      <c r="K903" s="3">
        <v>12894.35</v>
      </c>
      <c r="L903" s="6">
        <v>8.6999999999999993</v>
      </c>
      <c r="N903" s="4">
        <v>8</v>
      </c>
      <c r="O903" s="4">
        <v>49286</v>
      </c>
      <c r="P903" s="4">
        <v>72050</v>
      </c>
      <c r="Q903" s="4">
        <v>0</v>
      </c>
      <c r="R903" s="9" t="str">
        <f t="shared" si="55"/>
        <v>6c9bb30e-e5eb-4b42-a5af-936e5f86bf00погашен94534краткосрочный718консолидация кредитов2 годав арендеконсолидация кредитов12894,358,7849286720500</v>
      </c>
      <c r="S903" s="10">
        <f t="shared" si="56"/>
        <v>0.19899814289903237</v>
      </c>
      <c r="T903" s="3">
        <f t="shared" si="57"/>
        <v>3.8222942606645547</v>
      </c>
      <c r="U903" s="13">
        <f t="shared" si="58"/>
        <v>1.3366787598237709E-2</v>
      </c>
    </row>
    <row r="904" spans="1:21" x14ac:dyDescent="0.25">
      <c r="A904">
        <v>479</v>
      </c>
      <c r="B904" t="s">
        <v>530</v>
      </c>
      <c r="C904" t="s">
        <v>23</v>
      </c>
      <c r="E904" t="s">
        <v>24</v>
      </c>
      <c r="F904" s="4">
        <v>723</v>
      </c>
      <c r="G904" s="4">
        <v>898092</v>
      </c>
      <c r="H904" t="s">
        <v>37</v>
      </c>
      <c r="I904" t="s">
        <v>38</v>
      </c>
      <c r="J904" t="s">
        <v>30</v>
      </c>
      <c r="K904" s="3">
        <v>22976.13</v>
      </c>
      <c r="L904" s="6">
        <v>18.3</v>
      </c>
      <c r="N904" s="4">
        <v>13</v>
      </c>
      <c r="O904" s="4">
        <v>187777</v>
      </c>
      <c r="P904" s="4">
        <v>396044</v>
      </c>
      <c r="Q904" s="4">
        <v>1</v>
      </c>
      <c r="R904" s="9" t="str">
        <f t="shared" ref="R904:R967" si="59">CONCATENATE(B904,C904,D904,E904,F904,J904,H904,I904,J904,K904,L904,M904,N904,O904,P904,Q904)</f>
        <v>6cd3f9d2-fa0c-4cf3-b0ce-de0d07daebc7погашенкраткосрочный723консолидация кредитов5 летв арендеконсолидация кредитов22976,1318,3131877773960441</v>
      </c>
      <c r="S904" s="10">
        <f t="shared" ref="S904:S967" si="60">IFERROR(K904*12/G904,"")</f>
        <v>0.30699923838537702</v>
      </c>
      <c r="T904" s="3">
        <f t="shared" ref="T904:T967" si="61">IFERROR(O904/K904,"")</f>
        <v>8.1726992317679255</v>
      </c>
      <c r="U904" s="13">
        <f t="shared" ref="U904:U967" si="62">IFERROR((T904-MIN($T$7:$T$2006))/(MAX($T$7:$T$2006)-MIN($T$7:$T$2006)),"")</f>
        <v>2.8580409378614693E-2</v>
      </c>
    </row>
    <row r="905" spans="1:21" x14ac:dyDescent="0.25">
      <c r="A905">
        <v>587</v>
      </c>
      <c r="B905" t="s">
        <v>638</v>
      </c>
      <c r="C905" t="s">
        <v>23</v>
      </c>
      <c r="D905" s="1">
        <v>316998</v>
      </c>
      <c r="E905" t="s">
        <v>34</v>
      </c>
      <c r="F905" s="4">
        <v>702</v>
      </c>
      <c r="G905" s="4">
        <v>836494</v>
      </c>
      <c r="H905" t="s">
        <v>29</v>
      </c>
      <c r="I905" t="s">
        <v>38</v>
      </c>
      <c r="J905" t="s">
        <v>30</v>
      </c>
      <c r="K905" s="3">
        <v>19936.7</v>
      </c>
      <c r="L905" s="6">
        <v>25.6</v>
      </c>
      <c r="N905" s="4">
        <v>17</v>
      </c>
      <c r="O905" s="4">
        <v>293778</v>
      </c>
      <c r="P905" s="4">
        <v>499532</v>
      </c>
      <c r="Q905" s="4">
        <v>0</v>
      </c>
      <c r="R905" s="9" t="str">
        <f t="shared" si="59"/>
        <v>6cdb1de1-e420-4734-84a1-e42f9a3af7daпогашен316998долгосрочный702консолидация кредитов10+ летв арендеконсолидация кредитов19936,725,6172937784995320</v>
      </c>
      <c r="S905" s="10">
        <f t="shared" si="60"/>
        <v>0.28600372507154864</v>
      </c>
      <c r="T905" s="3">
        <f t="shared" si="61"/>
        <v>14.735537977699417</v>
      </c>
      <c r="U905" s="13">
        <f t="shared" si="62"/>
        <v>5.1531042055204861E-2</v>
      </c>
    </row>
    <row r="906" spans="1:21" x14ac:dyDescent="0.25">
      <c r="A906">
        <v>1188</v>
      </c>
      <c r="B906" t="s">
        <v>1238</v>
      </c>
      <c r="C906" t="s">
        <v>40</v>
      </c>
      <c r="D906" s="1">
        <v>279488</v>
      </c>
      <c r="E906" t="s">
        <v>24</v>
      </c>
      <c r="F906" s="4">
        <v>700</v>
      </c>
      <c r="G906" s="4">
        <v>626373</v>
      </c>
      <c r="H906" t="s">
        <v>35</v>
      </c>
      <c r="I906" t="s">
        <v>38</v>
      </c>
      <c r="J906" t="s">
        <v>30</v>
      </c>
      <c r="K906" s="3">
        <v>6837.91</v>
      </c>
      <c r="L906" s="6">
        <v>12.1</v>
      </c>
      <c r="M906" s="4">
        <v>60</v>
      </c>
      <c r="N906" s="4">
        <v>9</v>
      </c>
      <c r="O906" s="4">
        <v>235239</v>
      </c>
      <c r="P906" s="4">
        <v>315986</v>
      </c>
      <c r="Q906" s="4">
        <v>0</v>
      </c>
      <c r="R906" s="9" t="str">
        <f t="shared" si="59"/>
        <v>6ce7e08c-2852-431a-8c6e-630215246b06не погашен279488краткосрочный700консолидация кредитов3 годав арендеконсолидация кредитов6837,9112,16092352393159860</v>
      </c>
      <c r="S906" s="10">
        <f t="shared" si="60"/>
        <v>0.131000091000091</v>
      </c>
      <c r="T906" s="3">
        <f t="shared" si="61"/>
        <v>34.402178443413263</v>
      </c>
      <c r="U906" s="13">
        <f t="shared" si="62"/>
        <v>0.12030643922475683</v>
      </c>
    </row>
    <row r="907" spans="1:21" x14ac:dyDescent="0.25">
      <c r="A907">
        <v>49</v>
      </c>
      <c r="B907" t="s">
        <v>94</v>
      </c>
      <c r="C907" t="s">
        <v>23</v>
      </c>
      <c r="D907" s="1">
        <v>439428</v>
      </c>
      <c r="E907" t="s">
        <v>24</v>
      </c>
      <c r="F907" s="4">
        <v>710</v>
      </c>
      <c r="G907" s="4">
        <v>1518024</v>
      </c>
      <c r="H907" t="s">
        <v>25</v>
      </c>
      <c r="I907" t="s">
        <v>38</v>
      </c>
      <c r="J907" t="s">
        <v>30</v>
      </c>
      <c r="K907" s="3">
        <v>20923.560000000001</v>
      </c>
      <c r="L907" s="6">
        <v>17.8</v>
      </c>
      <c r="N907" s="4">
        <v>11</v>
      </c>
      <c r="O907" s="4">
        <v>209304</v>
      </c>
      <c r="P907" s="4">
        <v>265716</v>
      </c>
      <c r="Q907" s="4">
        <v>0</v>
      </c>
      <c r="R907" s="9" t="str">
        <f t="shared" si="59"/>
        <v>6cfb0765-7cd8-4ef5-aa6e-f935caf57cf0погашен439428краткосрочный710консолидация кредитов8 летв арендеконсолидация кредитов20923,5617,8112093042657160</v>
      </c>
      <c r="S907" s="10">
        <f t="shared" si="60"/>
        <v>0.16540102132772605</v>
      </c>
      <c r="T907" s="3">
        <f t="shared" si="61"/>
        <v>10.003269042170643</v>
      </c>
      <c r="U907" s="13">
        <f t="shared" si="62"/>
        <v>3.498201955583459E-2</v>
      </c>
    </row>
    <row r="908" spans="1:21" x14ac:dyDescent="0.25">
      <c r="A908">
        <v>1881</v>
      </c>
      <c r="B908" t="s">
        <v>1928</v>
      </c>
      <c r="C908" t="s">
        <v>23</v>
      </c>
      <c r="D908" s="1">
        <v>189310</v>
      </c>
      <c r="E908" t="s">
        <v>24</v>
      </c>
      <c r="F908" s="4">
        <v>735</v>
      </c>
      <c r="G908" s="4">
        <v>488262</v>
      </c>
      <c r="H908" t="s">
        <v>29</v>
      </c>
      <c r="I908" t="s">
        <v>38</v>
      </c>
      <c r="J908" t="s">
        <v>30</v>
      </c>
      <c r="K908" s="3">
        <v>12816.83</v>
      </c>
      <c r="L908" s="6">
        <v>22.5</v>
      </c>
      <c r="M908" s="4">
        <v>71</v>
      </c>
      <c r="N908" s="4">
        <v>13</v>
      </c>
      <c r="O908" s="4">
        <v>247608</v>
      </c>
      <c r="P908" s="4">
        <v>666754</v>
      </c>
      <c r="Q908" s="4">
        <v>0</v>
      </c>
      <c r="R908" s="9" t="str">
        <f t="shared" si="59"/>
        <v>6d0d9fe9-e992-4521-819b-6342246f0104погашен189310краткосрочный735консолидация кредитов10+ летв арендеконсолидация кредитов12816,8322,571132476086667540</v>
      </c>
      <c r="S908" s="10">
        <f t="shared" si="60"/>
        <v>0.31499883259397615</v>
      </c>
      <c r="T908" s="3">
        <f t="shared" si="61"/>
        <v>19.318973568347243</v>
      </c>
      <c r="U908" s="13">
        <f t="shared" si="62"/>
        <v>6.7559585603220659E-2</v>
      </c>
    </row>
    <row r="909" spans="1:21" x14ac:dyDescent="0.25">
      <c r="A909">
        <v>1879</v>
      </c>
      <c r="B909" t="s">
        <v>1926</v>
      </c>
      <c r="C909" t="s">
        <v>23</v>
      </c>
      <c r="E909" t="s">
        <v>24</v>
      </c>
      <c r="F909" s="4">
        <v>730</v>
      </c>
      <c r="G909" s="4">
        <v>965770</v>
      </c>
      <c r="H909" t="s">
        <v>29</v>
      </c>
      <c r="I909" t="s">
        <v>26</v>
      </c>
      <c r="J909" t="s">
        <v>30</v>
      </c>
      <c r="K909" s="3">
        <v>23822.2</v>
      </c>
      <c r="L909" s="6">
        <v>20.9</v>
      </c>
      <c r="N909" s="4">
        <v>15</v>
      </c>
      <c r="O909" s="4">
        <v>462555</v>
      </c>
      <c r="P909" s="4">
        <v>577126</v>
      </c>
      <c r="Q909" s="4">
        <v>0</v>
      </c>
      <c r="R909" s="9" t="str">
        <f t="shared" si="59"/>
        <v>6d28365f-17e9-4206-bb3f-0613285ad791погашенкраткосрочный730консолидация кредитов10+ летв ипотекеконсолидация кредитов23822,220,9154625555771260</v>
      </c>
      <c r="S909" s="10">
        <f t="shared" si="60"/>
        <v>0.29599842612630339</v>
      </c>
      <c r="T909" s="3">
        <f t="shared" si="61"/>
        <v>19.416972403892167</v>
      </c>
      <c r="U909" s="13">
        <f t="shared" si="62"/>
        <v>6.7902293288781196E-2</v>
      </c>
    </row>
    <row r="910" spans="1:21" x14ac:dyDescent="0.25">
      <c r="A910">
        <v>392</v>
      </c>
      <c r="B910" t="s">
        <v>444</v>
      </c>
      <c r="C910" t="s">
        <v>23</v>
      </c>
      <c r="D910" s="1">
        <v>161656</v>
      </c>
      <c r="E910" t="s">
        <v>24</v>
      </c>
      <c r="F910" s="4">
        <v>749</v>
      </c>
      <c r="G910" s="4">
        <v>874874</v>
      </c>
      <c r="H910" t="s">
        <v>55</v>
      </c>
      <c r="I910" t="s">
        <v>26</v>
      </c>
      <c r="J910" t="s">
        <v>30</v>
      </c>
      <c r="K910" s="3">
        <v>12226.5</v>
      </c>
      <c r="L910" s="6">
        <v>16.100000000000001</v>
      </c>
      <c r="M910" s="4">
        <v>19</v>
      </c>
      <c r="N910" s="4">
        <v>10</v>
      </c>
      <c r="O910" s="4">
        <v>159676</v>
      </c>
      <c r="P910" s="4">
        <v>394218</v>
      </c>
      <c r="Q910" s="4">
        <v>0</v>
      </c>
      <c r="R910" s="9" t="str">
        <f t="shared" si="59"/>
        <v>6d385ad8-34ab-4eb7-8364-97a516c00e3aпогашен161656краткосрочный749консолидация кредитов9 летв ипотекеконсолидация кредитов12226,516,119101596763942180</v>
      </c>
      <c r="S910" s="10">
        <f t="shared" si="60"/>
        <v>0.16770186335403728</v>
      </c>
      <c r="T910" s="3">
        <f t="shared" si="61"/>
        <v>13.05982905982906</v>
      </c>
      <c r="U910" s="13">
        <f t="shared" si="62"/>
        <v>4.5670989517608895E-2</v>
      </c>
    </row>
    <row r="911" spans="1:21" x14ac:dyDescent="0.25">
      <c r="A911">
        <v>245</v>
      </c>
      <c r="B911" t="s">
        <v>294</v>
      </c>
      <c r="C911" t="s">
        <v>23</v>
      </c>
      <c r="D911" s="1">
        <v>131032</v>
      </c>
      <c r="E911" t="s">
        <v>24</v>
      </c>
      <c r="F911" s="4"/>
      <c r="G911" s="4"/>
      <c r="H911" t="s">
        <v>25</v>
      </c>
      <c r="I911" t="s">
        <v>26</v>
      </c>
      <c r="J911" t="s">
        <v>30</v>
      </c>
      <c r="K911" s="3">
        <v>2696.86</v>
      </c>
      <c r="L911" s="6">
        <v>9.9</v>
      </c>
      <c r="M911" s="4">
        <v>31</v>
      </c>
      <c r="N911" s="4">
        <v>8</v>
      </c>
      <c r="O911" s="4">
        <v>77520</v>
      </c>
      <c r="P911" s="4">
        <v>255684</v>
      </c>
      <c r="Q911" s="4">
        <v>0</v>
      </c>
      <c r="R911" s="9" t="str">
        <f t="shared" si="59"/>
        <v>6d3ed03d-9b0f-4730-857f-2c31484bcb0cпогашен131032краткосрочныйконсолидация кредитов8 летв ипотекеконсолидация кредитов2696,869,9318775202556840</v>
      </c>
      <c r="S911" s="10" t="str">
        <f t="shared" si="60"/>
        <v/>
      </c>
      <c r="T911" s="3">
        <f t="shared" si="61"/>
        <v>28.744539946456246</v>
      </c>
      <c r="U911" s="13">
        <f t="shared" si="62"/>
        <v>0.10052134500145414</v>
      </c>
    </row>
    <row r="912" spans="1:21" x14ac:dyDescent="0.25">
      <c r="A912">
        <v>1965</v>
      </c>
      <c r="B912" t="s">
        <v>2012</v>
      </c>
      <c r="C912" t="s">
        <v>23</v>
      </c>
      <c r="D912" s="1">
        <v>287430</v>
      </c>
      <c r="E912" t="s">
        <v>24</v>
      </c>
      <c r="F912" s="4"/>
      <c r="G912" s="4"/>
      <c r="H912" t="s">
        <v>37</v>
      </c>
      <c r="I912" t="s">
        <v>26</v>
      </c>
      <c r="J912" t="s">
        <v>30</v>
      </c>
      <c r="K912" s="3">
        <v>31683.83</v>
      </c>
      <c r="L912" s="6">
        <v>21.7</v>
      </c>
      <c r="M912" s="4">
        <v>14</v>
      </c>
      <c r="N912" s="4">
        <v>16</v>
      </c>
      <c r="O912" s="4">
        <v>217018</v>
      </c>
      <c r="P912" s="4">
        <v>330638</v>
      </c>
      <c r="Q912" s="4">
        <v>1</v>
      </c>
      <c r="R912" s="9" t="str">
        <f t="shared" si="59"/>
        <v>6d5448de-74b8-4dc3-a893-d07c30ca6ff8погашен287430краткосрочныйконсолидация кредитов5 летв ипотекеконсолидация кредитов31683,8321,714162170183306381</v>
      </c>
      <c r="S912" s="10" t="str">
        <f t="shared" si="60"/>
        <v/>
      </c>
      <c r="T912" s="3">
        <f t="shared" si="61"/>
        <v>6.8494875777328685</v>
      </c>
      <c r="U912" s="13">
        <f t="shared" si="62"/>
        <v>2.3953060482686341E-2</v>
      </c>
    </row>
    <row r="913" spans="1:21" x14ac:dyDescent="0.25">
      <c r="A913">
        <v>1098</v>
      </c>
      <c r="B913" t="s">
        <v>1148</v>
      </c>
      <c r="C913" t="s">
        <v>23</v>
      </c>
      <c r="D913" s="1">
        <v>420684</v>
      </c>
      <c r="E913" t="s">
        <v>34</v>
      </c>
      <c r="F913" s="4"/>
      <c r="G913" s="4"/>
      <c r="I913" t="s">
        <v>26</v>
      </c>
      <c r="J913" t="s">
        <v>30</v>
      </c>
      <c r="K913" s="3">
        <v>9391.89</v>
      </c>
      <c r="L913" s="6">
        <v>17.5</v>
      </c>
      <c r="N913" s="4">
        <v>7</v>
      </c>
      <c r="O913" s="4">
        <v>161310</v>
      </c>
      <c r="P913" s="4">
        <v>415976</v>
      </c>
      <c r="Q913" s="4">
        <v>1</v>
      </c>
      <c r="R913" s="9" t="str">
        <f t="shared" si="59"/>
        <v>6d9b754e-086a-4176-924b-25306bac63ceпогашен420684долгосрочныйконсолидация кредитовв ипотекеконсолидация кредитов9391,8917,571613104159761</v>
      </c>
      <c r="S913" s="10" t="str">
        <f t="shared" si="60"/>
        <v/>
      </c>
      <c r="T913" s="3">
        <f t="shared" si="61"/>
        <v>17.175456697214301</v>
      </c>
      <c r="U913" s="13">
        <f t="shared" si="62"/>
        <v>6.0063581168258197E-2</v>
      </c>
    </row>
    <row r="914" spans="1:21" x14ac:dyDescent="0.25">
      <c r="A914">
        <v>588</v>
      </c>
      <c r="B914" t="s">
        <v>639</v>
      </c>
      <c r="C914" t="s">
        <v>23</v>
      </c>
      <c r="D914" s="1">
        <v>387904</v>
      </c>
      <c r="E914" t="s">
        <v>34</v>
      </c>
      <c r="F914" s="4"/>
      <c r="G914" s="4"/>
      <c r="H914" t="s">
        <v>35</v>
      </c>
      <c r="I914" t="s">
        <v>26</v>
      </c>
      <c r="J914" t="s">
        <v>30</v>
      </c>
      <c r="K914" s="3">
        <v>3782.52</v>
      </c>
      <c r="L914" s="6">
        <v>22.1</v>
      </c>
      <c r="N914" s="4">
        <v>13</v>
      </c>
      <c r="O914" s="4">
        <v>72238</v>
      </c>
      <c r="P914" s="4">
        <v>344256</v>
      </c>
      <c r="Q914" s="4">
        <v>1</v>
      </c>
      <c r="R914" s="9" t="str">
        <f t="shared" si="59"/>
        <v>6dc92657-2320-40cd-bbb0-515287fd4033погашен387904долгосрочныйконсолидация кредитов3 годав ипотекеконсолидация кредитов3782,5222,113722383442561</v>
      </c>
      <c r="S914" s="10" t="str">
        <f t="shared" si="60"/>
        <v/>
      </c>
      <c r="T914" s="3">
        <f t="shared" si="61"/>
        <v>19.09785011050834</v>
      </c>
      <c r="U914" s="13">
        <f t="shared" si="62"/>
        <v>6.6786303879639658E-2</v>
      </c>
    </row>
    <row r="915" spans="1:21" x14ac:dyDescent="0.25">
      <c r="A915">
        <v>997</v>
      </c>
      <c r="B915" t="s">
        <v>1048</v>
      </c>
      <c r="C915" t="s">
        <v>40</v>
      </c>
      <c r="D915" s="1">
        <v>218284</v>
      </c>
      <c r="E915" t="s">
        <v>34</v>
      </c>
      <c r="F915" s="4">
        <v>721</v>
      </c>
      <c r="G915" s="4">
        <v>1319626</v>
      </c>
      <c r="H915" t="s">
        <v>29</v>
      </c>
      <c r="I915" t="s">
        <v>38</v>
      </c>
      <c r="J915" t="s">
        <v>30</v>
      </c>
      <c r="K915" s="3">
        <v>13086.44</v>
      </c>
      <c r="L915" s="6">
        <v>14.6</v>
      </c>
      <c r="N915" s="4">
        <v>4</v>
      </c>
      <c r="O915" s="4">
        <v>436012</v>
      </c>
      <c r="P915" s="4">
        <v>873444</v>
      </c>
      <c r="Q915" s="4">
        <v>0</v>
      </c>
      <c r="R915" s="9" t="str">
        <f t="shared" si="59"/>
        <v>6dcac565-9aeb-4a3f-b1dc-b9e9ea2bfb08не погашен218284долгосрочный721консолидация кредитов10+ летв арендеконсолидация кредитов13086,4414,644360128734440</v>
      </c>
      <c r="S915" s="10">
        <f t="shared" si="60"/>
        <v>0.11900135341377026</v>
      </c>
      <c r="T915" s="3">
        <f t="shared" si="61"/>
        <v>33.317846564841162</v>
      </c>
      <c r="U915" s="13">
        <f t="shared" si="62"/>
        <v>0.11651446693836583</v>
      </c>
    </row>
    <row r="916" spans="1:21" x14ac:dyDescent="0.25">
      <c r="A916">
        <v>767</v>
      </c>
      <c r="B916" s="2" t="s">
        <v>819</v>
      </c>
      <c r="C916" t="s">
        <v>23</v>
      </c>
      <c r="D916" s="1">
        <v>54824</v>
      </c>
      <c r="E916" t="s">
        <v>34</v>
      </c>
      <c r="F916" s="4">
        <v>747</v>
      </c>
      <c r="G916" s="4">
        <v>830813</v>
      </c>
      <c r="H916" t="s">
        <v>29</v>
      </c>
      <c r="I916" t="s">
        <v>26</v>
      </c>
      <c r="J916" t="s">
        <v>80</v>
      </c>
      <c r="K916" s="3">
        <v>5130.38</v>
      </c>
      <c r="L916" s="6">
        <v>24.2</v>
      </c>
      <c r="N916" s="4">
        <v>13</v>
      </c>
      <c r="O916" s="4">
        <v>76665</v>
      </c>
      <c r="P916" s="4">
        <v>1431650</v>
      </c>
      <c r="Q916" s="4">
        <v>0</v>
      </c>
      <c r="R916" s="9" t="str">
        <f t="shared" si="59"/>
        <v>6e114107-2576-4a5b-91af-a7669333eca3погашен54824долгосрочный747приобретение автомобиля10+ летв ипотекеприобретение автомобиля5130,3824,2137666514316500</v>
      </c>
      <c r="S916" s="10">
        <f t="shared" si="60"/>
        <v>7.4101584833169434E-2</v>
      </c>
      <c r="T916" s="3">
        <f t="shared" si="61"/>
        <v>14.943337530553292</v>
      </c>
      <c r="U916" s="13">
        <f t="shared" si="62"/>
        <v>5.2257729300242764E-2</v>
      </c>
    </row>
    <row r="917" spans="1:21" x14ac:dyDescent="0.25">
      <c r="A917">
        <v>1120</v>
      </c>
      <c r="B917" s="2" t="s">
        <v>1170</v>
      </c>
      <c r="C917" t="s">
        <v>40</v>
      </c>
      <c r="D917" s="1">
        <v>78694</v>
      </c>
      <c r="E917" t="s">
        <v>24</v>
      </c>
      <c r="F917" s="4"/>
      <c r="G917" s="4"/>
      <c r="H917" t="s">
        <v>52</v>
      </c>
      <c r="I917" t="s">
        <v>38</v>
      </c>
      <c r="J917" t="s">
        <v>30</v>
      </c>
      <c r="K917" s="3">
        <v>12015.98</v>
      </c>
      <c r="L917" s="6">
        <v>7.8</v>
      </c>
      <c r="M917" s="4">
        <v>7</v>
      </c>
      <c r="N917" s="4">
        <v>5</v>
      </c>
      <c r="O917" s="4">
        <v>3363</v>
      </c>
      <c r="P917" s="4">
        <v>79398</v>
      </c>
      <c r="Q917" s="4">
        <v>0</v>
      </c>
      <c r="R917" s="9" t="str">
        <f t="shared" si="59"/>
        <v>6e1778e9-47a8-45a8-96cc-15cb5d7d0421не погашен78694краткосрочныйконсолидация кредитов4 годав арендеконсолидация кредитов12015,987,8753363793980</v>
      </c>
      <c r="S917" s="10" t="str">
        <f t="shared" si="60"/>
        <v/>
      </c>
      <c r="T917" s="3">
        <f t="shared" si="61"/>
        <v>0.27987729673318368</v>
      </c>
      <c r="U917" s="13">
        <f t="shared" si="62"/>
        <v>9.7874735011924054E-4</v>
      </c>
    </row>
    <row r="918" spans="1:21" x14ac:dyDescent="0.25">
      <c r="A918">
        <v>390</v>
      </c>
      <c r="B918" t="s">
        <v>442</v>
      </c>
      <c r="C918" t="s">
        <v>40</v>
      </c>
      <c r="D918" s="1">
        <v>418572</v>
      </c>
      <c r="E918" t="s">
        <v>34</v>
      </c>
      <c r="F918" s="4">
        <v>704</v>
      </c>
      <c r="G918" s="4">
        <v>1201788</v>
      </c>
      <c r="H918" t="s">
        <v>52</v>
      </c>
      <c r="I918" t="s">
        <v>26</v>
      </c>
      <c r="J918" t="s">
        <v>30</v>
      </c>
      <c r="K918" s="3">
        <v>23935.63</v>
      </c>
      <c r="L918" s="6">
        <v>16.600000000000001</v>
      </c>
      <c r="N918" s="4">
        <v>18</v>
      </c>
      <c r="O918" s="4">
        <v>232522</v>
      </c>
      <c r="P918" s="4">
        <v>333608</v>
      </c>
      <c r="Q918" s="4">
        <v>1</v>
      </c>
      <c r="R918" s="9" t="str">
        <f t="shared" si="59"/>
        <v>6e1f347c-42e6-46e5-9af0-e982346990c1не погашен418572долгосрочный704консолидация кредитов4 годав ипотекеконсолидация кредитов23935,6316,6182325223336081</v>
      </c>
      <c r="S918" s="10">
        <f t="shared" si="60"/>
        <v>0.23900018971732118</v>
      </c>
      <c r="T918" s="3">
        <f t="shared" si="61"/>
        <v>9.7144716892766141</v>
      </c>
      <c r="U918" s="13">
        <f t="shared" si="62"/>
        <v>3.3972078245246791E-2</v>
      </c>
    </row>
    <row r="919" spans="1:21" x14ac:dyDescent="0.25">
      <c r="A919">
        <v>1972</v>
      </c>
      <c r="B919" t="s">
        <v>2019</v>
      </c>
      <c r="C919" t="s">
        <v>23</v>
      </c>
      <c r="D919" s="1">
        <v>37598</v>
      </c>
      <c r="E919" t="s">
        <v>24</v>
      </c>
      <c r="F919" s="4">
        <v>690</v>
      </c>
      <c r="G919" s="4">
        <v>222718</v>
      </c>
      <c r="H919" t="s">
        <v>46</v>
      </c>
      <c r="I919" t="s">
        <v>32</v>
      </c>
      <c r="J919" t="s">
        <v>30</v>
      </c>
      <c r="K919" s="3">
        <v>3433.49</v>
      </c>
      <c r="L919" s="6">
        <v>9</v>
      </c>
      <c r="N919" s="4">
        <v>6</v>
      </c>
      <c r="O919" s="4">
        <v>82194</v>
      </c>
      <c r="P919" s="4">
        <v>105270</v>
      </c>
      <c r="Q919" s="4">
        <v>0</v>
      </c>
      <c r="R919" s="9" t="str">
        <f t="shared" si="59"/>
        <v>6e3ddedf-8484-48f5-becd-2248c7d0e0d9погашен37598краткосрочный690консолидация кредитов2 годав собственностиконсолидация кредитов3433,4996821941052700</v>
      </c>
      <c r="S919" s="10">
        <f t="shared" si="60"/>
        <v>0.18499573451629414</v>
      </c>
      <c r="T919" s="3">
        <f t="shared" si="61"/>
        <v>23.938907642078469</v>
      </c>
      <c r="U919" s="13">
        <f t="shared" si="62"/>
        <v>8.3715766490950042E-2</v>
      </c>
    </row>
    <row r="920" spans="1:21" x14ac:dyDescent="0.25">
      <c r="A920">
        <v>329</v>
      </c>
      <c r="B920" t="s">
        <v>379</v>
      </c>
      <c r="C920" t="s">
        <v>23</v>
      </c>
      <c r="E920" t="s">
        <v>24</v>
      </c>
      <c r="F920" s="4">
        <v>716</v>
      </c>
      <c r="G920" s="4">
        <v>2848575</v>
      </c>
      <c r="H920" t="s">
        <v>42</v>
      </c>
      <c r="I920" t="s">
        <v>26</v>
      </c>
      <c r="J920" t="s">
        <v>27</v>
      </c>
      <c r="K920" s="3">
        <v>23263.41</v>
      </c>
      <c r="L920" s="6">
        <v>31.5</v>
      </c>
      <c r="M920" s="4">
        <v>10</v>
      </c>
      <c r="N920" s="4">
        <v>14</v>
      </c>
      <c r="O920" s="4">
        <v>371051</v>
      </c>
      <c r="P920" s="4">
        <v>1053052</v>
      </c>
      <c r="Q920" s="4">
        <v>0</v>
      </c>
      <c r="R920" s="9" t="str">
        <f t="shared" si="59"/>
        <v>6e74edf5-0498-4171-9123-f7f637520240погашенкраткосрочный716ремонт жилья&lt; 1 годав ипотекеремонт жилья23263,4131,5101437105110530520</v>
      </c>
      <c r="S920" s="10">
        <f t="shared" si="60"/>
        <v>9.8000200100050019E-2</v>
      </c>
      <c r="T920" s="3">
        <f t="shared" si="61"/>
        <v>15.949983256968777</v>
      </c>
      <c r="U920" s="13">
        <f t="shared" si="62"/>
        <v>5.5778028548299628E-2</v>
      </c>
    </row>
    <row r="921" spans="1:21" x14ac:dyDescent="0.25">
      <c r="A921">
        <v>846</v>
      </c>
      <c r="B921" t="s">
        <v>898</v>
      </c>
      <c r="C921" t="s">
        <v>23</v>
      </c>
      <c r="D921" s="1">
        <v>294316</v>
      </c>
      <c r="E921" t="s">
        <v>24</v>
      </c>
      <c r="F921" s="4"/>
      <c r="G921" s="4"/>
      <c r="H921" t="s">
        <v>42</v>
      </c>
      <c r="I921" t="s">
        <v>38</v>
      </c>
      <c r="J921" t="s">
        <v>30</v>
      </c>
      <c r="K921" s="3">
        <v>22443.94</v>
      </c>
      <c r="L921" s="6">
        <v>15.7</v>
      </c>
      <c r="M921" s="4">
        <v>42</v>
      </c>
      <c r="N921" s="4">
        <v>8</v>
      </c>
      <c r="O921" s="4">
        <v>306888</v>
      </c>
      <c r="P921" s="4">
        <v>560494</v>
      </c>
      <c r="Q921" s="4">
        <v>0</v>
      </c>
      <c r="R921" s="9" t="str">
        <f t="shared" si="59"/>
        <v>6e89cd20-19f4-4bc7-9e70-590c34a9acddпогашен294316краткосрочныйконсолидация кредитов&lt; 1 годав арендеконсолидация кредитов22443,9415,74283068885604940</v>
      </c>
      <c r="S921" s="10" t="str">
        <f t="shared" si="60"/>
        <v/>
      </c>
      <c r="T921" s="3">
        <f t="shared" si="61"/>
        <v>13.673535038856814</v>
      </c>
      <c r="U921" s="13">
        <f t="shared" si="62"/>
        <v>4.7817155382925157E-2</v>
      </c>
    </row>
    <row r="922" spans="1:21" x14ac:dyDescent="0.25">
      <c r="A922">
        <v>1215</v>
      </c>
      <c r="B922" t="s">
        <v>1265</v>
      </c>
      <c r="C922" t="s">
        <v>23</v>
      </c>
      <c r="D922" s="1">
        <v>311960</v>
      </c>
      <c r="E922" t="s">
        <v>34</v>
      </c>
      <c r="F922" s="4">
        <v>702</v>
      </c>
      <c r="G922" s="4">
        <v>1393517</v>
      </c>
      <c r="H922" t="s">
        <v>29</v>
      </c>
      <c r="I922" t="s">
        <v>26</v>
      </c>
      <c r="J922" t="s">
        <v>30</v>
      </c>
      <c r="K922" s="3">
        <v>8779.14</v>
      </c>
      <c r="L922" s="6">
        <v>13.5</v>
      </c>
      <c r="M922" s="4">
        <v>58</v>
      </c>
      <c r="N922" s="4">
        <v>14</v>
      </c>
      <c r="O922" s="4">
        <v>115349</v>
      </c>
      <c r="P922" s="4">
        <v>344212</v>
      </c>
      <c r="Q922" s="4">
        <v>0</v>
      </c>
      <c r="R922" s="9" t="str">
        <f t="shared" si="59"/>
        <v>6e8cf0e7-979a-4f14-a2fe-ba740d6ba278погашен311960долгосрочный702консолидация кредитов10+ летв ипотекеконсолидация кредитов8779,1413,558141153493442120</v>
      </c>
      <c r="S922" s="10">
        <f t="shared" si="60"/>
        <v>7.5599852746683391E-2</v>
      </c>
      <c r="T922" s="3">
        <f t="shared" si="61"/>
        <v>13.138986278838248</v>
      </c>
      <c r="U922" s="13">
        <f t="shared" si="62"/>
        <v>4.5947806963155077E-2</v>
      </c>
    </row>
    <row r="923" spans="1:21" x14ac:dyDescent="0.25">
      <c r="A923">
        <v>76</v>
      </c>
      <c r="B923" t="s">
        <v>123</v>
      </c>
      <c r="C923" t="s">
        <v>40</v>
      </c>
      <c r="D923" s="1">
        <v>133034</v>
      </c>
      <c r="E923" t="s">
        <v>24</v>
      </c>
      <c r="F923" s="4"/>
      <c r="G923" s="4"/>
      <c r="H923" t="s">
        <v>37</v>
      </c>
      <c r="I923" t="s">
        <v>32</v>
      </c>
      <c r="J923" t="s">
        <v>72</v>
      </c>
      <c r="K923" s="3">
        <v>30520.46</v>
      </c>
      <c r="L923" s="6">
        <v>13.8</v>
      </c>
      <c r="N923" s="4">
        <v>23</v>
      </c>
      <c r="O923" s="4">
        <v>113278</v>
      </c>
      <c r="P923" s="4">
        <v>1561406</v>
      </c>
      <c r="Q923" s="4">
        <v>0</v>
      </c>
      <c r="R923" s="9" t="str">
        <f t="shared" si="59"/>
        <v>6e8df64b-1404-4c95-8c79-954a601ba585не погашен133034краткосрочныйиное5 летв собственностииное30520,4613,82311327815614060</v>
      </c>
      <c r="S923" s="10" t="str">
        <f t="shared" si="60"/>
        <v/>
      </c>
      <c r="T923" s="3">
        <f t="shared" si="61"/>
        <v>3.7115430108196272</v>
      </c>
      <c r="U923" s="13">
        <f t="shared" si="62"/>
        <v>1.2979483970636019E-2</v>
      </c>
    </row>
    <row r="924" spans="1:21" x14ac:dyDescent="0.25">
      <c r="A924">
        <v>909</v>
      </c>
      <c r="B924" t="s">
        <v>961</v>
      </c>
      <c r="C924" t="s">
        <v>23</v>
      </c>
      <c r="D924" s="1">
        <v>328790</v>
      </c>
      <c r="E924" t="s">
        <v>34</v>
      </c>
      <c r="F924" s="4">
        <v>719</v>
      </c>
      <c r="G924" s="4">
        <v>1390838</v>
      </c>
      <c r="H924" t="s">
        <v>29</v>
      </c>
      <c r="I924" t="s">
        <v>38</v>
      </c>
      <c r="J924" t="s">
        <v>30</v>
      </c>
      <c r="K924" s="3">
        <v>6687.62</v>
      </c>
      <c r="L924" s="6">
        <v>14</v>
      </c>
      <c r="M924" s="4">
        <v>12</v>
      </c>
      <c r="N924" s="4">
        <v>8</v>
      </c>
      <c r="O924" s="4">
        <v>199253</v>
      </c>
      <c r="P924" s="4">
        <v>467060</v>
      </c>
      <c r="Q924" s="4">
        <v>1</v>
      </c>
      <c r="R924" s="9" t="str">
        <f t="shared" si="59"/>
        <v>6eb17931-dd7d-4623-a857-09b59b1b0a61погашен328790долгосрочный719консолидация кредитов10+ летв арендеконсолидация кредитов6687,62141281992534670601</v>
      </c>
      <c r="S924" s="10">
        <f t="shared" si="60"/>
        <v>5.7700062839813118E-2</v>
      </c>
      <c r="T924" s="3">
        <f t="shared" si="61"/>
        <v>29.794306494687198</v>
      </c>
      <c r="U924" s="13">
        <f t="shared" si="62"/>
        <v>0.10419244029684845</v>
      </c>
    </row>
    <row r="925" spans="1:21" x14ac:dyDescent="0.25">
      <c r="A925">
        <v>147</v>
      </c>
      <c r="B925" t="s">
        <v>194</v>
      </c>
      <c r="C925" t="s">
        <v>23</v>
      </c>
      <c r="D925" s="1">
        <v>214786</v>
      </c>
      <c r="E925" t="s">
        <v>24</v>
      </c>
      <c r="F925" s="4">
        <v>723</v>
      </c>
      <c r="G925" s="4">
        <v>883329</v>
      </c>
      <c r="H925" t="s">
        <v>55</v>
      </c>
      <c r="I925" t="s">
        <v>26</v>
      </c>
      <c r="J925" t="s">
        <v>30</v>
      </c>
      <c r="K925" s="3">
        <v>11924.97</v>
      </c>
      <c r="L925" s="6">
        <v>14.3</v>
      </c>
      <c r="M925" s="4">
        <v>79</v>
      </c>
      <c r="N925" s="4">
        <v>5</v>
      </c>
      <c r="O925" s="4">
        <v>154755</v>
      </c>
      <c r="P925" s="4">
        <v>193314</v>
      </c>
      <c r="Q925" s="4">
        <v>0</v>
      </c>
      <c r="R925" s="9" t="str">
        <f t="shared" si="59"/>
        <v>6ecfe8c1-8b24-472b-9efa-0fd181df38e9погашен214786краткосрочный723консолидация кредитов9 летв ипотекеконсолидация кредитов11924,9714,37951547551933140</v>
      </c>
      <c r="S925" s="10">
        <f t="shared" si="60"/>
        <v>0.16200038717171064</v>
      </c>
      <c r="T925" s="3">
        <f t="shared" si="61"/>
        <v>12.977391138090914</v>
      </c>
      <c r="U925" s="13">
        <f t="shared" si="62"/>
        <v>4.5382699261870614E-2</v>
      </c>
    </row>
    <row r="926" spans="1:21" x14ac:dyDescent="0.25">
      <c r="A926">
        <v>338</v>
      </c>
      <c r="B926" t="s">
        <v>388</v>
      </c>
      <c r="C926" t="s">
        <v>23</v>
      </c>
      <c r="D926" s="1">
        <v>440132</v>
      </c>
      <c r="E926" t="s">
        <v>34</v>
      </c>
      <c r="F926" s="4">
        <v>676</v>
      </c>
      <c r="G926" s="4">
        <v>1292380</v>
      </c>
      <c r="H926" t="s">
        <v>74</v>
      </c>
      <c r="I926" t="s">
        <v>26</v>
      </c>
      <c r="J926" t="s">
        <v>30</v>
      </c>
      <c r="K926" s="3">
        <v>4157.2</v>
      </c>
      <c r="L926" s="6">
        <v>15.6</v>
      </c>
      <c r="M926" s="4">
        <v>69</v>
      </c>
      <c r="N926" s="4">
        <v>3</v>
      </c>
      <c r="O926" s="4">
        <v>150822</v>
      </c>
      <c r="P926" s="4">
        <v>219956</v>
      </c>
      <c r="Q926" s="4">
        <v>0</v>
      </c>
      <c r="R926" s="9" t="str">
        <f t="shared" si="59"/>
        <v>6f0fb886-cacf-4e15-82cb-d125472a0c7bпогашен440132долгосрочный676консолидация кредитов6 летв ипотекеконсолидация кредитов4157,215,66931508222199560</v>
      </c>
      <c r="S926" s="10">
        <f t="shared" si="60"/>
        <v>3.8600411643634223E-2</v>
      </c>
      <c r="T926" s="3">
        <f t="shared" si="61"/>
        <v>36.279707495429619</v>
      </c>
      <c r="U926" s="13">
        <f t="shared" si="62"/>
        <v>0.12687226862886447</v>
      </c>
    </row>
    <row r="927" spans="1:21" x14ac:dyDescent="0.25">
      <c r="A927">
        <v>1623</v>
      </c>
      <c r="B927" t="s">
        <v>1673</v>
      </c>
      <c r="C927" t="s">
        <v>23</v>
      </c>
      <c r="D927" s="1">
        <v>65230</v>
      </c>
      <c r="E927" t="s">
        <v>24</v>
      </c>
      <c r="F927" s="4">
        <v>741</v>
      </c>
      <c r="G927" s="4">
        <v>1107776</v>
      </c>
      <c r="H927" t="s">
        <v>29</v>
      </c>
      <c r="I927" t="s">
        <v>38</v>
      </c>
      <c r="J927" t="s">
        <v>80</v>
      </c>
      <c r="K927" s="3">
        <v>5686.7</v>
      </c>
      <c r="L927" s="6">
        <v>18.2</v>
      </c>
      <c r="N927" s="4">
        <v>7</v>
      </c>
      <c r="O927" s="4">
        <v>36347</v>
      </c>
      <c r="P927" s="4">
        <v>243298</v>
      </c>
      <c r="Q927" s="4">
        <v>0</v>
      </c>
      <c r="R927" s="9" t="str">
        <f t="shared" si="59"/>
        <v>6fb791ca-5124-4149-a445-b9f1bc40d990погашен65230краткосрочный741приобретение автомобиля10+ летв арендеприобретение автомобиля5686,718,27363472432980</v>
      </c>
      <c r="S927" s="10">
        <f t="shared" si="60"/>
        <v>6.1601262349066953E-2</v>
      </c>
      <c r="T927" s="3">
        <f t="shared" si="61"/>
        <v>6.3915803541597063</v>
      </c>
      <c r="U927" s="13">
        <f t="shared" si="62"/>
        <v>2.2351732018734683E-2</v>
      </c>
    </row>
    <row r="928" spans="1:21" x14ac:dyDescent="0.25">
      <c r="A928">
        <v>1105</v>
      </c>
      <c r="B928" t="s">
        <v>1155</v>
      </c>
      <c r="C928" t="s">
        <v>23</v>
      </c>
      <c r="D928" s="1">
        <v>467126</v>
      </c>
      <c r="E928" t="s">
        <v>24</v>
      </c>
      <c r="F928" s="4">
        <v>737</v>
      </c>
      <c r="G928" s="4">
        <v>3487640</v>
      </c>
      <c r="H928" t="s">
        <v>57</v>
      </c>
      <c r="I928" t="s">
        <v>38</v>
      </c>
      <c r="J928" t="s">
        <v>30</v>
      </c>
      <c r="K928" s="3">
        <v>24064.639999999999</v>
      </c>
      <c r="L928" s="6">
        <v>22.1</v>
      </c>
      <c r="N928" s="4">
        <v>11</v>
      </c>
      <c r="O928" s="4">
        <v>890302</v>
      </c>
      <c r="P928" s="4">
        <v>1285394</v>
      </c>
      <c r="Q928" s="4">
        <v>0</v>
      </c>
      <c r="R928" s="9" t="str">
        <f t="shared" si="59"/>
        <v>6fe407e0-0b9b-4356-8fd7-0c52f828a559погашен467126краткосрочный737консолидация кредитов7 летв арендеконсолидация кредитов24064,6422,11189030212853940</v>
      </c>
      <c r="S928" s="10">
        <f t="shared" si="60"/>
        <v>8.2799738505120943E-2</v>
      </c>
      <c r="T928" s="3">
        <f t="shared" si="61"/>
        <v>36.996273370389083</v>
      </c>
      <c r="U928" s="13">
        <f t="shared" si="62"/>
        <v>0.12937814159351246</v>
      </c>
    </row>
    <row r="929" spans="1:21" x14ac:dyDescent="0.25">
      <c r="A929">
        <v>1006</v>
      </c>
      <c r="B929" t="s">
        <v>1056</v>
      </c>
      <c r="C929" t="s">
        <v>23</v>
      </c>
      <c r="D929" s="1">
        <v>67584</v>
      </c>
      <c r="E929" t="s">
        <v>24</v>
      </c>
      <c r="F929" s="4">
        <v>716</v>
      </c>
      <c r="G929" s="4">
        <v>856140</v>
      </c>
      <c r="H929" t="s">
        <v>29</v>
      </c>
      <c r="I929" t="s">
        <v>26</v>
      </c>
      <c r="J929" t="s">
        <v>30</v>
      </c>
      <c r="K929" s="3">
        <v>9417.5400000000009</v>
      </c>
      <c r="L929" s="6">
        <v>12.3</v>
      </c>
      <c r="M929" s="4">
        <v>48</v>
      </c>
      <c r="N929" s="4">
        <v>9</v>
      </c>
      <c r="O929" s="4">
        <v>198265</v>
      </c>
      <c r="P929" s="4">
        <v>565422</v>
      </c>
      <c r="Q929" s="4">
        <v>0</v>
      </c>
      <c r="R929" s="9" t="str">
        <f t="shared" si="59"/>
        <v>70187894-7f5b-4101-90d4-62c4b925c1f0погашен67584краткосрочный716консолидация кредитов10+ летв ипотекеконсолидация кредитов9417,5412,34891982655654220</v>
      </c>
      <c r="S929" s="10">
        <f t="shared" si="60"/>
        <v>0.13200000000000001</v>
      </c>
      <c r="T929" s="3">
        <f t="shared" si="61"/>
        <v>21.052737763789693</v>
      </c>
      <c r="U929" s="13">
        <f t="shared" si="62"/>
        <v>7.3622660857369071E-2</v>
      </c>
    </row>
    <row r="930" spans="1:21" x14ac:dyDescent="0.25">
      <c r="A930">
        <v>1862</v>
      </c>
      <c r="B930" t="s">
        <v>1910</v>
      </c>
      <c r="C930" t="s">
        <v>23</v>
      </c>
      <c r="D930" s="1">
        <v>181192</v>
      </c>
      <c r="E930" t="s">
        <v>24</v>
      </c>
      <c r="F930" s="4"/>
      <c r="G930" s="4"/>
      <c r="H930" t="s">
        <v>29</v>
      </c>
      <c r="I930" t="s">
        <v>26</v>
      </c>
      <c r="J930" t="s">
        <v>30</v>
      </c>
      <c r="K930" s="3">
        <v>14566.73</v>
      </c>
      <c r="L930" s="6">
        <v>20.2</v>
      </c>
      <c r="M930" s="4">
        <v>38</v>
      </c>
      <c r="N930" s="4">
        <v>8</v>
      </c>
      <c r="O930" s="4">
        <v>138700</v>
      </c>
      <c r="P930" s="4">
        <v>176682</v>
      </c>
      <c r="Q930" s="4">
        <v>0</v>
      </c>
      <c r="R930" s="9" t="str">
        <f t="shared" si="59"/>
        <v>703264c2-e077-4081-934a-b1c320c2092eпогашен181192краткосрочныйконсолидация кредитов10+ летв ипотекеконсолидация кредитов14566,7320,23881387001766820</v>
      </c>
      <c r="S930" s="10" t="str">
        <f t="shared" si="60"/>
        <v/>
      </c>
      <c r="T930" s="3">
        <f t="shared" si="61"/>
        <v>9.5216977317489935</v>
      </c>
      <c r="U930" s="13">
        <f t="shared" si="62"/>
        <v>3.3297936389853532E-2</v>
      </c>
    </row>
    <row r="931" spans="1:21" x14ac:dyDescent="0.25">
      <c r="A931">
        <v>1519</v>
      </c>
      <c r="B931" t="s">
        <v>1569</v>
      </c>
      <c r="C931" t="s">
        <v>23</v>
      </c>
      <c r="D931" s="1">
        <v>448734</v>
      </c>
      <c r="E931" t="s">
        <v>24</v>
      </c>
      <c r="F931" s="4"/>
      <c r="G931" s="4"/>
      <c r="H931" t="s">
        <v>29</v>
      </c>
      <c r="I931" t="s">
        <v>26</v>
      </c>
      <c r="J931" t="s">
        <v>30</v>
      </c>
      <c r="K931" s="3">
        <v>16742.419999999998</v>
      </c>
      <c r="L931" s="6">
        <v>18.399999999999999</v>
      </c>
      <c r="M931" s="4">
        <v>7</v>
      </c>
      <c r="N931" s="4">
        <v>21</v>
      </c>
      <c r="O931" s="4">
        <v>495672</v>
      </c>
      <c r="P931" s="4">
        <v>2539526</v>
      </c>
      <c r="Q931" s="4">
        <v>0</v>
      </c>
      <c r="R931" s="9" t="str">
        <f t="shared" si="59"/>
        <v>705577ba-484d-47f0-a553-d4c2c88d6e51погашен448734краткосрочныйконсолидация кредитов10+ летв ипотекеконсолидация кредитов16742,4218,472149567225395260</v>
      </c>
      <c r="S931" s="10" t="str">
        <f t="shared" si="60"/>
        <v/>
      </c>
      <c r="T931" s="3">
        <f t="shared" si="61"/>
        <v>29.605755918200597</v>
      </c>
      <c r="U931" s="13">
        <f t="shared" si="62"/>
        <v>0.10353306785308911</v>
      </c>
    </row>
    <row r="932" spans="1:21" x14ac:dyDescent="0.25">
      <c r="A932">
        <v>565</v>
      </c>
      <c r="B932" t="s">
        <v>616</v>
      </c>
      <c r="C932" t="s">
        <v>23</v>
      </c>
      <c r="E932" t="s">
        <v>24</v>
      </c>
      <c r="F932" s="4">
        <v>700</v>
      </c>
      <c r="G932" s="4">
        <v>1489771</v>
      </c>
      <c r="H932" t="s">
        <v>74</v>
      </c>
      <c r="I932" t="s">
        <v>26</v>
      </c>
      <c r="J932" t="s">
        <v>30</v>
      </c>
      <c r="K932" s="3">
        <v>23141.24</v>
      </c>
      <c r="L932" s="6">
        <v>14</v>
      </c>
      <c r="M932" s="4">
        <v>1</v>
      </c>
      <c r="N932" s="4">
        <v>11</v>
      </c>
      <c r="O932" s="4">
        <v>65626</v>
      </c>
      <c r="P932" s="4">
        <v>926706</v>
      </c>
      <c r="Q932" s="4">
        <v>0</v>
      </c>
      <c r="R932" s="9" t="str">
        <f t="shared" si="59"/>
        <v>70753e1d-62a0-4b15-af37-0b714db50afeпогашенкраткосрочный700консолидация кредитов6 летв ипотекеконсолидация кредитов23141,2414111656269267060</v>
      </c>
      <c r="S932" s="10">
        <f t="shared" si="60"/>
        <v>0.18640105089976916</v>
      </c>
      <c r="T932" s="3">
        <f t="shared" si="61"/>
        <v>2.8358895201812864</v>
      </c>
      <c r="U932" s="13">
        <f t="shared" si="62"/>
        <v>9.9172722671908922E-3</v>
      </c>
    </row>
    <row r="933" spans="1:21" x14ac:dyDescent="0.25">
      <c r="A933">
        <v>494</v>
      </c>
      <c r="B933" t="s">
        <v>545</v>
      </c>
      <c r="C933" t="s">
        <v>23</v>
      </c>
      <c r="E933" t="s">
        <v>24</v>
      </c>
      <c r="F933" s="4">
        <v>748</v>
      </c>
      <c r="G933" s="4">
        <v>902538</v>
      </c>
      <c r="H933" t="s">
        <v>37</v>
      </c>
      <c r="I933" t="s">
        <v>38</v>
      </c>
      <c r="J933" t="s">
        <v>44</v>
      </c>
      <c r="K933" s="3">
        <v>14688.71</v>
      </c>
      <c r="L933" s="6">
        <v>26.5</v>
      </c>
      <c r="N933" s="4">
        <v>6</v>
      </c>
      <c r="O933" s="4">
        <v>3173</v>
      </c>
      <c r="P933" s="4">
        <v>244750</v>
      </c>
      <c r="Q933" s="4">
        <v>0</v>
      </c>
      <c r="R933" s="9" t="str">
        <f t="shared" si="59"/>
        <v>7090815a-263d-4b9d-9e35-06f8df9ddfd2погашенкраткосрочный748приобретение жилья5 летв арендеприобретение жилья14688,7126,5631732447500</v>
      </c>
      <c r="S933" s="10">
        <f t="shared" si="60"/>
        <v>0.1952987242642415</v>
      </c>
      <c r="T933" s="3">
        <f t="shared" si="61"/>
        <v>0.2160162464913529</v>
      </c>
      <c r="U933" s="13">
        <f t="shared" si="62"/>
        <v>7.5542150543806037E-4</v>
      </c>
    </row>
    <row r="934" spans="1:21" x14ac:dyDescent="0.25">
      <c r="A934">
        <v>1902</v>
      </c>
      <c r="B934" t="s">
        <v>1949</v>
      </c>
      <c r="C934" t="s">
        <v>23</v>
      </c>
      <c r="D934" s="1">
        <v>264946</v>
      </c>
      <c r="E934" t="s">
        <v>24</v>
      </c>
      <c r="F934" s="4">
        <v>746</v>
      </c>
      <c r="G934" s="4">
        <v>858078</v>
      </c>
      <c r="H934" t="s">
        <v>42</v>
      </c>
      <c r="I934" t="s">
        <v>32</v>
      </c>
      <c r="J934" t="s">
        <v>30</v>
      </c>
      <c r="K934" s="3">
        <v>11155.09</v>
      </c>
      <c r="L934" s="6">
        <v>13.7</v>
      </c>
      <c r="N934" s="4">
        <v>11</v>
      </c>
      <c r="O934" s="4">
        <v>57437</v>
      </c>
      <c r="P934" s="4">
        <v>588522</v>
      </c>
      <c r="Q934" s="4">
        <v>0</v>
      </c>
      <c r="R934" s="9" t="str">
        <f t="shared" si="59"/>
        <v>70b37d05-48fc-4079-8567-f09dfe69d22dпогашен264946краткосрочный746консолидация кредитов&lt; 1 годав собственностиконсолидация кредитов11155,0913,711574375885220</v>
      </c>
      <c r="S934" s="10">
        <f t="shared" si="60"/>
        <v>0.1560010628404411</v>
      </c>
      <c r="T934" s="3">
        <f t="shared" si="61"/>
        <v>5.1489499412375874</v>
      </c>
      <c r="U934" s="13">
        <f t="shared" si="62"/>
        <v>1.8006180457313947E-2</v>
      </c>
    </row>
    <row r="935" spans="1:21" x14ac:dyDescent="0.25">
      <c r="A935">
        <v>1270</v>
      </c>
      <c r="B935" t="s">
        <v>1320</v>
      </c>
      <c r="C935" t="s">
        <v>40</v>
      </c>
      <c r="D935" s="1">
        <v>325248</v>
      </c>
      <c r="E935" t="s">
        <v>34</v>
      </c>
      <c r="F935" s="4"/>
      <c r="G935" s="4"/>
      <c r="H935" t="s">
        <v>29</v>
      </c>
      <c r="I935" t="s">
        <v>38</v>
      </c>
      <c r="J935" t="s">
        <v>72</v>
      </c>
      <c r="K935" s="3">
        <v>14561.98</v>
      </c>
      <c r="L935" s="6">
        <v>26.9</v>
      </c>
      <c r="M935" s="4">
        <v>53</v>
      </c>
      <c r="N935" s="4">
        <v>23</v>
      </c>
      <c r="O935" s="4">
        <v>452219</v>
      </c>
      <c r="P935" s="4">
        <v>1407604</v>
      </c>
      <c r="Q935" s="4">
        <v>0</v>
      </c>
      <c r="R935" s="9" t="str">
        <f t="shared" si="59"/>
        <v>70ced9d2-7718-4201-a94b-1a1067142ffbне погашен325248долгосрочныйиное10+ летв арендеиное14561,9826,9532345221914076040</v>
      </c>
      <c r="S935" s="10" t="str">
        <f t="shared" si="60"/>
        <v/>
      </c>
      <c r="T935" s="3">
        <f t="shared" si="61"/>
        <v>31.054774144724824</v>
      </c>
      <c r="U935" s="13">
        <f t="shared" si="62"/>
        <v>0.10860036972444136</v>
      </c>
    </row>
    <row r="936" spans="1:21" x14ac:dyDescent="0.25">
      <c r="A936">
        <v>865</v>
      </c>
      <c r="B936" t="s">
        <v>917</v>
      </c>
      <c r="C936" t="s">
        <v>23</v>
      </c>
      <c r="D936" s="1">
        <v>312422</v>
      </c>
      <c r="E936" t="s">
        <v>24</v>
      </c>
      <c r="F936" s="4"/>
      <c r="G936" s="4"/>
      <c r="H936" t="s">
        <v>57</v>
      </c>
      <c r="I936" t="s">
        <v>26</v>
      </c>
      <c r="J936" t="s">
        <v>30</v>
      </c>
      <c r="K936" s="3">
        <v>16836.09</v>
      </c>
      <c r="L936" s="6">
        <v>21</v>
      </c>
      <c r="N936" s="4">
        <v>17</v>
      </c>
      <c r="O936" s="4">
        <v>426018</v>
      </c>
      <c r="P936" s="4">
        <v>510664</v>
      </c>
      <c r="Q936" s="4">
        <v>0</v>
      </c>
      <c r="R936" s="9" t="str">
        <f t="shared" si="59"/>
        <v>70d52005-13e3-44e3-8942-f9ba6d920912погашен312422краткосрочныйконсолидация кредитов7 летв ипотекеконсолидация кредитов16836,0921174260185106640</v>
      </c>
      <c r="S936" s="10" t="str">
        <f t="shared" si="60"/>
        <v/>
      </c>
      <c r="T936" s="3">
        <f t="shared" si="61"/>
        <v>25.303856180383924</v>
      </c>
      <c r="U936" s="13">
        <f t="shared" si="62"/>
        <v>8.8489071723311177E-2</v>
      </c>
    </row>
    <row r="937" spans="1:21" x14ac:dyDescent="0.25">
      <c r="A937">
        <v>1496</v>
      </c>
      <c r="B937" s="2" t="s">
        <v>1546</v>
      </c>
      <c r="C937" t="s">
        <v>23</v>
      </c>
      <c r="D937" s="1">
        <v>446028</v>
      </c>
      <c r="E937" t="s">
        <v>24</v>
      </c>
      <c r="F937" s="4">
        <v>693</v>
      </c>
      <c r="G937" s="4">
        <v>2118633</v>
      </c>
      <c r="H937" t="s">
        <v>37</v>
      </c>
      <c r="I937" t="s">
        <v>38</v>
      </c>
      <c r="J937" t="s">
        <v>30</v>
      </c>
      <c r="K937" s="3">
        <v>16083.88</v>
      </c>
      <c r="L937" s="6">
        <v>16.8</v>
      </c>
      <c r="N937" s="4">
        <v>6</v>
      </c>
      <c r="O937" s="4">
        <v>381976</v>
      </c>
      <c r="P937" s="4">
        <v>446292</v>
      </c>
      <c r="Q937" s="4">
        <v>0</v>
      </c>
      <c r="R937" s="9" t="str">
        <f t="shared" si="59"/>
        <v>70e18920-01ef-4210-99cb-b4cb5f6dd5fdпогашен446028краткосрочный693консолидация кредитов5 летв арендеконсолидация кредитов16083,8816,863819764462920</v>
      </c>
      <c r="S937" s="10">
        <f t="shared" si="60"/>
        <v>9.1099572224165301E-2</v>
      </c>
      <c r="T937" s="3">
        <f t="shared" si="61"/>
        <v>23.748995889051649</v>
      </c>
      <c r="U937" s="13">
        <f t="shared" si="62"/>
        <v>8.3051633932857263E-2</v>
      </c>
    </row>
    <row r="938" spans="1:21" x14ac:dyDescent="0.25">
      <c r="A938">
        <v>240</v>
      </c>
      <c r="B938" t="s">
        <v>288</v>
      </c>
      <c r="C938" t="s">
        <v>23</v>
      </c>
      <c r="D938" s="1">
        <v>25894</v>
      </c>
      <c r="E938" t="s">
        <v>24</v>
      </c>
      <c r="F938" s="4">
        <v>748</v>
      </c>
      <c r="G938" s="4">
        <v>1024727</v>
      </c>
      <c r="H938" t="s">
        <v>25</v>
      </c>
      <c r="I938" t="s">
        <v>38</v>
      </c>
      <c r="J938" t="s">
        <v>30</v>
      </c>
      <c r="K938" s="3">
        <v>12723.73</v>
      </c>
      <c r="L938" s="6">
        <v>10.199999999999999</v>
      </c>
      <c r="N938" s="4">
        <v>12</v>
      </c>
      <c r="O938" s="4">
        <v>30590</v>
      </c>
      <c r="P938" s="4">
        <v>492008</v>
      </c>
      <c r="Q938" s="4">
        <v>0</v>
      </c>
      <c r="R938" s="9" t="str">
        <f t="shared" si="59"/>
        <v>70e8b7c3-5c89-43d9-91b2-54c5f82e6aebпогашен25894краткосрочный748консолидация кредитов8 летв арендеконсолидация кредитов12723,7310,212305904920080</v>
      </c>
      <c r="S938" s="10">
        <f t="shared" si="60"/>
        <v>0.14900042645504608</v>
      </c>
      <c r="T938" s="3">
        <f t="shared" si="61"/>
        <v>2.4041692176743772</v>
      </c>
      <c r="U938" s="13">
        <f t="shared" si="62"/>
        <v>8.40752100475055E-3</v>
      </c>
    </row>
    <row r="939" spans="1:21" x14ac:dyDescent="0.25">
      <c r="A939">
        <v>257</v>
      </c>
      <c r="B939" t="s">
        <v>306</v>
      </c>
      <c r="C939" t="s">
        <v>23</v>
      </c>
      <c r="D939" s="1">
        <v>117854</v>
      </c>
      <c r="E939" t="s">
        <v>24</v>
      </c>
      <c r="F939" s="4">
        <v>709</v>
      </c>
      <c r="G939" s="4">
        <v>848958</v>
      </c>
      <c r="H939" t="s">
        <v>29</v>
      </c>
      <c r="I939" t="s">
        <v>26</v>
      </c>
      <c r="J939" t="s">
        <v>30</v>
      </c>
      <c r="K939" s="3">
        <v>15069.09</v>
      </c>
      <c r="L939" s="6">
        <v>15.4</v>
      </c>
      <c r="N939" s="4">
        <v>10</v>
      </c>
      <c r="O939" s="4">
        <v>404073</v>
      </c>
      <c r="P939" s="4">
        <v>609994</v>
      </c>
      <c r="Q939" s="4">
        <v>0</v>
      </c>
      <c r="R939" s="9" t="str">
        <f t="shared" si="59"/>
        <v>70f10338-c42a-442b-8d27-fd47fe3f6d39погашен117854краткосрочный709консолидация кредитов10+ летв ипотекеконсолидация кредитов15069,0915,4104040736099940</v>
      </c>
      <c r="S939" s="10">
        <f t="shared" si="60"/>
        <v>0.21300120854035184</v>
      </c>
      <c r="T939" s="3">
        <f t="shared" si="61"/>
        <v>26.814691530809093</v>
      </c>
      <c r="U939" s="13">
        <f t="shared" si="62"/>
        <v>9.3772551708845076E-2</v>
      </c>
    </row>
    <row r="940" spans="1:21" x14ac:dyDescent="0.25">
      <c r="A940">
        <v>1041</v>
      </c>
      <c r="B940" t="s">
        <v>1091</v>
      </c>
      <c r="C940" t="s">
        <v>23</v>
      </c>
      <c r="D940" s="1">
        <v>154594</v>
      </c>
      <c r="E940" t="s">
        <v>24</v>
      </c>
      <c r="F940" s="4">
        <v>722</v>
      </c>
      <c r="G940" s="4">
        <v>434853</v>
      </c>
      <c r="I940" t="s">
        <v>26</v>
      </c>
      <c r="J940" t="s">
        <v>30</v>
      </c>
      <c r="K940" s="3">
        <v>2290.2600000000002</v>
      </c>
      <c r="L940" s="6">
        <v>33.700000000000003</v>
      </c>
      <c r="M940" s="4">
        <v>23</v>
      </c>
      <c r="N940" s="4">
        <v>8</v>
      </c>
      <c r="O940" s="4">
        <v>67792</v>
      </c>
      <c r="P940" s="4">
        <v>130372</v>
      </c>
      <c r="Q940" s="4">
        <v>2</v>
      </c>
      <c r="R940" s="9" t="str">
        <f t="shared" si="59"/>
        <v>710ccb54-2251-4dd0-a366-9c5777018558погашен154594краткосрочный722консолидация кредитовв ипотекеконсолидация кредитов2290,2633,7238677921303722</v>
      </c>
      <c r="S940" s="10">
        <f t="shared" si="60"/>
        <v>6.3200943767204101E-2</v>
      </c>
      <c r="T940" s="3">
        <f t="shared" si="61"/>
        <v>29.600132736021234</v>
      </c>
      <c r="U940" s="13">
        <f t="shared" si="62"/>
        <v>0.10351340325463282</v>
      </c>
    </row>
    <row r="941" spans="1:21" x14ac:dyDescent="0.25">
      <c r="A941">
        <v>1685</v>
      </c>
      <c r="B941" t="s">
        <v>1734</v>
      </c>
      <c r="C941" t="s">
        <v>23</v>
      </c>
      <c r="D941" s="1">
        <v>403172</v>
      </c>
      <c r="E941" t="s">
        <v>24</v>
      </c>
      <c r="F941" s="4">
        <v>738</v>
      </c>
      <c r="G941" s="4">
        <v>1973074</v>
      </c>
      <c r="H941" t="s">
        <v>42</v>
      </c>
      <c r="I941" t="s">
        <v>38</v>
      </c>
      <c r="J941" t="s">
        <v>72</v>
      </c>
      <c r="K941" s="3">
        <v>11443.89</v>
      </c>
      <c r="L941" s="6">
        <v>6</v>
      </c>
      <c r="N941" s="4">
        <v>9</v>
      </c>
      <c r="O941" s="4">
        <v>94468</v>
      </c>
      <c r="P941" s="4">
        <v>504108</v>
      </c>
      <c r="Q941" s="4">
        <v>0</v>
      </c>
      <c r="R941" s="9" t="str">
        <f t="shared" si="59"/>
        <v>7121f2ba-7291-4d14-9df7-37b1497c8aa9погашен403172краткосрочный738иное&lt; 1 годав арендеиное11443,8969944685041080</v>
      </c>
      <c r="S941" s="10">
        <f t="shared" si="60"/>
        <v>6.9600369778325594E-2</v>
      </c>
      <c r="T941" s="3">
        <f t="shared" si="61"/>
        <v>8.2548853580382193</v>
      </c>
      <c r="U941" s="13">
        <f t="shared" si="62"/>
        <v>2.8867819090808326E-2</v>
      </c>
    </row>
    <row r="942" spans="1:21" x14ac:dyDescent="0.25">
      <c r="A942">
        <v>742</v>
      </c>
      <c r="B942" t="s">
        <v>794</v>
      </c>
      <c r="C942" t="s">
        <v>23</v>
      </c>
      <c r="D942" s="1">
        <v>182028</v>
      </c>
      <c r="E942" t="s">
        <v>24</v>
      </c>
      <c r="F942" s="4">
        <v>723</v>
      </c>
      <c r="G942" s="4">
        <v>655025</v>
      </c>
      <c r="H942" t="s">
        <v>37</v>
      </c>
      <c r="I942" t="s">
        <v>38</v>
      </c>
      <c r="J942" t="s">
        <v>30</v>
      </c>
      <c r="K942" s="3">
        <v>20251.150000000001</v>
      </c>
      <c r="L942" s="6">
        <v>5</v>
      </c>
      <c r="N942" s="4">
        <v>5</v>
      </c>
      <c r="O942" s="4">
        <v>134045</v>
      </c>
      <c r="P942" s="4">
        <v>257818</v>
      </c>
      <c r="Q942" s="4">
        <v>0</v>
      </c>
      <c r="R942" s="9" t="str">
        <f t="shared" si="59"/>
        <v>716d4bf3-6479-428d-9979-904aaf7a453cпогашен182028краткосрочный723консолидация кредитов5 летв арендеконсолидация кредитов20251,15551340452578180</v>
      </c>
      <c r="S942" s="10">
        <f t="shared" si="60"/>
        <v>0.37099927483683831</v>
      </c>
      <c r="T942" s="3">
        <f t="shared" si="61"/>
        <v>6.6191302716142042</v>
      </c>
      <c r="U942" s="13">
        <f t="shared" si="62"/>
        <v>2.3147487449160904E-2</v>
      </c>
    </row>
    <row r="943" spans="1:21" x14ac:dyDescent="0.25">
      <c r="A943">
        <v>1528</v>
      </c>
      <c r="B943" t="s">
        <v>1578</v>
      </c>
      <c r="C943" t="s">
        <v>23</v>
      </c>
      <c r="E943" t="s">
        <v>34</v>
      </c>
      <c r="F943" s="4">
        <v>713</v>
      </c>
      <c r="G943" s="4">
        <v>2597870</v>
      </c>
      <c r="H943" t="s">
        <v>35</v>
      </c>
      <c r="I943" t="s">
        <v>38</v>
      </c>
      <c r="J943" t="s">
        <v>30</v>
      </c>
      <c r="K943" s="3">
        <v>19462.46</v>
      </c>
      <c r="L943" s="6">
        <v>13.3</v>
      </c>
      <c r="N943" s="4">
        <v>7</v>
      </c>
      <c r="O943" s="4">
        <v>286729</v>
      </c>
      <c r="P943" s="4">
        <v>529518</v>
      </c>
      <c r="Q943" s="4">
        <v>0</v>
      </c>
      <c r="R943" s="9" t="str">
        <f t="shared" si="59"/>
        <v>716fec9a-d973-48ec-b5f2-84f4dfe78298погашендолгосрочный713консолидация кредитов3 годав арендеконсолидация кредитов19462,4613,372867295295180</v>
      </c>
      <c r="S943" s="10">
        <f t="shared" si="60"/>
        <v>8.9900387625246839E-2</v>
      </c>
      <c r="T943" s="3">
        <f t="shared" si="61"/>
        <v>14.732413065974189</v>
      </c>
      <c r="U943" s="13">
        <f t="shared" si="62"/>
        <v>5.1520114055305891E-2</v>
      </c>
    </row>
    <row r="944" spans="1:21" x14ac:dyDescent="0.25">
      <c r="A944">
        <v>632</v>
      </c>
      <c r="B944" t="s">
        <v>684</v>
      </c>
      <c r="C944" t="s">
        <v>40</v>
      </c>
      <c r="D944" s="1">
        <v>220286</v>
      </c>
      <c r="E944" t="s">
        <v>24</v>
      </c>
      <c r="F944" s="4">
        <v>734</v>
      </c>
      <c r="G944" s="4">
        <v>1731242</v>
      </c>
      <c r="H944" t="s">
        <v>68</v>
      </c>
      <c r="I944" t="s">
        <v>26</v>
      </c>
      <c r="J944" t="s">
        <v>27</v>
      </c>
      <c r="K944" s="3">
        <v>29575.4</v>
      </c>
      <c r="L944" s="6">
        <v>18.5</v>
      </c>
      <c r="N944" s="4">
        <v>5</v>
      </c>
      <c r="O944" s="4">
        <v>105564</v>
      </c>
      <c r="P944" s="4">
        <v>165198</v>
      </c>
      <c r="Q944" s="4">
        <v>0</v>
      </c>
      <c r="R944" s="9" t="str">
        <f t="shared" si="59"/>
        <v>71708fcd-2fd3-4452-b9c1-11dd2a764751не погашен220286краткосрочный734ремонт жилья1 годв ипотекеремонт жилья29575,418,551055641651980</v>
      </c>
      <c r="S944" s="10">
        <f t="shared" si="60"/>
        <v>0.20500010974779959</v>
      </c>
      <c r="T944" s="3">
        <f t="shared" si="61"/>
        <v>3.5693177438005907</v>
      </c>
      <c r="U944" s="13">
        <f t="shared" si="62"/>
        <v>1.2482113855804626E-2</v>
      </c>
    </row>
    <row r="945" spans="1:21" x14ac:dyDescent="0.25">
      <c r="A945">
        <v>807</v>
      </c>
      <c r="B945" t="s">
        <v>859</v>
      </c>
      <c r="C945" t="s">
        <v>23</v>
      </c>
      <c r="D945" s="1">
        <v>391314</v>
      </c>
      <c r="E945" t="s">
        <v>24</v>
      </c>
      <c r="F945" s="4">
        <v>735</v>
      </c>
      <c r="G945" s="4">
        <v>762660</v>
      </c>
      <c r="H945" t="s">
        <v>68</v>
      </c>
      <c r="I945" t="s">
        <v>38</v>
      </c>
      <c r="J945" t="s">
        <v>30</v>
      </c>
      <c r="K945" s="3">
        <v>15062.63</v>
      </c>
      <c r="L945" s="6">
        <v>13</v>
      </c>
      <c r="N945" s="4">
        <v>18</v>
      </c>
      <c r="O945" s="4">
        <v>351633</v>
      </c>
      <c r="P945" s="4">
        <v>962522</v>
      </c>
      <c r="Q945" s="4">
        <v>0</v>
      </c>
      <c r="R945" s="9" t="str">
        <f t="shared" si="59"/>
        <v>719e7e4b-b7e7-4967-9b89-f833d81ccf0fпогашен391314краткосрочный735консолидация кредитов1 годв арендеконсолидация кредитов15062,6313183516339625220</v>
      </c>
      <c r="S945" s="10">
        <f t="shared" si="60"/>
        <v>0.23700149476831092</v>
      </c>
      <c r="T945" s="3">
        <f t="shared" si="61"/>
        <v>23.344727979111219</v>
      </c>
      <c r="U945" s="13">
        <f t="shared" si="62"/>
        <v>8.1637885300113927E-2</v>
      </c>
    </row>
    <row r="946" spans="1:21" x14ac:dyDescent="0.25">
      <c r="A946">
        <v>963</v>
      </c>
      <c r="B946" t="s">
        <v>1015</v>
      </c>
      <c r="C946" t="s">
        <v>23</v>
      </c>
      <c r="D946" s="1">
        <v>172700</v>
      </c>
      <c r="E946" t="s">
        <v>24</v>
      </c>
      <c r="F946" s="4">
        <v>723</v>
      </c>
      <c r="G946" s="4">
        <v>775542</v>
      </c>
      <c r="H946" t="s">
        <v>29</v>
      </c>
      <c r="I946" t="s">
        <v>38</v>
      </c>
      <c r="J946" t="s">
        <v>30</v>
      </c>
      <c r="K946" s="3">
        <v>19840.939999999999</v>
      </c>
      <c r="L946" s="6">
        <v>14.9</v>
      </c>
      <c r="N946" s="4">
        <v>12</v>
      </c>
      <c r="O946" s="4">
        <v>109269</v>
      </c>
      <c r="P946" s="4">
        <v>213708</v>
      </c>
      <c r="Q946" s="4">
        <v>1</v>
      </c>
      <c r="R946" s="9" t="str">
        <f t="shared" si="59"/>
        <v>71a86951-50e3-43ab-9d06-87d7bc264e33погашен172700краткосрочный723консолидация кредитов10+ летв арендеконсолидация кредитов19840,9414,9121092692137081</v>
      </c>
      <c r="S946" s="10">
        <f t="shared" si="60"/>
        <v>0.30699985300602672</v>
      </c>
      <c r="T946" s="3">
        <f t="shared" si="61"/>
        <v>5.5072491525099121</v>
      </c>
      <c r="U946" s="13">
        <f t="shared" si="62"/>
        <v>1.9259173850046767E-2</v>
      </c>
    </row>
    <row r="947" spans="1:21" x14ac:dyDescent="0.25">
      <c r="A947">
        <v>1256</v>
      </c>
      <c r="B947" t="s">
        <v>1306</v>
      </c>
      <c r="C947" t="s">
        <v>23</v>
      </c>
      <c r="D947" s="1">
        <v>197032</v>
      </c>
      <c r="E947" t="s">
        <v>24</v>
      </c>
      <c r="F947" s="4"/>
      <c r="G947" s="4"/>
      <c r="H947" t="s">
        <v>57</v>
      </c>
      <c r="I947" t="s">
        <v>26</v>
      </c>
      <c r="J947" t="s">
        <v>30</v>
      </c>
      <c r="K947" s="3">
        <v>22156.09</v>
      </c>
      <c r="L947" s="6">
        <v>16.5</v>
      </c>
      <c r="M947" s="4">
        <v>20</v>
      </c>
      <c r="N947" s="4">
        <v>19</v>
      </c>
      <c r="O947" s="4">
        <v>210463</v>
      </c>
      <c r="P947" s="4">
        <v>476872</v>
      </c>
      <c r="Q947" s="4">
        <v>0</v>
      </c>
      <c r="R947" s="9" t="str">
        <f t="shared" si="59"/>
        <v>71cf355b-6a1d-450d-8e0e-c9dbf4e945c5погашен197032краткосрочныйконсолидация кредитов7 летв ипотекеконсолидация кредитов22156,0916,520192104634768720</v>
      </c>
      <c r="S947" s="10" t="str">
        <f t="shared" si="60"/>
        <v/>
      </c>
      <c r="T947" s="3">
        <f t="shared" si="61"/>
        <v>9.4991038581265919</v>
      </c>
      <c r="U947" s="13">
        <f t="shared" si="62"/>
        <v>3.3218924286353271E-2</v>
      </c>
    </row>
    <row r="948" spans="1:21" x14ac:dyDescent="0.25">
      <c r="A948">
        <v>1669</v>
      </c>
      <c r="B948" t="s">
        <v>1718</v>
      </c>
      <c r="C948" t="s">
        <v>23</v>
      </c>
      <c r="D948" s="1">
        <v>274780</v>
      </c>
      <c r="E948" t="s">
        <v>24</v>
      </c>
      <c r="F948" s="4"/>
      <c r="G948" s="4"/>
      <c r="H948" t="s">
        <v>42</v>
      </c>
      <c r="I948" t="s">
        <v>26</v>
      </c>
      <c r="J948" t="s">
        <v>30</v>
      </c>
      <c r="K948" s="3">
        <v>7562.19</v>
      </c>
      <c r="L948" s="6">
        <v>12.7</v>
      </c>
      <c r="N948" s="4">
        <v>14</v>
      </c>
      <c r="O948" s="4">
        <v>120688</v>
      </c>
      <c r="P948" s="4">
        <v>347644</v>
      </c>
      <c r="Q948" s="4">
        <v>0</v>
      </c>
      <c r="R948" s="9" t="str">
        <f t="shared" si="59"/>
        <v>726acbef-b894-44aa-8827-f99fa541dba9погашен274780краткосрочныйконсолидация кредитов&lt; 1 годав ипотекеконсолидация кредитов7562,1912,7141206883476440</v>
      </c>
      <c r="S948" s="10" t="str">
        <f t="shared" si="60"/>
        <v/>
      </c>
      <c r="T948" s="3">
        <f t="shared" si="61"/>
        <v>15.959398005075251</v>
      </c>
      <c r="U948" s="13">
        <f t="shared" si="62"/>
        <v>5.5810952475566354E-2</v>
      </c>
    </row>
    <row r="949" spans="1:21" x14ac:dyDescent="0.25">
      <c r="A949">
        <v>1414</v>
      </c>
      <c r="B949" t="s">
        <v>1464</v>
      </c>
      <c r="C949" t="s">
        <v>40</v>
      </c>
      <c r="D949" s="1">
        <v>67562</v>
      </c>
      <c r="E949" t="s">
        <v>24</v>
      </c>
      <c r="F949" s="4"/>
      <c r="G949" s="4"/>
      <c r="H949" t="s">
        <v>29</v>
      </c>
      <c r="I949" t="s">
        <v>32</v>
      </c>
      <c r="J949" t="s">
        <v>72</v>
      </c>
      <c r="K949" s="3">
        <v>5055.33</v>
      </c>
      <c r="L949" s="6">
        <v>23.1</v>
      </c>
      <c r="M949" s="4">
        <v>13</v>
      </c>
      <c r="N949" s="4">
        <v>15</v>
      </c>
      <c r="O949" s="4">
        <v>243333</v>
      </c>
      <c r="P949" s="4">
        <v>759418</v>
      </c>
      <c r="Q949" s="4">
        <v>0</v>
      </c>
      <c r="R949" s="9" t="str">
        <f t="shared" si="59"/>
        <v>726e50be-3ae4-43c4-bd59-cdc406a8b056не погашен67562краткосрочныйиное10+ летв собственностииное5055,3323,113152433337594180</v>
      </c>
      <c r="S949" s="10" t="str">
        <f t="shared" si="60"/>
        <v/>
      </c>
      <c r="T949" s="3">
        <f t="shared" si="61"/>
        <v>48.13394971248168</v>
      </c>
      <c r="U949" s="13">
        <f t="shared" si="62"/>
        <v>0.16832725012624616</v>
      </c>
    </row>
    <row r="950" spans="1:21" x14ac:dyDescent="0.25">
      <c r="A950">
        <v>1766</v>
      </c>
      <c r="B950" t="s">
        <v>1815</v>
      </c>
      <c r="C950" t="s">
        <v>23</v>
      </c>
      <c r="D950" s="1">
        <v>379610</v>
      </c>
      <c r="E950" t="s">
        <v>34</v>
      </c>
      <c r="F950" s="4"/>
      <c r="G950" s="4"/>
      <c r="H950" t="s">
        <v>29</v>
      </c>
      <c r="I950" t="s">
        <v>26</v>
      </c>
      <c r="J950" t="s">
        <v>30</v>
      </c>
      <c r="K950" s="3">
        <v>9838.58</v>
      </c>
      <c r="L950" s="6">
        <v>20.9</v>
      </c>
      <c r="N950" s="4">
        <v>9</v>
      </c>
      <c r="O950" s="4">
        <v>130302</v>
      </c>
      <c r="P950" s="4">
        <v>414480</v>
      </c>
      <c r="Q950" s="4">
        <v>0</v>
      </c>
      <c r="R950" s="9" t="str">
        <f t="shared" si="59"/>
        <v>728b75b1-a1eb-46e2-84e4-244ba0067b1fпогашен379610долгосрочныйконсолидация кредитов10+ летв ипотекеконсолидация кредитов9838,5820,991303024144800</v>
      </c>
      <c r="S950" s="10" t="str">
        <f t="shared" si="60"/>
        <v/>
      </c>
      <c r="T950" s="3">
        <f t="shared" si="61"/>
        <v>13.243984396122205</v>
      </c>
      <c r="U950" s="13">
        <f t="shared" si="62"/>
        <v>4.6314991548181111E-2</v>
      </c>
    </row>
    <row r="951" spans="1:21" x14ac:dyDescent="0.25">
      <c r="A951">
        <v>1956</v>
      </c>
      <c r="B951" t="s">
        <v>2003</v>
      </c>
      <c r="C951" t="s">
        <v>23</v>
      </c>
      <c r="D951" s="1">
        <v>245234</v>
      </c>
      <c r="E951" t="s">
        <v>34</v>
      </c>
      <c r="F951" s="4">
        <v>705</v>
      </c>
      <c r="G951" s="4">
        <v>813162</v>
      </c>
      <c r="H951" t="s">
        <v>42</v>
      </c>
      <c r="I951" t="s">
        <v>38</v>
      </c>
      <c r="J951" t="s">
        <v>30</v>
      </c>
      <c r="K951" s="3">
        <v>18567.18</v>
      </c>
      <c r="L951" s="6">
        <v>7.4</v>
      </c>
      <c r="N951" s="4">
        <v>9</v>
      </c>
      <c r="O951" s="4">
        <v>206568</v>
      </c>
      <c r="P951" s="4">
        <v>422576</v>
      </c>
      <c r="Q951" s="4">
        <v>0</v>
      </c>
      <c r="R951" s="9" t="str">
        <f t="shared" si="59"/>
        <v>729aa0fe-b5c2-4c9e-9bda-bbbae9a472d9погашен245234долгосрочный705консолидация кредитов&lt; 1 годав арендеконсолидация кредитов18567,187,492065684225760</v>
      </c>
      <c r="S951" s="10">
        <f t="shared" si="60"/>
        <v>0.27399971961306602</v>
      </c>
      <c r="T951" s="3">
        <f t="shared" si="61"/>
        <v>11.125437465463254</v>
      </c>
      <c r="U951" s="13">
        <f t="shared" si="62"/>
        <v>3.8906308462098367E-2</v>
      </c>
    </row>
    <row r="952" spans="1:21" x14ac:dyDescent="0.25">
      <c r="A952">
        <v>389</v>
      </c>
      <c r="B952" t="s">
        <v>441</v>
      </c>
      <c r="C952" t="s">
        <v>23</v>
      </c>
      <c r="D952" s="1">
        <v>281710</v>
      </c>
      <c r="E952" t="s">
        <v>24</v>
      </c>
      <c r="F952" s="4">
        <v>728</v>
      </c>
      <c r="G952" s="4">
        <v>831953</v>
      </c>
      <c r="H952" t="s">
        <v>46</v>
      </c>
      <c r="I952" t="s">
        <v>26</v>
      </c>
      <c r="J952" t="s">
        <v>30</v>
      </c>
      <c r="K952" s="3">
        <v>12964.46</v>
      </c>
      <c r="L952" s="6">
        <v>18</v>
      </c>
      <c r="M952" s="4">
        <v>52</v>
      </c>
      <c r="N952" s="4">
        <v>12</v>
      </c>
      <c r="O952" s="4">
        <v>461415</v>
      </c>
      <c r="P952" s="4">
        <v>907104</v>
      </c>
      <c r="Q952" s="4">
        <v>0</v>
      </c>
      <c r="R952" s="9" t="str">
        <f t="shared" si="59"/>
        <v>7352605a-a1fc-4f3a-804d-bb7df0dbf646погашен281710краткосрочный728консолидация кредитов2 годав ипотекеконсолидация кредитов12964,461852124614159071040</v>
      </c>
      <c r="S952" s="10">
        <f t="shared" si="60"/>
        <v>0.18699796743325645</v>
      </c>
      <c r="T952" s="3">
        <f t="shared" si="61"/>
        <v>35.590761204091805</v>
      </c>
      <c r="U952" s="13">
        <f t="shared" si="62"/>
        <v>0.12446298297085627</v>
      </c>
    </row>
    <row r="953" spans="1:21" x14ac:dyDescent="0.25">
      <c r="A953">
        <v>288</v>
      </c>
      <c r="B953" t="s">
        <v>338</v>
      </c>
      <c r="C953" t="s">
        <v>23</v>
      </c>
      <c r="D953" s="1">
        <v>110902</v>
      </c>
      <c r="E953" t="s">
        <v>24</v>
      </c>
      <c r="F953" s="4">
        <v>697</v>
      </c>
      <c r="G953" s="4">
        <v>2202917</v>
      </c>
      <c r="H953" t="s">
        <v>37</v>
      </c>
      <c r="I953" t="s">
        <v>38</v>
      </c>
      <c r="J953" t="s">
        <v>30</v>
      </c>
      <c r="K953" s="3">
        <v>30290.18</v>
      </c>
      <c r="L953" s="6">
        <v>11.5</v>
      </c>
      <c r="N953" s="4">
        <v>20</v>
      </c>
      <c r="O953" s="4">
        <v>104291</v>
      </c>
      <c r="P953" s="4">
        <v>377366</v>
      </c>
      <c r="Q953" s="4">
        <v>0</v>
      </c>
      <c r="R953" s="9" t="str">
        <f t="shared" si="59"/>
        <v>735ddd4f-0c4a-41b8-ba3b-f52b98fa8e2eпогашен110902краткосрочный697консолидация кредитов5 летв арендеконсолидация кредитов30290,1811,5201042913773660</v>
      </c>
      <c r="S953" s="10">
        <f t="shared" si="60"/>
        <v>0.1650003881217495</v>
      </c>
      <c r="T953" s="3">
        <f t="shared" si="61"/>
        <v>3.4430630653234808</v>
      </c>
      <c r="U953" s="13">
        <f t="shared" si="62"/>
        <v>1.2040593827413638E-2</v>
      </c>
    </row>
    <row r="954" spans="1:21" x14ac:dyDescent="0.25">
      <c r="A954">
        <v>141</v>
      </c>
      <c r="B954" s="2" t="s">
        <v>188</v>
      </c>
      <c r="C954" t="s">
        <v>40</v>
      </c>
      <c r="D954" s="1">
        <v>232716</v>
      </c>
      <c r="E954" t="s">
        <v>24</v>
      </c>
      <c r="F954" s="4">
        <v>637</v>
      </c>
      <c r="G954" s="4">
        <v>1049427</v>
      </c>
      <c r="H954" t="s">
        <v>37</v>
      </c>
      <c r="I954" t="s">
        <v>38</v>
      </c>
      <c r="J954" t="s">
        <v>27</v>
      </c>
      <c r="K954" s="3">
        <v>12942.99</v>
      </c>
      <c r="L954" s="6">
        <v>9.5</v>
      </c>
      <c r="M954" s="4">
        <v>61</v>
      </c>
      <c r="N954" s="4">
        <v>20</v>
      </c>
      <c r="O954" s="4">
        <v>226442</v>
      </c>
      <c r="P954" s="4">
        <v>389026</v>
      </c>
      <c r="Q954" s="4">
        <v>0</v>
      </c>
      <c r="R954" s="9" t="str">
        <f t="shared" si="59"/>
        <v>735e7283-7724-484c-b113-d50e04e92c63не погашен232716краткосрочный637ремонт жилья5 летв арендеремонт жилья12942,999,561202264423890260</v>
      </c>
      <c r="S954" s="10">
        <f t="shared" si="60"/>
        <v>0.14800065178425942</v>
      </c>
      <c r="T954" s="3">
        <f t="shared" si="61"/>
        <v>17.495339175878218</v>
      </c>
      <c r="U954" s="13">
        <f t="shared" si="62"/>
        <v>6.1182228989986862E-2</v>
      </c>
    </row>
    <row r="955" spans="1:21" x14ac:dyDescent="0.25">
      <c r="A955">
        <v>180</v>
      </c>
      <c r="B955" t="s">
        <v>227</v>
      </c>
      <c r="C955" t="s">
        <v>23</v>
      </c>
      <c r="E955" t="s">
        <v>24</v>
      </c>
      <c r="F955" s="4">
        <v>743</v>
      </c>
      <c r="G955" s="4">
        <v>756352</v>
      </c>
      <c r="H955" t="s">
        <v>29</v>
      </c>
      <c r="I955" t="s">
        <v>26</v>
      </c>
      <c r="J955" t="s">
        <v>27</v>
      </c>
      <c r="K955" s="3">
        <v>11849.54</v>
      </c>
      <c r="L955" s="6">
        <v>18.399999999999999</v>
      </c>
      <c r="N955" s="4">
        <v>9</v>
      </c>
      <c r="O955" s="4">
        <v>46341</v>
      </c>
      <c r="P955" s="4">
        <v>496870</v>
      </c>
      <c r="Q955" s="4">
        <v>1</v>
      </c>
      <c r="R955" s="9" t="str">
        <f t="shared" si="59"/>
        <v>7391b4e2-f7fe-41dd-bb58-eddcce0ea92dпогашенкраткосрочный743ремонт жилья10+ летв ипотекеремонт жилья11849,5418,49463414968701</v>
      </c>
      <c r="S955" s="10">
        <f t="shared" si="60"/>
        <v>0.18800040192926046</v>
      </c>
      <c r="T955" s="3">
        <f t="shared" si="61"/>
        <v>3.9107847224449217</v>
      </c>
      <c r="U955" s="13">
        <f t="shared" si="62"/>
        <v>1.3676243942104465E-2</v>
      </c>
    </row>
    <row r="956" spans="1:21" x14ac:dyDescent="0.25">
      <c r="A956">
        <v>614</v>
      </c>
      <c r="B956" t="s">
        <v>665</v>
      </c>
      <c r="C956" t="s">
        <v>23</v>
      </c>
      <c r="D956" s="1">
        <v>77814</v>
      </c>
      <c r="E956" t="s">
        <v>24</v>
      </c>
      <c r="F956" s="4">
        <v>748</v>
      </c>
      <c r="G956" s="4">
        <v>529967</v>
      </c>
      <c r="H956" t="s">
        <v>46</v>
      </c>
      <c r="I956" t="s">
        <v>26</v>
      </c>
      <c r="J956" t="s">
        <v>30</v>
      </c>
      <c r="K956" s="3">
        <v>2534.98</v>
      </c>
      <c r="L956" s="6">
        <v>18</v>
      </c>
      <c r="M956" s="4">
        <v>80</v>
      </c>
      <c r="N956" s="4">
        <v>4</v>
      </c>
      <c r="O956" s="4">
        <v>14383</v>
      </c>
      <c r="P956" s="4">
        <v>333058</v>
      </c>
      <c r="Q956" s="4">
        <v>1</v>
      </c>
      <c r="R956" s="9" t="str">
        <f t="shared" si="59"/>
        <v>7393cb63-a4db-42cb-931f-d909baef6381погашен77814краткосрочный748консолидация кредитов2 годав ипотекеконсолидация кредитов2534,9818804143833330581</v>
      </c>
      <c r="S956" s="10">
        <f t="shared" si="60"/>
        <v>5.7399347506542867E-2</v>
      </c>
      <c r="T956" s="3">
        <f t="shared" si="61"/>
        <v>5.6738120221855795</v>
      </c>
      <c r="U956" s="13">
        <f t="shared" si="62"/>
        <v>1.9841653991259259E-2</v>
      </c>
    </row>
    <row r="957" spans="1:21" x14ac:dyDescent="0.25">
      <c r="A957">
        <v>1711</v>
      </c>
      <c r="B957" t="s">
        <v>1760</v>
      </c>
      <c r="C957" t="s">
        <v>23</v>
      </c>
      <c r="D957" s="1">
        <v>629860</v>
      </c>
      <c r="E957" t="s">
        <v>24</v>
      </c>
      <c r="F957" s="4"/>
      <c r="G957" s="4"/>
      <c r="H957" t="s">
        <v>29</v>
      </c>
      <c r="I957" t="s">
        <v>26</v>
      </c>
      <c r="J957" t="s">
        <v>30</v>
      </c>
      <c r="K957" s="3">
        <v>35438.99</v>
      </c>
      <c r="L957" s="6">
        <v>17</v>
      </c>
      <c r="N957" s="4">
        <v>13</v>
      </c>
      <c r="O957" s="4">
        <v>984884</v>
      </c>
      <c r="P957" s="4">
        <v>1798720</v>
      </c>
      <c r="Q957" s="4">
        <v>0</v>
      </c>
      <c r="R957" s="9" t="str">
        <f t="shared" si="59"/>
        <v>73cfea7d-a454-4e3a-84cc-ff274688a6daпогашен629860краткосрочныйконсолидация кредитов10+ летв ипотекеконсолидация кредитов35438,99171398488417987200</v>
      </c>
      <c r="S957" s="10" t="str">
        <f t="shared" si="60"/>
        <v/>
      </c>
      <c r="T957" s="3">
        <f t="shared" si="61"/>
        <v>27.790972598259714</v>
      </c>
      <c r="U957" s="13">
        <f t="shared" si="62"/>
        <v>9.7186663960507347E-2</v>
      </c>
    </row>
    <row r="958" spans="1:21" x14ac:dyDescent="0.25">
      <c r="A958">
        <v>1851</v>
      </c>
      <c r="B958" t="s">
        <v>1899</v>
      </c>
      <c r="C958" t="s">
        <v>23</v>
      </c>
      <c r="E958" t="s">
        <v>24</v>
      </c>
      <c r="F958" s="4">
        <v>738</v>
      </c>
      <c r="G958" s="4">
        <v>1223030</v>
      </c>
      <c r="H958" t="s">
        <v>52</v>
      </c>
      <c r="I958" t="s">
        <v>26</v>
      </c>
      <c r="J958" t="s">
        <v>30</v>
      </c>
      <c r="K958" s="3">
        <v>16714.490000000002</v>
      </c>
      <c r="L958" s="6">
        <v>27</v>
      </c>
      <c r="M958" s="4">
        <v>59</v>
      </c>
      <c r="N958" s="4">
        <v>12</v>
      </c>
      <c r="O958" s="4">
        <v>419482</v>
      </c>
      <c r="P958" s="4">
        <v>1029050</v>
      </c>
      <c r="Q958" s="4">
        <v>0</v>
      </c>
      <c r="R958" s="9" t="str">
        <f t="shared" si="59"/>
        <v>74181236-8090-46e6-8ff5-345636aaf806погашенкраткосрочный738консолидация кредитов4 годав ипотекеконсолидация кредитов16714,4927591241948210290500</v>
      </c>
      <c r="S958" s="10">
        <f t="shared" si="60"/>
        <v>0.16399751437004817</v>
      </c>
      <c r="T958" s="3">
        <f t="shared" si="61"/>
        <v>25.096906935240021</v>
      </c>
      <c r="U958" s="13">
        <f t="shared" si="62"/>
        <v>8.77653580542926E-2</v>
      </c>
    </row>
    <row r="959" spans="1:21" x14ac:dyDescent="0.25">
      <c r="A959">
        <v>727</v>
      </c>
      <c r="B959" t="s">
        <v>779</v>
      </c>
      <c r="C959" t="s">
        <v>40</v>
      </c>
      <c r="D959" s="1">
        <v>423214</v>
      </c>
      <c r="E959" t="s">
        <v>24</v>
      </c>
      <c r="F959" s="4">
        <v>718</v>
      </c>
      <c r="G959" s="4">
        <v>1186949</v>
      </c>
      <c r="H959" t="s">
        <v>68</v>
      </c>
      <c r="I959" t="s">
        <v>38</v>
      </c>
      <c r="J959" t="s">
        <v>30</v>
      </c>
      <c r="K959" s="3">
        <v>25222.5</v>
      </c>
      <c r="L959" s="6">
        <v>10.6</v>
      </c>
      <c r="M959" s="4">
        <v>57</v>
      </c>
      <c r="N959" s="4">
        <v>14</v>
      </c>
      <c r="O959" s="4">
        <v>327484</v>
      </c>
      <c r="P959" s="4">
        <v>820754</v>
      </c>
      <c r="Q959" s="4">
        <v>0</v>
      </c>
      <c r="R959" s="9" t="str">
        <f t="shared" si="59"/>
        <v>7420fe92-229c-4643-a3ad-4d12ce7c1f6dне погашен423214краткосрочный718консолидация кредитов1 годв арендеконсолидация кредитов25222,510,657143274848207540</v>
      </c>
      <c r="S959" s="10">
        <f t="shared" si="60"/>
        <v>0.25499831922011812</v>
      </c>
      <c r="T959" s="3">
        <f t="shared" si="61"/>
        <v>12.983804143126177</v>
      </c>
      <c r="U959" s="13">
        <f t="shared" si="62"/>
        <v>4.540512591725792E-2</v>
      </c>
    </row>
    <row r="960" spans="1:21" x14ac:dyDescent="0.25">
      <c r="A960">
        <v>1359</v>
      </c>
      <c r="B960" t="s">
        <v>1409</v>
      </c>
      <c r="C960" t="s">
        <v>40</v>
      </c>
      <c r="D960" s="1">
        <v>348524</v>
      </c>
      <c r="E960" t="s">
        <v>34</v>
      </c>
      <c r="F960" s="4"/>
      <c r="G960" s="4"/>
      <c r="H960" t="s">
        <v>42</v>
      </c>
      <c r="I960" t="s">
        <v>32</v>
      </c>
      <c r="J960" t="s">
        <v>72</v>
      </c>
      <c r="K960" s="3">
        <v>16963.2</v>
      </c>
      <c r="L960" s="6">
        <v>15.9</v>
      </c>
      <c r="N960" s="4">
        <v>12</v>
      </c>
      <c r="O960" s="4">
        <v>328301</v>
      </c>
      <c r="P960" s="4">
        <v>576818</v>
      </c>
      <c r="Q960" s="4">
        <v>0</v>
      </c>
      <c r="R960" s="9" t="str">
        <f t="shared" si="59"/>
        <v>74643cfc-8bf9-48ce-a5e6-55a5f21ccbdcне погашен348524долгосрочныйиное&lt; 1 годав собственностииное16963,215,9123283015768180</v>
      </c>
      <c r="S960" s="10" t="str">
        <f t="shared" si="60"/>
        <v/>
      </c>
      <c r="T960" s="3">
        <f t="shared" si="61"/>
        <v>19.353718637992831</v>
      </c>
      <c r="U960" s="13">
        <f t="shared" si="62"/>
        <v>6.7681091153125081E-2</v>
      </c>
    </row>
    <row r="961" spans="1:21" x14ac:dyDescent="0.25">
      <c r="A961">
        <v>1369</v>
      </c>
      <c r="B961" t="s">
        <v>1419</v>
      </c>
      <c r="C961" t="s">
        <v>23</v>
      </c>
      <c r="D961" s="1">
        <v>244420</v>
      </c>
      <c r="E961" t="s">
        <v>34</v>
      </c>
      <c r="F961" s="4">
        <v>696</v>
      </c>
      <c r="G961" s="4">
        <v>2461184</v>
      </c>
      <c r="H961" t="s">
        <v>52</v>
      </c>
      <c r="I961" t="s">
        <v>26</v>
      </c>
      <c r="J961" t="s">
        <v>80</v>
      </c>
      <c r="K961" s="3">
        <v>31585.22</v>
      </c>
      <c r="L961" s="6">
        <v>27</v>
      </c>
      <c r="M961" s="4">
        <v>2</v>
      </c>
      <c r="N961" s="4">
        <v>27</v>
      </c>
      <c r="O961" s="4">
        <v>227373</v>
      </c>
      <c r="P961" s="4">
        <v>2289430</v>
      </c>
      <c r="Q961" s="4">
        <v>0</v>
      </c>
      <c r="R961" s="9" t="str">
        <f t="shared" si="59"/>
        <v>748bc205-e205-481b-9012-60f0385f288fпогашен244420долгосрочный696приобретение автомобиля4 годав ипотекеприобретение автомобиля31585,222722722737322894300</v>
      </c>
      <c r="S961" s="10">
        <f t="shared" si="60"/>
        <v>0.15400012351778658</v>
      </c>
      <c r="T961" s="3">
        <f t="shared" si="61"/>
        <v>7.1987150952249186</v>
      </c>
      <c r="U961" s="13">
        <f t="shared" si="62"/>
        <v>2.5174329629286393E-2</v>
      </c>
    </row>
    <row r="962" spans="1:21" x14ac:dyDescent="0.25">
      <c r="A962">
        <v>1350</v>
      </c>
      <c r="B962" t="s">
        <v>1400</v>
      </c>
      <c r="C962" t="s">
        <v>23</v>
      </c>
      <c r="D962" s="1">
        <v>287386</v>
      </c>
      <c r="E962" t="s">
        <v>34</v>
      </c>
      <c r="F962" s="4">
        <v>705</v>
      </c>
      <c r="G962" s="4">
        <v>700967</v>
      </c>
      <c r="H962" t="s">
        <v>52</v>
      </c>
      <c r="I962" t="s">
        <v>26</v>
      </c>
      <c r="J962" t="s">
        <v>80</v>
      </c>
      <c r="K962" s="3">
        <v>34.96</v>
      </c>
      <c r="L962" s="6">
        <v>6.5</v>
      </c>
      <c r="N962" s="4">
        <v>5</v>
      </c>
      <c r="O962" s="4">
        <v>38</v>
      </c>
      <c r="P962" s="11">
        <v>0</v>
      </c>
      <c r="Q962" s="4">
        <v>1</v>
      </c>
      <c r="R962" s="9" t="str">
        <f t="shared" si="59"/>
        <v>755a116f-d5b7-40fb-b8f0-583c9b52cabcпогашен287386долгосрочный705приобретение автомобиля4 годав ипотекеприобретение автомобиля34,966,553801</v>
      </c>
      <c r="S962" s="10">
        <f t="shared" si="60"/>
        <v>5.9848751795733607E-4</v>
      </c>
      <c r="T962" s="3">
        <f t="shared" si="61"/>
        <v>1.0869565217391304</v>
      </c>
      <c r="U962" s="13">
        <f t="shared" si="62"/>
        <v>3.8011508177500002E-3</v>
      </c>
    </row>
    <row r="963" spans="1:21" x14ac:dyDescent="0.25">
      <c r="A963">
        <v>763</v>
      </c>
      <c r="B963" t="s">
        <v>815</v>
      </c>
      <c r="C963" t="s">
        <v>23</v>
      </c>
      <c r="D963" s="1">
        <v>441364</v>
      </c>
      <c r="E963" t="s">
        <v>24</v>
      </c>
      <c r="F963" s="4">
        <v>691</v>
      </c>
      <c r="G963" s="4">
        <v>1315066</v>
      </c>
      <c r="H963" t="s">
        <v>29</v>
      </c>
      <c r="I963" t="s">
        <v>26</v>
      </c>
      <c r="J963" t="s">
        <v>30</v>
      </c>
      <c r="K963" s="3">
        <v>16986.189999999999</v>
      </c>
      <c r="L963" s="6">
        <v>22.6</v>
      </c>
      <c r="M963" s="4">
        <v>9</v>
      </c>
      <c r="N963" s="4">
        <v>12</v>
      </c>
      <c r="O963" s="4">
        <v>233035</v>
      </c>
      <c r="P963" s="4">
        <v>439472</v>
      </c>
      <c r="Q963" s="4">
        <v>0</v>
      </c>
      <c r="R963" s="9" t="str">
        <f t="shared" si="59"/>
        <v>756777d0-42b5-4e33-bd4d-58bf1d13f644погашен441364краткосрочный691консолидация кредитов10+ летв ипотекеконсолидация кредитов16986,1922,69122330354394720</v>
      </c>
      <c r="S963" s="10">
        <f t="shared" si="60"/>
        <v>0.15499927760279711</v>
      </c>
      <c r="T963" s="3">
        <f t="shared" si="61"/>
        <v>13.71908591626492</v>
      </c>
      <c r="U963" s="13">
        <f t="shared" si="62"/>
        <v>4.797644947744148E-2</v>
      </c>
    </row>
    <row r="964" spans="1:21" x14ac:dyDescent="0.25">
      <c r="A964">
        <v>662</v>
      </c>
      <c r="B964" t="s">
        <v>714</v>
      </c>
      <c r="C964" t="s">
        <v>23</v>
      </c>
      <c r="D964" s="1">
        <v>65714</v>
      </c>
      <c r="E964" t="s">
        <v>24</v>
      </c>
      <c r="F964" s="4"/>
      <c r="G964" s="4"/>
      <c r="H964" t="s">
        <v>52</v>
      </c>
      <c r="I964" t="s">
        <v>38</v>
      </c>
      <c r="J964" t="s">
        <v>72</v>
      </c>
      <c r="K964" s="3">
        <v>1704.87</v>
      </c>
      <c r="L964" s="6">
        <v>14.9</v>
      </c>
      <c r="M964" s="4">
        <v>50</v>
      </c>
      <c r="N964" s="4">
        <v>3</v>
      </c>
      <c r="O964" s="4">
        <v>33250</v>
      </c>
      <c r="P964" s="4">
        <v>120340</v>
      </c>
      <c r="Q964" s="4">
        <v>0</v>
      </c>
      <c r="R964" s="9" t="str">
        <f t="shared" si="59"/>
        <v>75b6f4dd-b3c6-4220-969f-54c372c22e1fпогашен65714краткосрочныйиное4 годав арендеиное1704,8714,9503332501203400</v>
      </c>
      <c r="S964" s="10" t="str">
        <f t="shared" si="60"/>
        <v/>
      </c>
      <c r="T964" s="3">
        <f t="shared" si="61"/>
        <v>19.502953304357519</v>
      </c>
      <c r="U964" s="13">
        <f t="shared" si="62"/>
        <v>6.8202973549286769E-2</v>
      </c>
    </row>
    <row r="965" spans="1:21" x14ac:dyDescent="0.25">
      <c r="A965">
        <v>1674</v>
      </c>
      <c r="B965" t="s">
        <v>1723</v>
      </c>
      <c r="C965" t="s">
        <v>23</v>
      </c>
      <c r="D965" s="1">
        <v>268664</v>
      </c>
      <c r="E965" t="s">
        <v>24</v>
      </c>
      <c r="F965" s="4">
        <v>740</v>
      </c>
      <c r="G965" s="4">
        <v>1102171</v>
      </c>
      <c r="H965" t="s">
        <v>55</v>
      </c>
      <c r="I965" t="s">
        <v>26</v>
      </c>
      <c r="J965" t="s">
        <v>30</v>
      </c>
      <c r="K965" s="3">
        <v>27462.41</v>
      </c>
      <c r="L965" s="6">
        <v>13.2</v>
      </c>
      <c r="N965" s="4">
        <v>13</v>
      </c>
      <c r="O965" s="4">
        <v>194313</v>
      </c>
      <c r="P965" s="4">
        <v>635558</v>
      </c>
      <c r="Q965" s="4">
        <v>0</v>
      </c>
      <c r="R965" s="9" t="str">
        <f t="shared" si="59"/>
        <v>75cdaf88-6cad-4a52-9264-53dae3afdb4dпогашен268664краткосрочный740консолидация кредитов9 летв ипотекеконсолидация кредитов27462,4113,2131943136355580</v>
      </c>
      <c r="S965" s="10">
        <f t="shared" si="60"/>
        <v>0.29899981037425227</v>
      </c>
      <c r="T965" s="3">
        <f t="shared" si="61"/>
        <v>7.0755989732874864</v>
      </c>
      <c r="U965" s="13">
        <f t="shared" si="62"/>
        <v>2.474378531751217E-2</v>
      </c>
    </row>
    <row r="966" spans="1:21" x14ac:dyDescent="0.25">
      <c r="A966">
        <v>1472</v>
      </c>
      <c r="B966" t="s">
        <v>1522</v>
      </c>
      <c r="C966" t="s">
        <v>23</v>
      </c>
      <c r="D966" s="1">
        <v>328152</v>
      </c>
      <c r="E966" t="s">
        <v>24</v>
      </c>
      <c r="F966" s="4">
        <v>699</v>
      </c>
      <c r="G966" s="4">
        <v>944680</v>
      </c>
      <c r="H966" t="s">
        <v>74</v>
      </c>
      <c r="I966" t="s">
        <v>38</v>
      </c>
      <c r="J966" t="s">
        <v>30</v>
      </c>
      <c r="K966" s="3">
        <v>18027.77</v>
      </c>
      <c r="L966" s="6">
        <v>15.6</v>
      </c>
      <c r="M966" s="4">
        <v>71</v>
      </c>
      <c r="N966" s="4">
        <v>16</v>
      </c>
      <c r="O966" s="4">
        <v>301169</v>
      </c>
      <c r="P966" s="4">
        <v>385308</v>
      </c>
      <c r="Q966" s="4">
        <v>0</v>
      </c>
      <c r="R966" s="9" t="str">
        <f t="shared" si="59"/>
        <v>75fc6688-6d38-4b76-b145-c80552130679погашен328152краткосрочный699консолидация кредитов6 летв арендеконсолидация кредитов18027,7715,671163011693853080</v>
      </c>
      <c r="S966" s="10">
        <f t="shared" si="60"/>
        <v>0.22900160901045855</v>
      </c>
      <c r="T966" s="3">
        <f t="shared" si="61"/>
        <v>16.70583771592382</v>
      </c>
      <c r="U966" s="13">
        <f t="shared" si="62"/>
        <v>5.8421295999476021E-2</v>
      </c>
    </row>
    <row r="967" spans="1:21" x14ac:dyDescent="0.25">
      <c r="A967">
        <v>683</v>
      </c>
      <c r="B967" t="s">
        <v>735</v>
      </c>
      <c r="C967" t="s">
        <v>23</v>
      </c>
      <c r="D967" s="1">
        <v>68112</v>
      </c>
      <c r="E967" t="s">
        <v>24</v>
      </c>
      <c r="F967" s="4"/>
      <c r="G967" s="4"/>
      <c r="H967" t="s">
        <v>46</v>
      </c>
      <c r="I967" t="s">
        <v>38</v>
      </c>
      <c r="J967" t="s">
        <v>75</v>
      </c>
      <c r="K967" s="3">
        <v>956.46</v>
      </c>
      <c r="L967" s="6">
        <v>8</v>
      </c>
      <c r="N967" s="4">
        <v>4</v>
      </c>
      <c r="O967" s="4">
        <v>18734</v>
      </c>
      <c r="P967" s="4">
        <v>123904</v>
      </c>
      <c r="Q967" s="4">
        <v>0</v>
      </c>
      <c r="R967" s="9" t="str">
        <f t="shared" si="59"/>
        <v>76a0e6fc-cc80-4977-ac31-9248ece234b3погашен68112краткосрочныйбизнес2 годав арендебизнес956,4684187341239040</v>
      </c>
      <c r="S967" s="10" t="str">
        <f t="shared" si="60"/>
        <v/>
      </c>
      <c r="T967" s="3">
        <f t="shared" si="61"/>
        <v>19.586809694080255</v>
      </c>
      <c r="U967" s="13">
        <f t="shared" si="62"/>
        <v>6.8496224270905459E-2</v>
      </c>
    </row>
    <row r="968" spans="1:21" x14ac:dyDescent="0.25">
      <c r="A968">
        <v>173</v>
      </c>
      <c r="B968" t="s">
        <v>220</v>
      </c>
      <c r="C968" t="s">
        <v>23</v>
      </c>
      <c r="E968" t="s">
        <v>24</v>
      </c>
      <c r="F968" s="4">
        <v>725</v>
      </c>
      <c r="G968" s="4">
        <v>1048363</v>
      </c>
      <c r="H968" t="s">
        <v>29</v>
      </c>
      <c r="I968" t="s">
        <v>38</v>
      </c>
      <c r="J968" t="s">
        <v>30</v>
      </c>
      <c r="K968" s="3">
        <v>14152.91</v>
      </c>
      <c r="L968" s="6">
        <v>21</v>
      </c>
      <c r="N968" s="4">
        <v>11</v>
      </c>
      <c r="O968" s="4">
        <v>210045</v>
      </c>
      <c r="P968" s="4">
        <v>299156</v>
      </c>
      <c r="Q968" s="4">
        <v>1</v>
      </c>
      <c r="R968" s="9" t="str">
        <f t="shared" ref="R968:R1031" si="63">CONCATENATE(B968,C968,D968,E968,F968,J968,H968,I968,J968,K968,L968,M968,N968,O968,P968,Q968)</f>
        <v>76c63206-8f06-45f1-9973-be2cda8dc4faпогашенкраткосрочный725консолидация кредитов10+ летв арендеконсолидация кредитов14152,9121112100452991561</v>
      </c>
      <c r="S968" s="10">
        <f t="shared" ref="S968:S1031" si="64">IFERROR(K968*12/G968,"")</f>
        <v>0.16200010874096088</v>
      </c>
      <c r="T968" s="3">
        <f t="shared" ref="T968:T1031" si="65">IFERROR(O968/K968,"")</f>
        <v>14.841117480433352</v>
      </c>
      <c r="U968" s="13">
        <f t="shared" ref="U968:U1031" si="66">IFERROR((T968-MIN($T$7:$T$2006))/(MAX($T$7:$T$2006)-MIN($T$7:$T$2006)),"")</f>
        <v>5.190025977930722E-2</v>
      </c>
    </row>
    <row r="969" spans="1:21" x14ac:dyDescent="0.25">
      <c r="A969">
        <v>1566</v>
      </c>
      <c r="B969" t="s">
        <v>1616</v>
      </c>
      <c r="C969" t="s">
        <v>23</v>
      </c>
      <c r="E969" t="s">
        <v>24</v>
      </c>
      <c r="F969" s="4">
        <v>703</v>
      </c>
      <c r="G969" s="4">
        <v>844056</v>
      </c>
      <c r="I969" t="s">
        <v>26</v>
      </c>
      <c r="J969" t="s">
        <v>30</v>
      </c>
      <c r="K969" s="3">
        <v>13927</v>
      </c>
      <c r="L969" s="6">
        <v>28.6</v>
      </c>
      <c r="N969" s="4">
        <v>13</v>
      </c>
      <c r="O969" s="4">
        <v>368353</v>
      </c>
      <c r="P969" s="4">
        <v>478676</v>
      </c>
      <c r="Q969" s="4">
        <v>0</v>
      </c>
      <c r="R969" s="9" t="str">
        <f t="shared" si="63"/>
        <v>773c2c9b-59c4-4667-994d-bd42b87aa403погашенкраткосрочный703консолидация кредитовв ипотекеконсолидация кредитов1392728,6133683534786760</v>
      </c>
      <c r="S969" s="10">
        <f t="shared" si="64"/>
        <v>0.19800108049702864</v>
      </c>
      <c r="T969" s="3">
        <f t="shared" si="65"/>
        <v>26.448840381991815</v>
      </c>
      <c r="U969" s="13">
        <f t="shared" si="66"/>
        <v>9.2493148746823628E-2</v>
      </c>
    </row>
    <row r="970" spans="1:21" x14ac:dyDescent="0.25">
      <c r="A970">
        <v>204</v>
      </c>
      <c r="B970" t="s">
        <v>251</v>
      </c>
      <c r="C970" t="s">
        <v>23</v>
      </c>
      <c r="D970" s="1">
        <v>268268</v>
      </c>
      <c r="E970" t="s">
        <v>24</v>
      </c>
      <c r="F970" s="4"/>
      <c r="G970" s="4"/>
      <c r="H970" t="s">
        <v>37</v>
      </c>
      <c r="I970" t="s">
        <v>38</v>
      </c>
      <c r="J970" t="s">
        <v>30</v>
      </c>
      <c r="K970" s="3">
        <v>6896.62</v>
      </c>
      <c r="L970" s="6">
        <v>16</v>
      </c>
      <c r="N970" s="4">
        <v>10</v>
      </c>
      <c r="O970" s="4">
        <v>207860</v>
      </c>
      <c r="P970" s="4">
        <v>429044</v>
      </c>
      <c r="Q970" s="4">
        <v>0</v>
      </c>
      <c r="R970" s="9" t="str">
        <f t="shared" si="63"/>
        <v>77c02bb2-717c-459d-8828-7cfce08b4a0bпогашен268268краткосрочныйконсолидация кредитов5 летв арендеконсолидация кредитов6896,6216102078604290440</v>
      </c>
      <c r="S970" s="10" t="str">
        <f t="shared" si="64"/>
        <v/>
      </c>
      <c r="T970" s="3">
        <f t="shared" si="65"/>
        <v>30.139401619923962</v>
      </c>
      <c r="U970" s="13">
        <f t="shared" si="66"/>
        <v>0.10539925822494409</v>
      </c>
    </row>
    <row r="971" spans="1:21" x14ac:dyDescent="0.25">
      <c r="A971">
        <v>969</v>
      </c>
      <c r="B971" t="s">
        <v>1020</v>
      </c>
      <c r="C971" t="s">
        <v>23</v>
      </c>
      <c r="D971" s="1">
        <v>214566</v>
      </c>
      <c r="E971" t="s">
        <v>24</v>
      </c>
      <c r="F971" s="4">
        <v>694</v>
      </c>
      <c r="G971" s="4">
        <v>965105</v>
      </c>
      <c r="H971" t="s">
        <v>57</v>
      </c>
      <c r="I971" t="s">
        <v>38</v>
      </c>
      <c r="J971" t="s">
        <v>30</v>
      </c>
      <c r="K971" s="3">
        <v>8525.11</v>
      </c>
      <c r="L971" s="6">
        <v>14.8</v>
      </c>
      <c r="N971" s="4">
        <v>5</v>
      </c>
      <c r="O971" s="4">
        <v>127452</v>
      </c>
      <c r="P971" s="4">
        <v>163064</v>
      </c>
      <c r="Q971" s="4">
        <v>1</v>
      </c>
      <c r="R971" s="9" t="str">
        <f t="shared" si="63"/>
        <v>77c6b54a-a0a3-4dda-8ac2-2af5988846f5погашен214566краткосрочный694консолидация кредитов7 летв арендеконсолидация кредитов8525,1114,851274521630641</v>
      </c>
      <c r="S971" s="10">
        <f t="shared" si="64"/>
        <v>0.10600019686977065</v>
      </c>
      <c r="T971" s="3">
        <f t="shared" si="65"/>
        <v>14.950188326015734</v>
      </c>
      <c r="U971" s="13">
        <f t="shared" si="66"/>
        <v>5.2281686934475123E-2</v>
      </c>
    </row>
    <row r="972" spans="1:21" x14ac:dyDescent="0.25">
      <c r="A972">
        <v>388</v>
      </c>
      <c r="B972" t="s">
        <v>440</v>
      </c>
      <c r="C972" t="s">
        <v>23</v>
      </c>
      <c r="D972" s="1">
        <v>380622</v>
      </c>
      <c r="E972" t="s">
        <v>34</v>
      </c>
      <c r="F972" s="4">
        <v>657</v>
      </c>
      <c r="G972" s="4">
        <v>969665</v>
      </c>
      <c r="H972" t="s">
        <v>35</v>
      </c>
      <c r="I972" t="s">
        <v>38</v>
      </c>
      <c r="J972" t="s">
        <v>30</v>
      </c>
      <c r="K972" s="3">
        <v>26665.74</v>
      </c>
      <c r="L972" s="6">
        <v>10.6</v>
      </c>
      <c r="N972" s="4">
        <v>5</v>
      </c>
      <c r="O972" s="4">
        <v>305482</v>
      </c>
      <c r="P972" s="4">
        <v>377102</v>
      </c>
      <c r="Q972" s="4">
        <v>0</v>
      </c>
      <c r="R972" s="9" t="str">
        <f t="shared" si="63"/>
        <v>77cc7b59-b2db-4c65-bfb6-d878b1a228faпогашен380622долгосрочный657консолидация кредитов3 годав арендеконсолидация кредитов26665,7410,653054823771020</v>
      </c>
      <c r="S972" s="10">
        <f t="shared" si="64"/>
        <v>0.3299994121681199</v>
      </c>
      <c r="T972" s="3">
        <f t="shared" si="65"/>
        <v>11.455973095065053</v>
      </c>
      <c r="U972" s="13">
        <f t="shared" si="66"/>
        <v>4.0062210978554245E-2</v>
      </c>
    </row>
    <row r="973" spans="1:21" x14ac:dyDescent="0.25">
      <c r="A973">
        <v>1373</v>
      </c>
      <c r="B973" t="s">
        <v>1423</v>
      </c>
      <c r="C973" t="s">
        <v>23</v>
      </c>
      <c r="E973" t="s">
        <v>24</v>
      </c>
      <c r="F973" s="4">
        <v>689</v>
      </c>
      <c r="G973" s="4">
        <v>2072026</v>
      </c>
      <c r="H973" t="s">
        <v>25</v>
      </c>
      <c r="I973" t="s">
        <v>26</v>
      </c>
      <c r="J973" t="s">
        <v>30</v>
      </c>
      <c r="K973" s="3">
        <v>25382.29</v>
      </c>
      <c r="L973" s="6">
        <v>17.5</v>
      </c>
      <c r="M973" s="4">
        <v>25</v>
      </c>
      <c r="N973" s="4">
        <v>15</v>
      </c>
      <c r="O973" s="4">
        <v>344147</v>
      </c>
      <c r="P973" s="4">
        <v>591228</v>
      </c>
      <c r="Q973" s="4">
        <v>0</v>
      </c>
      <c r="R973" s="9" t="str">
        <f t="shared" si="63"/>
        <v>77da2104-80fc-4d65-a095-65dea123fe10погашенкраткосрочный689консолидация кредитов8 летв ипотекеконсолидация кредитов25382,2917,525153441475912280</v>
      </c>
      <c r="S973" s="10">
        <f t="shared" si="64"/>
        <v>0.14699983494415611</v>
      </c>
      <c r="T973" s="3">
        <f t="shared" si="65"/>
        <v>13.558548105785569</v>
      </c>
      <c r="U973" s="13">
        <f t="shared" si="66"/>
        <v>4.7415039322224774E-2</v>
      </c>
    </row>
    <row r="974" spans="1:21" x14ac:dyDescent="0.25">
      <c r="A974">
        <v>705</v>
      </c>
      <c r="B974" t="s">
        <v>757</v>
      </c>
      <c r="C974" t="s">
        <v>23</v>
      </c>
      <c r="D974" s="1">
        <v>196196</v>
      </c>
      <c r="E974" t="s">
        <v>24</v>
      </c>
      <c r="F974" s="4">
        <v>739</v>
      </c>
      <c r="G974" s="4">
        <v>378632</v>
      </c>
      <c r="H974" t="s">
        <v>68</v>
      </c>
      <c r="I974" t="s">
        <v>26</v>
      </c>
      <c r="J974" t="s">
        <v>30</v>
      </c>
      <c r="K974" s="3">
        <v>2120.4</v>
      </c>
      <c r="L974" s="6">
        <v>6.8</v>
      </c>
      <c r="N974" s="4">
        <v>3</v>
      </c>
      <c r="O974" s="4">
        <v>80028</v>
      </c>
      <c r="P974" s="4">
        <v>188320</v>
      </c>
      <c r="Q974" s="4">
        <v>0</v>
      </c>
      <c r="R974" s="9" t="str">
        <f t="shared" si="63"/>
        <v>780a5a3e-61e6-4473-b00d-a4109f2361a6погашен196196краткосрочный739консолидация кредитов1 годв ипотекеконсолидация кредитов2120,46,83800281883200</v>
      </c>
      <c r="S974" s="10">
        <f t="shared" si="64"/>
        <v>6.7201926936973105E-2</v>
      </c>
      <c r="T974" s="3">
        <f t="shared" si="65"/>
        <v>37.741935483870968</v>
      </c>
      <c r="U974" s="13">
        <f t="shared" si="66"/>
        <v>0.13198576581374519</v>
      </c>
    </row>
    <row r="975" spans="1:21" x14ac:dyDescent="0.25">
      <c r="A975">
        <v>1314</v>
      </c>
      <c r="B975" t="s">
        <v>1364</v>
      </c>
      <c r="C975" t="s">
        <v>23</v>
      </c>
      <c r="E975" t="s">
        <v>24</v>
      </c>
      <c r="F975" s="4">
        <v>739</v>
      </c>
      <c r="G975" s="4">
        <v>1501912</v>
      </c>
      <c r="H975" t="s">
        <v>46</v>
      </c>
      <c r="I975" t="s">
        <v>26</v>
      </c>
      <c r="J975" t="s">
        <v>30</v>
      </c>
      <c r="K975" s="3">
        <v>27409.97</v>
      </c>
      <c r="L975" s="6">
        <v>42.3</v>
      </c>
      <c r="N975" s="4">
        <v>14</v>
      </c>
      <c r="O975" s="4">
        <v>180405</v>
      </c>
      <c r="P975" s="4">
        <v>412808</v>
      </c>
      <c r="Q975" s="4">
        <v>1</v>
      </c>
      <c r="R975" s="9" t="str">
        <f t="shared" si="63"/>
        <v>780f2dba-adea-4d8b-bbd1-c55e37882c40погашенкраткосрочный739консолидация кредитов2 годав ипотекеконсолидация кредитов27409,9742,3141804054128081</v>
      </c>
      <c r="S975" s="10">
        <f t="shared" si="64"/>
        <v>0.21900060722598927</v>
      </c>
      <c r="T975" s="3">
        <f t="shared" si="65"/>
        <v>6.5817292029141221</v>
      </c>
      <c r="U975" s="13">
        <f t="shared" si="66"/>
        <v>2.3016693714516787E-2</v>
      </c>
    </row>
    <row r="976" spans="1:21" x14ac:dyDescent="0.25">
      <c r="A976">
        <v>1970</v>
      </c>
      <c r="B976" t="s">
        <v>2017</v>
      </c>
      <c r="C976" t="s">
        <v>23</v>
      </c>
      <c r="D976" s="1">
        <v>206756</v>
      </c>
      <c r="E976" t="s">
        <v>24</v>
      </c>
      <c r="F976" s="4">
        <v>726</v>
      </c>
      <c r="G976" s="4">
        <v>529872</v>
      </c>
      <c r="H976" t="s">
        <v>29</v>
      </c>
      <c r="I976" t="s">
        <v>38</v>
      </c>
      <c r="J976" t="s">
        <v>30</v>
      </c>
      <c r="K976" s="3">
        <v>12981.75</v>
      </c>
      <c r="L976" s="6">
        <v>15.2</v>
      </c>
      <c r="N976" s="4">
        <v>6</v>
      </c>
      <c r="O976" s="4">
        <v>120859</v>
      </c>
      <c r="P976" s="4">
        <v>157586</v>
      </c>
      <c r="Q976" s="4">
        <v>0</v>
      </c>
      <c r="R976" s="9" t="str">
        <f t="shared" si="63"/>
        <v>786dbaee-3c3f-4210-b4fe-e9cdeabc8894погашен206756краткосрочный726консолидация кредитов10+ летв арендеконсолидация кредитов12981,7515,261208591575860</v>
      </c>
      <c r="S976" s="10">
        <f t="shared" si="64"/>
        <v>0.29399741824440617</v>
      </c>
      <c r="T976" s="3">
        <f t="shared" si="65"/>
        <v>9.3099158433955367</v>
      </c>
      <c r="U976" s="13">
        <f t="shared" si="66"/>
        <v>3.2557322683602098E-2</v>
      </c>
    </row>
    <row r="977" spans="1:21" x14ac:dyDescent="0.25">
      <c r="A977">
        <v>350</v>
      </c>
      <c r="B977" t="s">
        <v>401</v>
      </c>
      <c r="C977" t="s">
        <v>23</v>
      </c>
      <c r="D977" s="1">
        <v>316514</v>
      </c>
      <c r="E977" t="s">
        <v>24</v>
      </c>
      <c r="F977" s="4"/>
      <c r="G977" s="4"/>
      <c r="H977" t="s">
        <v>42</v>
      </c>
      <c r="I977" t="s">
        <v>38</v>
      </c>
      <c r="J977" t="s">
        <v>30</v>
      </c>
      <c r="K977" s="3">
        <v>12437.59</v>
      </c>
      <c r="L977" s="6">
        <v>16.899999999999999</v>
      </c>
      <c r="N977" s="4">
        <v>13</v>
      </c>
      <c r="O977" s="4">
        <v>413060</v>
      </c>
      <c r="P977" s="4">
        <v>582560</v>
      </c>
      <c r="Q977" s="4">
        <v>0</v>
      </c>
      <c r="R977" s="9" t="str">
        <f t="shared" si="63"/>
        <v>78975426-c4c4-4fe8-87d9-2f067a3130cfпогашен316514краткосрочныйконсолидация кредитов&lt; 1 годав арендеконсолидация кредитов12437,5916,9134130605825600</v>
      </c>
      <c r="S977" s="10" t="str">
        <f t="shared" si="64"/>
        <v/>
      </c>
      <c r="T977" s="3">
        <f t="shared" si="65"/>
        <v>33.210613953346268</v>
      </c>
      <c r="U977" s="13">
        <f t="shared" si="66"/>
        <v>0.1161394681958024</v>
      </c>
    </row>
    <row r="978" spans="1:21" x14ac:dyDescent="0.25">
      <c r="A978">
        <v>1698</v>
      </c>
      <c r="B978" t="s">
        <v>1747</v>
      </c>
      <c r="C978" t="s">
        <v>40</v>
      </c>
      <c r="D978" s="1">
        <v>190806</v>
      </c>
      <c r="E978" t="s">
        <v>24</v>
      </c>
      <c r="F978" s="4"/>
      <c r="G978" s="4"/>
      <c r="H978" t="s">
        <v>42</v>
      </c>
      <c r="I978" t="s">
        <v>38</v>
      </c>
      <c r="J978" t="s">
        <v>30</v>
      </c>
      <c r="K978" s="3">
        <v>10936.21</v>
      </c>
      <c r="L978" s="6">
        <v>9.9</v>
      </c>
      <c r="N978" s="4">
        <v>19</v>
      </c>
      <c r="O978" s="4">
        <v>100035</v>
      </c>
      <c r="P978" s="4">
        <v>171336</v>
      </c>
      <c r="Q978" s="4">
        <v>0</v>
      </c>
      <c r="R978" s="9" t="str">
        <f t="shared" si="63"/>
        <v>78abf564-eebc-4086-bc72-2fbd79dd9e36не погашен190806краткосрочныйконсолидация кредитов&lt; 1 годав арендеконсолидация кредитов10936,219,9191000351713360</v>
      </c>
      <c r="S978" s="10" t="str">
        <f t="shared" si="64"/>
        <v/>
      </c>
      <c r="T978" s="3">
        <f t="shared" si="65"/>
        <v>9.1471359822095604</v>
      </c>
      <c r="U978" s="13">
        <f t="shared" si="66"/>
        <v>3.198807194533862E-2</v>
      </c>
    </row>
    <row r="979" spans="1:21" x14ac:dyDescent="0.25">
      <c r="A979">
        <v>773</v>
      </c>
      <c r="B979" t="s">
        <v>825</v>
      </c>
      <c r="C979" t="s">
        <v>23</v>
      </c>
      <c r="D979" s="1">
        <v>131274</v>
      </c>
      <c r="E979" t="s">
        <v>24</v>
      </c>
      <c r="F979" s="4">
        <v>723</v>
      </c>
      <c r="G979" s="4">
        <v>543837</v>
      </c>
      <c r="H979" t="s">
        <v>52</v>
      </c>
      <c r="I979" t="s">
        <v>38</v>
      </c>
      <c r="J979" t="s">
        <v>30</v>
      </c>
      <c r="K979" s="3">
        <v>10378.18</v>
      </c>
      <c r="L979" s="6">
        <v>14.3</v>
      </c>
      <c r="N979" s="4">
        <v>4</v>
      </c>
      <c r="O979" s="4">
        <v>83942</v>
      </c>
      <c r="P979" s="4">
        <v>126390</v>
      </c>
      <c r="Q979" s="4">
        <v>0</v>
      </c>
      <c r="R979" s="9" t="str">
        <f t="shared" si="63"/>
        <v>78b23697-9228-4ef6-a770-478c0171b764погашен131274краткосрочный723консолидация кредитов4 годав арендеконсолидация кредитов10378,1814,34839421263900</v>
      </c>
      <c r="S979" s="10">
        <f t="shared" si="64"/>
        <v>0.22899905670265172</v>
      </c>
      <c r="T979" s="3">
        <f t="shared" si="65"/>
        <v>8.0883160631247488</v>
      </c>
      <c r="U979" s="13">
        <f t="shared" si="66"/>
        <v>2.8285316480161735E-2</v>
      </c>
    </row>
    <row r="980" spans="1:21" x14ac:dyDescent="0.25">
      <c r="A980">
        <v>460</v>
      </c>
      <c r="B980" t="s">
        <v>511</v>
      </c>
      <c r="C980" t="s">
        <v>23</v>
      </c>
      <c r="E980" t="s">
        <v>24</v>
      </c>
      <c r="F980" s="4">
        <v>745</v>
      </c>
      <c r="G980" s="4">
        <v>665608</v>
      </c>
      <c r="H980" t="s">
        <v>68</v>
      </c>
      <c r="I980" t="s">
        <v>38</v>
      </c>
      <c r="J980" t="s">
        <v>30</v>
      </c>
      <c r="K980" s="3">
        <v>14754.07</v>
      </c>
      <c r="L980" s="6">
        <v>15.5</v>
      </c>
      <c r="M980" s="4">
        <v>55</v>
      </c>
      <c r="N980" s="4">
        <v>5</v>
      </c>
      <c r="O980" s="4">
        <v>231553</v>
      </c>
      <c r="P980" s="4">
        <v>376552</v>
      </c>
      <c r="Q980" s="4">
        <v>0</v>
      </c>
      <c r="R980" s="9" t="str">
        <f t="shared" si="63"/>
        <v>78bd8382-79d1-46fb-b73e-13549f184e9aпогашенкраткосрочный745консолидация кредитов1 годв арендеконсолидация кредитов14754,0715,55552315533765520</v>
      </c>
      <c r="S980" s="10">
        <f t="shared" si="64"/>
        <v>0.26599566110984241</v>
      </c>
      <c r="T980" s="3">
        <f t="shared" si="65"/>
        <v>15.694177945475385</v>
      </c>
      <c r="U980" s="13">
        <f t="shared" si="66"/>
        <v>5.4883462344849157E-2</v>
      </c>
    </row>
    <row r="981" spans="1:21" x14ac:dyDescent="0.25">
      <c r="A981">
        <v>655</v>
      </c>
      <c r="B981" t="s">
        <v>707</v>
      </c>
      <c r="C981" t="s">
        <v>23</v>
      </c>
      <c r="D981" s="1">
        <v>523292</v>
      </c>
      <c r="E981" t="s">
        <v>34</v>
      </c>
      <c r="F981" s="4">
        <v>713</v>
      </c>
      <c r="G981" s="4">
        <v>1788945</v>
      </c>
      <c r="H981" t="s">
        <v>74</v>
      </c>
      <c r="I981" t="s">
        <v>32</v>
      </c>
      <c r="J981" t="s">
        <v>30</v>
      </c>
      <c r="K981" s="3">
        <v>33542.6</v>
      </c>
      <c r="L981" s="6">
        <v>16.8</v>
      </c>
      <c r="M981" s="4">
        <v>26</v>
      </c>
      <c r="N981" s="4">
        <v>13</v>
      </c>
      <c r="O981" s="4">
        <v>303601</v>
      </c>
      <c r="P981" s="4">
        <v>586850</v>
      </c>
      <c r="Q981" s="4">
        <v>0</v>
      </c>
      <c r="R981" s="9" t="str">
        <f t="shared" si="63"/>
        <v>78d2100e-deb0-46af-b422-98b4ce2c301fпогашен523292долгосрочный713консолидация кредитов6 летв собственностиконсолидация кредитов33542,616,826133036015868500</v>
      </c>
      <c r="S981" s="10">
        <f t="shared" si="64"/>
        <v>0.22499920344113428</v>
      </c>
      <c r="T981" s="3">
        <f t="shared" si="65"/>
        <v>9.0512065254333294</v>
      </c>
      <c r="U981" s="13">
        <f t="shared" si="66"/>
        <v>3.1652600998913039E-2</v>
      </c>
    </row>
    <row r="982" spans="1:21" x14ac:dyDescent="0.25">
      <c r="A982">
        <v>320</v>
      </c>
      <c r="B982" t="s">
        <v>370</v>
      </c>
      <c r="C982" t="s">
        <v>23</v>
      </c>
      <c r="D982" s="1">
        <v>155210</v>
      </c>
      <c r="E982" t="s">
        <v>24</v>
      </c>
      <c r="F982" s="4">
        <v>744</v>
      </c>
      <c r="G982" s="4">
        <v>1053265</v>
      </c>
      <c r="H982" t="s">
        <v>74</v>
      </c>
      <c r="I982" t="s">
        <v>26</v>
      </c>
      <c r="J982" t="s">
        <v>30</v>
      </c>
      <c r="K982" s="3">
        <v>17466.509999999998</v>
      </c>
      <c r="L982" s="6">
        <v>13.3</v>
      </c>
      <c r="N982" s="4">
        <v>8</v>
      </c>
      <c r="O982" s="4">
        <v>492841</v>
      </c>
      <c r="P982" s="4">
        <v>640464</v>
      </c>
      <c r="Q982" s="4">
        <v>0</v>
      </c>
      <c r="R982" s="9" t="str">
        <f t="shared" si="63"/>
        <v>78d34582-bfa9-4905-87f6-e2388392350eпогашен155210краткосрочный744консолидация кредитов6 летв ипотекеконсолидация кредитов17466,5113,384928416404640</v>
      </c>
      <c r="S982" s="10">
        <f t="shared" si="64"/>
        <v>0.1989984666726797</v>
      </c>
      <c r="T982" s="3">
        <f t="shared" si="65"/>
        <v>28.21634087175973</v>
      </c>
      <c r="U982" s="13">
        <f t="shared" si="66"/>
        <v>9.8674201804314077E-2</v>
      </c>
    </row>
    <row r="983" spans="1:21" x14ac:dyDescent="0.25">
      <c r="A983">
        <v>1723</v>
      </c>
      <c r="B983" t="s">
        <v>1772</v>
      </c>
      <c r="C983" t="s">
        <v>40</v>
      </c>
      <c r="D983" s="1">
        <v>310332</v>
      </c>
      <c r="E983" t="s">
        <v>34</v>
      </c>
      <c r="F983" s="4"/>
      <c r="G983" s="4"/>
      <c r="H983" t="s">
        <v>46</v>
      </c>
      <c r="I983" t="s">
        <v>38</v>
      </c>
      <c r="J983" t="s">
        <v>30</v>
      </c>
      <c r="K983" s="3">
        <v>19574.939999999999</v>
      </c>
      <c r="L983" s="6">
        <v>13.8</v>
      </c>
      <c r="N983" s="4">
        <v>18</v>
      </c>
      <c r="O983" s="4">
        <v>273011</v>
      </c>
      <c r="P983" s="4">
        <v>409464</v>
      </c>
      <c r="Q983" s="4">
        <v>0</v>
      </c>
      <c r="R983" s="9" t="str">
        <f t="shared" si="63"/>
        <v>798df618-0e1b-4813-b0cd-953babc73710не погашен310332долгосрочныйконсолидация кредитов2 годав арендеконсолидация кредитов19574,9413,8182730114094640</v>
      </c>
      <c r="S983" s="10" t="str">
        <f t="shared" si="64"/>
        <v/>
      </c>
      <c r="T983" s="3">
        <f t="shared" si="65"/>
        <v>13.946964843825832</v>
      </c>
      <c r="U983" s="13">
        <f t="shared" si="66"/>
        <v>4.8773355475539945E-2</v>
      </c>
    </row>
    <row r="984" spans="1:21" x14ac:dyDescent="0.25">
      <c r="A984">
        <v>901</v>
      </c>
      <c r="B984" t="s">
        <v>953</v>
      </c>
      <c r="C984" t="s">
        <v>23</v>
      </c>
      <c r="D984" s="1">
        <v>485782</v>
      </c>
      <c r="E984" t="s">
        <v>24</v>
      </c>
      <c r="F984" s="4"/>
      <c r="G984" s="4"/>
      <c r="H984" t="s">
        <v>29</v>
      </c>
      <c r="I984" t="s">
        <v>26</v>
      </c>
      <c r="J984" t="s">
        <v>30</v>
      </c>
      <c r="K984" s="3">
        <v>21325.41</v>
      </c>
      <c r="L984" s="6">
        <v>12.7</v>
      </c>
      <c r="N984" s="4">
        <v>8</v>
      </c>
      <c r="O984" s="4">
        <v>423339</v>
      </c>
      <c r="P984" s="4">
        <v>634128</v>
      </c>
      <c r="Q984" s="4">
        <v>0</v>
      </c>
      <c r="R984" s="9" t="str">
        <f t="shared" si="63"/>
        <v>79c14eee-bde2-4138-8d04-a4f4567e85c3погашен485782краткосрочныйконсолидация кредитов10+ летв ипотекеконсолидация кредитов21325,4112,784233396341280</v>
      </c>
      <c r="S984" s="10" t="str">
        <f t="shared" si="64"/>
        <v/>
      </c>
      <c r="T984" s="3">
        <f t="shared" si="65"/>
        <v>19.851388554780424</v>
      </c>
      <c r="U984" s="13">
        <f t="shared" si="66"/>
        <v>6.9421472091398484E-2</v>
      </c>
    </row>
    <row r="985" spans="1:21" x14ac:dyDescent="0.25">
      <c r="A985">
        <v>1665</v>
      </c>
      <c r="B985" t="s">
        <v>1714</v>
      </c>
      <c r="C985" t="s">
        <v>23</v>
      </c>
      <c r="E985" t="s">
        <v>34</v>
      </c>
      <c r="F985" s="4">
        <v>719</v>
      </c>
      <c r="G985" s="4">
        <v>1285274</v>
      </c>
      <c r="H985" t="s">
        <v>37</v>
      </c>
      <c r="I985" t="s">
        <v>26</v>
      </c>
      <c r="J985" t="s">
        <v>30</v>
      </c>
      <c r="K985" s="3">
        <v>11353.26</v>
      </c>
      <c r="L985" s="6">
        <v>11.7</v>
      </c>
      <c r="N985" s="4">
        <v>4</v>
      </c>
      <c r="O985" s="4">
        <v>166250</v>
      </c>
      <c r="P985" s="4">
        <v>302676</v>
      </c>
      <c r="Q985" s="4">
        <v>0</v>
      </c>
      <c r="R985" s="9" t="str">
        <f t="shared" si="63"/>
        <v>79d10348-fba6-4e7e-98bd-848c1da87c90погашендолгосрочный719консолидация кредитов5 летв ипотекеконсолидация кредитов11353,2611,741662503026760</v>
      </c>
      <c r="S985" s="10">
        <f t="shared" si="64"/>
        <v>0.10600005913136032</v>
      </c>
      <c r="T985" s="3">
        <f t="shared" si="65"/>
        <v>14.643371155069117</v>
      </c>
      <c r="U985" s="13">
        <f t="shared" si="66"/>
        <v>5.1208729261451126E-2</v>
      </c>
    </row>
    <row r="986" spans="1:21" x14ac:dyDescent="0.25">
      <c r="A986">
        <v>1942</v>
      </c>
      <c r="B986" t="s">
        <v>1989</v>
      </c>
      <c r="C986" t="s">
        <v>40</v>
      </c>
      <c r="D986" s="1">
        <v>106062</v>
      </c>
      <c r="E986" t="s">
        <v>24</v>
      </c>
      <c r="F986" s="4"/>
      <c r="G986" s="4"/>
      <c r="H986" t="s">
        <v>42</v>
      </c>
      <c r="I986" t="s">
        <v>38</v>
      </c>
      <c r="J986" t="s">
        <v>30</v>
      </c>
      <c r="K986" s="3">
        <v>3417.15</v>
      </c>
      <c r="L986" s="6">
        <v>17.7</v>
      </c>
      <c r="M986" s="4">
        <v>32</v>
      </c>
      <c r="N986" s="4">
        <v>10</v>
      </c>
      <c r="O986" s="4">
        <v>80940</v>
      </c>
      <c r="P986" s="4">
        <v>261074</v>
      </c>
      <c r="Q986" s="4">
        <v>1</v>
      </c>
      <c r="R986" s="9" t="str">
        <f t="shared" si="63"/>
        <v>79e9d1de-914a-472f-9384-709afccaa175не погашен106062краткосрочныйконсолидация кредитов&lt; 1 годав арендеконсолидация кредитов3417,1517,73210809402610741</v>
      </c>
      <c r="S986" s="10" t="str">
        <f t="shared" si="64"/>
        <v/>
      </c>
      <c r="T986" s="3">
        <f t="shared" si="65"/>
        <v>23.686405337781483</v>
      </c>
      <c r="U986" s="13">
        <f t="shared" si="66"/>
        <v>8.2832751097724783E-2</v>
      </c>
    </row>
    <row r="987" spans="1:21" x14ac:dyDescent="0.25">
      <c r="A987">
        <v>1070</v>
      </c>
      <c r="B987" t="s">
        <v>1120</v>
      </c>
      <c r="C987" t="s">
        <v>40</v>
      </c>
      <c r="D987" s="1">
        <v>217734</v>
      </c>
      <c r="E987" t="s">
        <v>24</v>
      </c>
      <c r="F987" s="4">
        <v>731</v>
      </c>
      <c r="G987" s="4">
        <v>1222289</v>
      </c>
      <c r="H987" t="s">
        <v>29</v>
      </c>
      <c r="I987" t="s">
        <v>26</v>
      </c>
      <c r="J987" t="s">
        <v>30</v>
      </c>
      <c r="K987" s="3">
        <v>25158.66</v>
      </c>
      <c r="L987" s="6">
        <v>33.4</v>
      </c>
      <c r="M987" s="4">
        <v>5</v>
      </c>
      <c r="N987" s="4">
        <v>13</v>
      </c>
      <c r="O987" s="4">
        <v>533691</v>
      </c>
      <c r="P987" s="4">
        <v>1407626</v>
      </c>
      <c r="Q987" s="4">
        <v>0</v>
      </c>
      <c r="R987" s="9" t="str">
        <f t="shared" si="63"/>
        <v>79f991de-7a20-4f7a-8663-60f8758a590bне погашен217734краткосрочный731консолидация кредитов10+ летв ипотекеконсолидация кредитов25158,6633,451353369114076260</v>
      </c>
      <c r="S987" s="10">
        <f t="shared" si="64"/>
        <v>0.24699880306539615</v>
      </c>
      <c r="T987" s="3">
        <f t="shared" si="65"/>
        <v>21.213013729666049</v>
      </c>
      <c r="U987" s="13">
        <f t="shared" si="66"/>
        <v>7.4183155326625116E-2</v>
      </c>
    </row>
    <row r="988" spans="1:21" x14ac:dyDescent="0.25">
      <c r="A988">
        <v>534</v>
      </c>
      <c r="B988" t="s">
        <v>585</v>
      </c>
      <c r="C988" t="s">
        <v>23</v>
      </c>
      <c r="D988" s="1">
        <v>358116</v>
      </c>
      <c r="E988" t="s">
        <v>34</v>
      </c>
      <c r="F988" s="4">
        <v>721</v>
      </c>
      <c r="G988" s="4">
        <v>1507783</v>
      </c>
      <c r="H988" t="s">
        <v>35</v>
      </c>
      <c r="I988" t="s">
        <v>391</v>
      </c>
      <c r="J988" t="s">
        <v>107</v>
      </c>
      <c r="K988" s="3">
        <v>34679.18</v>
      </c>
      <c r="L988" s="6">
        <v>19</v>
      </c>
      <c r="N988" s="4">
        <v>7</v>
      </c>
      <c r="O988" s="4">
        <v>760399</v>
      </c>
      <c r="P988" s="4">
        <v>928774</v>
      </c>
      <c r="Q988" s="4">
        <v>0</v>
      </c>
      <c r="R988" s="9" t="str">
        <f t="shared" si="63"/>
        <v>7a0a192b-0424-44e3-bc72-d29cda2084b6погашен358116долгосрочный721путешествие3 годаHaveMortgageпутешествие34679,181977603999287740</v>
      </c>
      <c r="S988" s="10">
        <f t="shared" si="64"/>
        <v>0.27600136093854355</v>
      </c>
      <c r="T988" s="3">
        <f t="shared" si="65"/>
        <v>21.926671853256046</v>
      </c>
      <c r="U988" s="13">
        <f t="shared" si="66"/>
        <v>7.667885971389693E-2</v>
      </c>
    </row>
    <row r="989" spans="1:21" x14ac:dyDescent="0.25">
      <c r="A989">
        <v>687</v>
      </c>
      <c r="B989" t="s">
        <v>739</v>
      </c>
      <c r="C989" t="s">
        <v>23</v>
      </c>
      <c r="D989" s="1">
        <v>116072</v>
      </c>
      <c r="E989" t="s">
        <v>24</v>
      </c>
      <c r="F989" s="4"/>
      <c r="G989" s="4"/>
      <c r="H989" t="s">
        <v>46</v>
      </c>
      <c r="I989" t="s">
        <v>26</v>
      </c>
      <c r="J989" t="s">
        <v>30</v>
      </c>
      <c r="K989" s="3">
        <v>10777.37</v>
      </c>
      <c r="L989" s="6">
        <v>19.399999999999999</v>
      </c>
      <c r="M989" s="4">
        <v>14</v>
      </c>
      <c r="N989" s="4">
        <v>19</v>
      </c>
      <c r="O989" s="4">
        <v>134729</v>
      </c>
      <c r="P989" s="4">
        <v>496826</v>
      </c>
      <c r="Q989" s="4">
        <v>0</v>
      </c>
      <c r="R989" s="9" t="str">
        <f t="shared" si="63"/>
        <v>7a4cca06-82cf-4231-a48a-fc9f69262242погашен116072краткосрочныйконсолидация кредитов2 годав ипотекеконсолидация кредитов10777,3719,414191347294968260</v>
      </c>
      <c r="S989" s="10" t="str">
        <f t="shared" si="64"/>
        <v/>
      </c>
      <c r="T989" s="3">
        <f t="shared" si="65"/>
        <v>12.501101845812103</v>
      </c>
      <c r="U989" s="13">
        <f t="shared" si="66"/>
        <v>4.371708762366594E-2</v>
      </c>
    </row>
    <row r="990" spans="1:21" x14ac:dyDescent="0.25">
      <c r="A990">
        <v>237</v>
      </c>
      <c r="B990" t="s">
        <v>285</v>
      </c>
      <c r="C990" t="s">
        <v>23</v>
      </c>
      <c r="D990" s="1">
        <v>398464</v>
      </c>
      <c r="E990" t="s">
        <v>34</v>
      </c>
      <c r="F990" s="4">
        <v>715</v>
      </c>
      <c r="G990" s="4">
        <v>975004</v>
      </c>
      <c r="H990" t="s">
        <v>29</v>
      </c>
      <c r="I990" t="s">
        <v>26</v>
      </c>
      <c r="J990" t="s">
        <v>30</v>
      </c>
      <c r="K990" s="3">
        <v>15356.37</v>
      </c>
      <c r="L990" s="6">
        <v>20.5</v>
      </c>
      <c r="N990" s="4">
        <v>13</v>
      </c>
      <c r="O990" s="4">
        <v>326857</v>
      </c>
      <c r="P990" s="4">
        <v>650276</v>
      </c>
      <c r="Q990" s="4">
        <v>0</v>
      </c>
      <c r="R990" s="9" t="str">
        <f t="shared" si="63"/>
        <v>7a4ecabe-6d54-4609-a0f0-17b20b1622a9погашен398464долгосрочный715консолидация кредитов10+ летв ипотекеконсолидация кредитов15356,3720,5133268576502760</v>
      </c>
      <c r="S990" s="10">
        <f t="shared" si="64"/>
        <v>0.18900070153558346</v>
      </c>
      <c r="T990" s="3">
        <f t="shared" si="65"/>
        <v>21.284782796976106</v>
      </c>
      <c r="U990" s="13">
        <f t="shared" si="66"/>
        <v>7.443413597160832E-2</v>
      </c>
    </row>
    <row r="991" spans="1:21" x14ac:dyDescent="0.25">
      <c r="A991">
        <v>121</v>
      </c>
      <c r="B991" t="s">
        <v>168</v>
      </c>
      <c r="C991" t="s">
        <v>23</v>
      </c>
      <c r="D991" s="1">
        <v>218988</v>
      </c>
      <c r="E991" t="s">
        <v>24</v>
      </c>
      <c r="F991" s="4">
        <v>740</v>
      </c>
      <c r="G991" s="4">
        <v>775409</v>
      </c>
      <c r="H991" t="s">
        <v>52</v>
      </c>
      <c r="I991" t="s">
        <v>26</v>
      </c>
      <c r="J991" t="s">
        <v>30</v>
      </c>
      <c r="K991" s="3">
        <v>8141.88</v>
      </c>
      <c r="L991" s="6">
        <v>14.9</v>
      </c>
      <c r="M991" s="4">
        <v>9</v>
      </c>
      <c r="N991" s="4">
        <v>5</v>
      </c>
      <c r="O991" s="4">
        <v>100206</v>
      </c>
      <c r="P991" s="4">
        <v>186230</v>
      </c>
      <c r="Q991" s="4">
        <v>0</v>
      </c>
      <c r="R991" s="9" t="str">
        <f t="shared" si="63"/>
        <v>7a826762-3889-4043-9425-363df5f6101dпогашен218988краткосрочный740консолидация кредитов4 годав ипотекеконсолидация кредитов8141,8814,9951002061862300</v>
      </c>
      <c r="S991" s="10">
        <f t="shared" si="64"/>
        <v>0.12600132317267404</v>
      </c>
      <c r="T991" s="3">
        <f t="shared" si="65"/>
        <v>12.307476897227668</v>
      </c>
      <c r="U991" s="13">
        <f t="shared" si="66"/>
        <v>4.3039969802549295E-2</v>
      </c>
    </row>
    <row r="992" spans="1:21" x14ac:dyDescent="0.25">
      <c r="A992">
        <v>592</v>
      </c>
      <c r="B992" t="s">
        <v>643</v>
      </c>
      <c r="C992" t="s">
        <v>23</v>
      </c>
      <c r="D992" s="1">
        <v>588962</v>
      </c>
      <c r="E992" t="s">
        <v>34</v>
      </c>
      <c r="F992" s="4">
        <v>678</v>
      </c>
      <c r="G992" s="4">
        <v>1412897</v>
      </c>
      <c r="H992" t="s">
        <v>42</v>
      </c>
      <c r="I992" t="s">
        <v>26</v>
      </c>
      <c r="J992" t="s">
        <v>30</v>
      </c>
      <c r="K992" s="3">
        <v>16719.240000000002</v>
      </c>
      <c r="L992" s="6">
        <v>18.5</v>
      </c>
      <c r="N992" s="4">
        <v>13</v>
      </c>
      <c r="O992" s="4">
        <v>424498</v>
      </c>
      <c r="P992" s="4">
        <v>785202</v>
      </c>
      <c r="Q992" s="4">
        <v>0</v>
      </c>
      <c r="R992" s="9" t="str">
        <f t="shared" si="63"/>
        <v>7a8fcb05-e8d3-449e-8379-a1c6d2500d48погашен588962долгосрочный678консолидация кредитов&lt; 1 годав ипотекеконсолидация кредитов16719,2418,5134244987852020</v>
      </c>
      <c r="S992" s="10">
        <f t="shared" si="64"/>
        <v>0.14199965036375617</v>
      </c>
      <c r="T992" s="3">
        <f t="shared" si="65"/>
        <v>25.389790445020225</v>
      </c>
      <c r="U992" s="13">
        <f t="shared" si="66"/>
        <v>8.8789588895582597E-2</v>
      </c>
    </row>
    <row r="993" spans="1:21" x14ac:dyDescent="0.25">
      <c r="A993">
        <v>599</v>
      </c>
      <c r="B993" t="s">
        <v>650</v>
      </c>
      <c r="C993" t="s">
        <v>23</v>
      </c>
      <c r="D993" s="1">
        <v>152416</v>
      </c>
      <c r="E993" t="s">
        <v>24</v>
      </c>
      <c r="F993" s="4">
        <v>747</v>
      </c>
      <c r="G993" s="4">
        <v>637241</v>
      </c>
      <c r="H993" t="s">
        <v>37</v>
      </c>
      <c r="I993" t="s">
        <v>26</v>
      </c>
      <c r="J993" t="s">
        <v>30</v>
      </c>
      <c r="K993" s="3">
        <v>12521.76</v>
      </c>
      <c r="L993" s="6">
        <v>19.8</v>
      </c>
      <c r="N993" s="4">
        <v>9</v>
      </c>
      <c r="O993" s="4">
        <v>120118</v>
      </c>
      <c r="P993" s="4">
        <v>221122</v>
      </c>
      <c r="Q993" s="4">
        <v>1</v>
      </c>
      <c r="R993" s="9" t="str">
        <f t="shared" si="63"/>
        <v>7aa65e91-926c-4e4d-949c-0e63a72bb5bcпогашен152416краткосрочный747консолидация кредитов5 летв ипотекеконсолидация кредитов12521,7619,891201182211221</v>
      </c>
      <c r="S993" s="10">
        <f t="shared" si="64"/>
        <v>0.23579951698023197</v>
      </c>
      <c r="T993" s="3">
        <f t="shared" si="65"/>
        <v>9.5927409565428494</v>
      </c>
      <c r="U993" s="13">
        <f t="shared" si="66"/>
        <v>3.354637872091263E-2</v>
      </c>
    </row>
    <row r="994" spans="1:21" x14ac:dyDescent="0.25">
      <c r="A994">
        <v>575</v>
      </c>
      <c r="B994" t="s">
        <v>626</v>
      </c>
      <c r="C994" t="s">
        <v>23</v>
      </c>
      <c r="D994" s="1">
        <v>177584</v>
      </c>
      <c r="E994" t="s">
        <v>24</v>
      </c>
      <c r="F994" s="4"/>
      <c r="G994" s="4"/>
      <c r="H994" t="s">
        <v>35</v>
      </c>
      <c r="I994" t="s">
        <v>26</v>
      </c>
      <c r="J994" t="s">
        <v>30</v>
      </c>
      <c r="K994" s="3">
        <v>19631.18</v>
      </c>
      <c r="L994" s="6">
        <v>14.5</v>
      </c>
      <c r="N994" s="4">
        <v>12</v>
      </c>
      <c r="O994" s="4">
        <v>270104</v>
      </c>
      <c r="P994" s="4">
        <v>415316</v>
      </c>
      <c r="Q994" s="4">
        <v>1</v>
      </c>
      <c r="R994" s="9" t="str">
        <f t="shared" si="63"/>
        <v>7b0966e6-231c-4443-a446-cd378b51ddd6погашен177584краткосрочныйконсолидация кредитов3 годав ипотекеконсолидация кредитов19631,1814,5122701044153161</v>
      </c>
      <c r="S994" s="10" t="str">
        <f t="shared" si="64"/>
        <v/>
      </c>
      <c r="T994" s="3">
        <f t="shared" si="65"/>
        <v>13.758928398598556</v>
      </c>
      <c r="U994" s="13">
        <f t="shared" si="66"/>
        <v>4.8115780979000877E-2</v>
      </c>
    </row>
    <row r="995" spans="1:21" x14ac:dyDescent="0.25">
      <c r="A995">
        <v>461</v>
      </c>
      <c r="B995" t="s">
        <v>512</v>
      </c>
      <c r="C995" t="s">
        <v>23</v>
      </c>
      <c r="D995" s="1">
        <v>556996</v>
      </c>
      <c r="E995" t="s">
        <v>24</v>
      </c>
      <c r="F995" s="4">
        <v>733</v>
      </c>
      <c r="G995" s="4">
        <v>4521715</v>
      </c>
      <c r="H995" t="s">
        <v>68</v>
      </c>
      <c r="I995" t="s">
        <v>38</v>
      </c>
      <c r="J995" t="s">
        <v>44</v>
      </c>
      <c r="K995" s="3">
        <v>44086.65</v>
      </c>
      <c r="L995" s="6">
        <v>27</v>
      </c>
      <c r="M995" s="4">
        <v>40</v>
      </c>
      <c r="N995" s="4">
        <v>18</v>
      </c>
      <c r="O995" s="4">
        <v>106001</v>
      </c>
      <c r="P995" s="4">
        <v>1157904</v>
      </c>
      <c r="Q995" s="4">
        <v>0</v>
      </c>
      <c r="R995" s="9" t="str">
        <f t="shared" si="63"/>
        <v>7b1a2716-7c87-4cb3-9524-214c04ab6312погашен556996краткосрочный733приобретение жилья1 годв арендеприобретение жилья44086,6527401810600111579040</v>
      </c>
      <c r="S995" s="10">
        <f t="shared" si="64"/>
        <v>0.11699981091245247</v>
      </c>
      <c r="T995" s="3">
        <f t="shared" si="65"/>
        <v>2.4043786497726636</v>
      </c>
      <c r="U995" s="13">
        <f t="shared" si="66"/>
        <v>8.4082534011028828E-3</v>
      </c>
    </row>
    <row r="996" spans="1:21" x14ac:dyDescent="0.25">
      <c r="A996">
        <v>232</v>
      </c>
      <c r="B996" t="s">
        <v>279</v>
      </c>
      <c r="C996" t="s">
        <v>40</v>
      </c>
      <c r="D996" s="1">
        <v>551980</v>
      </c>
      <c r="E996" t="s">
        <v>34</v>
      </c>
      <c r="F996" s="4">
        <v>720</v>
      </c>
      <c r="G996" s="4">
        <v>1906840</v>
      </c>
      <c r="H996" t="s">
        <v>35</v>
      </c>
      <c r="I996" t="s">
        <v>32</v>
      </c>
      <c r="J996" t="s">
        <v>280</v>
      </c>
      <c r="K996" s="3">
        <v>33528.54</v>
      </c>
      <c r="L996" s="6">
        <v>22.6</v>
      </c>
      <c r="N996" s="4">
        <v>6</v>
      </c>
      <c r="O996" s="4">
        <v>334780</v>
      </c>
      <c r="P996" s="4">
        <v>441518</v>
      </c>
      <c r="Q996" s="4">
        <v>0</v>
      </c>
      <c r="R996" s="9" t="str">
        <f t="shared" si="63"/>
        <v>7b2a256c-be3f-4f98-b797-f9f38f075a66не погашен551980долгосрочный720small_business3 годав собственностиsmall_business33528,5422,663347804415180</v>
      </c>
      <c r="S996" s="10">
        <f t="shared" si="64"/>
        <v>0.21099960143483459</v>
      </c>
      <c r="T996" s="3">
        <f t="shared" si="65"/>
        <v>9.9849262747498102</v>
      </c>
      <c r="U996" s="13">
        <f t="shared" si="66"/>
        <v>3.4917873820483614E-2</v>
      </c>
    </row>
    <row r="997" spans="1:21" x14ac:dyDescent="0.25">
      <c r="A997">
        <v>1955</v>
      </c>
      <c r="B997" t="s">
        <v>2002</v>
      </c>
      <c r="C997" t="s">
        <v>23</v>
      </c>
      <c r="D997" s="1">
        <v>467940</v>
      </c>
      <c r="E997" t="s">
        <v>24</v>
      </c>
      <c r="F997" s="4">
        <v>725</v>
      </c>
      <c r="G997" s="4">
        <v>1010325</v>
      </c>
      <c r="H997" t="s">
        <v>25</v>
      </c>
      <c r="I997" t="s">
        <v>38</v>
      </c>
      <c r="J997" t="s">
        <v>30</v>
      </c>
      <c r="K997" s="3">
        <v>6524.98</v>
      </c>
      <c r="L997" s="6">
        <v>18</v>
      </c>
      <c r="M997" s="4">
        <v>36</v>
      </c>
      <c r="N997" s="4">
        <v>5</v>
      </c>
      <c r="O997" s="4">
        <v>214871</v>
      </c>
      <c r="P997" s="4">
        <v>321860</v>
      </c>
      <c r="Q997" s="4">
        <v>0</v>
      </c>
      <c r="R997" s="9" t="str">
        <f t="shared" si="63"/>
        <v>7b3250d2-400e-4a96-a912-972495ee464dпогашен467940краткосрочный725консолидация кредитов8 летв арендеконсолидация кредитов6524,98183652148713218600</v>
      </c>
      <c r="S997" s="10">
        <f t="shared" si="64"/>
        <v>7.7499576868829329E-2</v>
      </c>
      <c r="T997" s="3">
        <f t="shared" si="65"/>
        <v>32.930522392405805</v>
      </c>
      <c r="U997" s="13">
        <f t="shared" si="66"/>
        <v>0.11515997155116178</v>
      </c>
    </row>
    <row r="998" spans="1:21" x14ac:dyDescent="0.25">
      <c r="A998">
        <v>1837</v>
      </c>
      <c r="B998" t="s">
        <v>1885</v>
      </c>
      <c r="C998" t="s">
        <v>23</v>
      </c>
      <c r="D998" s="1">
        <v>420244</v>
      </c>
      <c r="E998" t="s">
        <v>34</v>
      </c>
      <c r="F998" s="4">
        <v>703</v>
      </c>
      <c r="G998" s="4">
        <v>728707</v>
      </c>
      <c r="H998" t="s">
        <v>29</v>
      </c>
      <c r="I998" t="s">
        <v>26</v>
      </c>
      <c r="J998" t="s">
        <v>30</v>
      </c>
      <c r="K998" s="3">
        <v>15424.2</v>
      </c>
      <c r="L998" s="6">
        <v>37.1</v>
      </c>
      <c r="M998" s="4">
        <v>3</v>
      </c>
      <c r="N998" s="4">
        <v>13</v>
      </c>
      <c r="O998" s="4">
        <v>341335</v>
      </c>
      <c r="P998" s="4">
        <v>811558</v>
      </c>
      <c r="Q998" s="4">
        <v>0</v>
      </c>
      <c r="R998" s="9" t="str">
        <f t="shared" si="63"/>
        <v>7b3f10eb-6b39-4122-81a4-b4f375d46da9погашен420244долгосрочный703консолидация кредитов10+ летв ипотекеконсолидация кредитов15424,237,13133413358115580</v>
      </c>
      <c r="S998" s="10">
        <f t="shared" si="64"/>
        <v>0.25399838343806225</v>
      </c>
      <c r="T998" s="3">
        <f t="shared" si="65"/>
        <v>22.129834934712981</v>
      </c>
      <c r="U998" s="13">
        <f t="shared" si="66"/>
        <v>7.7389332946056238E-2</v>
      </c>
    </row>
    <row r="999" spans="1:21" x14ac:dyDescent="0.25">
      <c r="A999">
        <v>1692</v>
      </c>
      <c r="B999" t="s">
        <v>1741</v>
      </c>
      <c r="C999" t="s">
        <v>23</v>
      </c>
      <c r="D999" s="1">
        <v>772552</v>
      </c>
      <c r="E999" t="s">
        <v>34</v>
      </c>
      <c r="F999" s="4">
        <v>717</v>
      </c>
      <c r="G999" s="4">
        <v>1620339</v>
      </c>
      <c r="H999" t="s">
        <v>29</v>
      </c>
      <c r="I999" t="s">
        <v>26</v>
      </c>
      <c r="J999" t="s">
        <v>30</v>
      </c>
      <c r="K999" s="3">
        <v>19038.95</v>
      </c>
      <c r="L999" s="6">
        <v>24.3</v>
      </c>
      <c r="N999" s="4">
        <v>10</v>
      </c>
      <c r="O999" s="4">
        <v>1096452</v>
      </c>
      <c r="P999" s="4">
        <v>2057660</v>
      </c>
      <c r="Q999" s="4">
        <v>0</v>
      </c>
      <c r="R999" s="9" t="str">
        <f t="shared" si="63"/>
        <v>7b439716-513e-46a3-bcec-9f8fec82101aпогашен772552долгосрочный717консолидация кредитов10+ летв ипотекеконсолидация кредитов19038,9524,310109645220576600</v>
      </c>
      <c r="S999" s="10">
        <f t="shared" si="64"/>
        <v>0.14099975375523272</v>
      </c>
      <c r="T999" s="3">
        <f t="shared" si="65"/>
        <v>57.589940621725461</v>
      </c>
      <c r="U999" s="13">
        <f t="shared" si="66"/>
        <v>0.20139540589737004</v>
      </c>
    </row>
    <row r="1000" spans="1:21" x14ac:dyDescent="0.25">
      <c r="A1000">
        <v>1121</v>
      </c>
      <c r="B1000" t="s">
        <v>1171</v>
      </c>
      <c r="C1000" t="s">
        <v>23</v>
      </c>
      <c r="D1000" s="1">
        <v>269324</v>
      </c>
      <c r="E1000" t="s">
        <v>24</v>
      </c>
      <c r="F1000" s="4"/>
      <c r="G1000" s="4"/>
      <c r="H1000" t="s">
        <v>29</v>
      </c>
      <c r="I1000" t="s">
        <v>26</v>
      </c>
      <c r="J1000" t="s">
        <v>30</v>
      </c>
      <c r="K1000" s="3">
        <v>45745.73</v>
      </c>
      <c r="L1000" s="6">
        <v>25.8</v>
      </c>
      <c r="M1000" s="4">
        <v>30</v>
      </c>
      <c r="N1000" s="4">
        <v>13</v>
      </c>
      <c r="O1000" s="4">
        <v>563958</v>
      </c>
      <c r="P1000" s="4">
        <v>1329944</v>
      </c>
      <c r="Q1000" s="4">
        <v>0</v>
      </c>
      <c r="R1000" s="9" t="str">
        <f t="shared" si="63"/>
        <v>7bdca1a0-abbb-4f80-9d36-a6079de3b59dпогашен269324краткосрочныйконсолидация кредитов10+ летв ипотекеконсолидация кредитов45745,7325,8301356395813299440</v>
      </c>
      <c r="S1000" s="10" t="str">
        <f t="shared" si="64"/>
        <v/>
      </c>
      <c r="T1000" s="3">
        <f t="shared" si="65"/>
        <v>12.328101442473427</v>
      </c>
      <c r="U1000" s="13">
        <f t="shared" si="66"/>
        <v>4.3112095049013803E-2</v>
      </c>
    </row>
    <row r="1001" spans="1:21" x14ac:dyDescent="0.25">
      <c r="A1001">
        <v>1016</v>
      </c>
      <c r="B1001" t="s">
        <v>1066</v>
      </c>
      <c r="C1001" t="s">
        <v>23</v>
      </c>
      <c r="D1001" s="1">
        <v>132968</v>
      </c>
      <c r="E1001" t="s">
        <v>24</v>
      </c>
      <c r="F1001" s="4">
        <v>728</v>
      </c>
      <c r="G1001" s="4">
        <v>880460</v>
      </c>
      <c r="H1001" t="s">
        <v>29</v>
      </c>
      <c r="I1001" t="s">
        <v>38</v>
      </c>
      <c r="J1001" t="s">
        <v>30</v>
      </c>
      <c r="K1001" s="3">
        <v>9465.0400000000009</v>
      </c>
      <c r="L1001" s="6">
        <v>21.9</v>
      </c>
      <c r="N1001" s="4">
        <v>9</v>
      </c>
      <c r="O1001" s="4">
        <v>107578</v>
      </c>
      <c r="P1001" s="4">
        <v>177936</v>
      </c>
      <c r="Q1001" s="4">
        <v>1</v>
      </c>
      <c r="R1001" s="9" t="str">
        <f t="shared" si="63"/>
        <v>7bed6288-37f6-473c-8a6f-6b76491aa4f3погашен132968краткосрочный728консолидация кредитов10+ летв арендеконсолидация кредитов9465,0421,991075781779361</v>
      </c>
      <c r="S1001" s="10">
        <f t="shared" si="64"/>
        <v>0.12900129477772984</v>
      </c>
      <c r="T1001" s="3">
        <f t="shared" si="65"/>
        <v>11.36582624056528</v>
      </c>
      <c r="U1001" s="13">
        <f t="shared" si="66"/>
        <v>3.97469621320308E-2</v>
      </c>
    </row>
    <row r="1002" spans="1:21" x14ac:dyDescent="0.25">
      <c r="A1002">
        <v>943</v>
      </c>
      <c r="B1002" t="s">
        <v>995</v>
      </c>
      <c r="C1002" t="s">
        <v>40</v>
      </c>
      <c r="D1002" s="1">
        <v>349360</v>
      </c>
      <c r="E1002" t="s">
        <v>24</v>
      </c>
      <c r="F1002" s="4"/>
      <c r="G1002" s="4"/>
      <c r="H1002" t="s">
        <v>46</v>
      </c>
      <c r="I1002" t="s">
        <v>38</v>
      </c>
      <c r="J1002" t="s">
        <v>30</v>
      </c>
      <c r="K1002" s="3">
        <v>17254.66</v>
      </c>
      <c r="L1002" s="6">
        <v>19.899999999999999</v>
      </c>
      <c r="N1002" s="4">
        <v>17</v>
      </c>
      <c r="O1002" s="4">
        <v>497135</v>
      </c>
      <c r="P1002" s="4">
        <v>650452</v>
      </c>
      <c r="Q1002" s="4">
        <v>0</v>
      </c>
      <c r="R1002" s="9" t="str">
        <f t="shared" si="63"/>
        <v>7c06a279-9653-4185-961e-39d5fe242e4dне погашен349360краткосрочныйконсолидация кредитов2 годав арендеконсолидация кредитов17254,6619,9174971356504520</v>
      </c>
      <c r="S1002" s="10" t="str">
        <f t="shared" si="64"/>
        <v/>
      </c>
      <c r="T1002" s="3">
        <f t="shared" si="65"/>
        <v>28.811636972272996</v>
      </c>
      <c r="U1002" s="13">
        <f t="shared" si="66"/>
        <v>0.10075598724284192</v>
      </c>
    </row>
    <row r="1003" spans="1:21" x14ac:dyDescent="0.25">
      <c r="A1003">
        <v>566</v>
      </c>
      <c r="B1003" t="s">
        <v>617</v>
      </c>
      <c r="C1003" t="s">
        <v>23</v>
      </c>
      <c r="D1003" s="1">
        <v>337150</v>
      </c>
      <c r="E1003" t="s">
        <v>34</v>
      </c>
      <c r="F1003" s="4">
        <v>721</v>
      </c>
      <c r="G1003" s="4">
        <v>1119936</v>
      </c>
      <c r="H1003" t="s">
        <v>74</v>
      </c>
      <c r="I1003" t="s">
        <v>38</v>
      </c>
      <c r="J1003" t="s">
        <v>30</v>
      </c>
      <c r="K1003" s="3">
        <v>15959.05</v>
      </c>
      <c r="L1003" s="6">
        <v>12.5</v>
      </c>
      <c r="M1003" s="4">
        <v>15</v>
      </c>
      <c r="N1003" s="4">
        <v>9</v>
      </c>
      <c r="O1003" s="4">
        <v>166573</v>
      </c>
      <c r="P1003" s="4">
        <v>484594</v>
      </c>
      <c r="Q1003" s="4">
        <v>0</v>
      </c>
      <c r="R1003" s="9" t="str">
        <f t="shared" si="63"/>
        <v>7c56471d-9264-446c-aea9-bcc97aef3912погашен337150долгосрочный721консолидация кредитов6 летв арендеконсолидация кредитов15959,0512,51591665734845940</v>
      </c>
      <c r="S1003" s="10">
        <f t="shared" si="64"/>
        <v>0.1709995928338762</v>
      </c>
      <c r="T1003" s="3">
        <f t="shared" si="65"/>
        <v>10.43752604321686</v>
      </c>
      <c r="U1003" s="13">
        <f t="shared" si="66"/>
        <v>3.6500641802103835E-2</v>
      </c>
    </row>
    <row r="1004" spans="1:21" x14ac:dyDescent="0.25">
      <c r="A1004">
        <v>434</v>
      </c>
      <c r="B1004" t="s">
        <v>485</v>
      </c>
      <c r="C1004" t="s">
        <v>23</v>
      </c>
      <c r="D1004" s="1">
        <v>396286</v>
      </c>
      <c r="E1004" t="s">
        <v>24</v>
      </c>
      <c r="F1004" s="4">
        <v>741</v>
      </c>
      <c r="G1004" s="4">
        <v>2528767</v>
      </c>
      <c r="H1004" t="s">
        <v>29</v>
      </c>
      <c r="I1004" t="s">
        <v>26</v>
      </c>
      <c r="J1004" t="s">
        <v>30</v>
      </c>
      <c r="K1004" s="3">
        <v>17111.400000000001</v>
      </c>
      <c r="L1004" s="6">
        <v>28.9</v>
      </c>
      <c r="M1004" s="4">
        <v>4</v>
      </c>
      <c r="N1004" s="4">
        <v>11</v>
      </c>
      <c r="O1004" s="4">
        <v>174781</v>
      </c>
      <c r="P1004" s="4">
        <v>535414</v>
      </c>
      <c r="Q1004" s="4">
        <v>0</v>
      </c>
      <c r="R1004" s="9" t="str">
        <f t="shared" si="63"/>
        <v>7c5ef5d9-ff25-4006-a399-cee0e175e54aпогашен396286краткосрочный741консолидация кредитов10+ летв ипотекеконсолидация кредитов17111,428,94111747815354140</v>
      </c>
      <c r="S1004" s="10">
        <f t="shared" si="64"/>
        <v>8.1200363655489022E-2</v>
      </c>
      <c r="T1004" s="3">
        <f t="shared" si="65"/>
        <v>10.214301576726626</v>
      </c>
      <c r="U1004" s="13">
        <f t="shared" si="66"/>
        <v>3.5720012727829972E-2</v>
      </c>
    </row>
    <row r="1005" spans="1:21" x14ac:dyDescent="0.25">
      <c r="A1005">
        <v>1774</v>
      </c>
      <c r="B1005" t="s">
        <v>1823</v>
      </c>
      <c r="C1005" t="s">
        <v>40</v>
      </c>
      <c r="D1005" s="1">
        <v>288222</v>
      </c>
      <c r="E1005" t="s">
        <v>24</v>
      </c>
      <c r="F1005" s="4">
        <v>659</v>
      </c>
      <c r="G1005" s="4">
        <v>734027</v>
      </c>
      <c r="H1005" t="s">
        <v>52</v>
      </c>
      <c r="I1005" t="s">
        <v>38</v>
      </c>
      <c r="J1005" t="s">
        <v>30</v>
      </c>
      <c r="K1005" s="3">
        <v>20002.439999999999</v>
      </c>
      <c r="L1005" s="6">
        <v>8.9</v>
      </c>
      <c r="N1005" s="4">
        <v>24</v>
      </c>
      <c r="O1005" s="4">
        <v>52383</v>
      </c>
      <c r="P1005" s="4">
        <v>196262</v>
      </c>
      <c r="Q1005" s="4">
        <v>0</v>
      </c>
      <c r="R1005" s="9" t="str">
        <f t="shared" si="63"/>
        <v>7c8ca538-9ede-4473-b978-e8de6cace8f0не погашен288222краткосрочный659консолидация кредитов4 годав арендеконсолидация кредитов20002,448,924523831962620</v>
      </c>
      <c r="S1005" s="10">
        <f t="shared" si="64"/>
        <v>0.32700333911422874</v>
      </c>
      <c r="T1005" s="3">
        <f t="shared" si="65"/>
        <v>2.6188305026786733</v>
      </c>
      <c r="U1005" s="13">
        <f t="shared" si="66"/>
        <v>9.1582041302612285E-3</v>
      </c>
    </row>
    <row r="1006" spans="1:21" x14ac:dyDescent="0.25">
      <c r="A1006">
        <v>1396</v>
      </c>
      <c r="B1006" t="s">
        <v>1446</v>
      </c>
      <c r="C1006" t="s">
        <v>23</v>
      </c>
      <c r="D1006" s="1">
        <v>544940</v>
      </c>
      <c r="E1006" t="s">
        <v>34</v>
      </c>
      <c r="F1006" s="4">
        <v>708</v>
      </c>
      <c r="G1006" s="4">
        <v>1780870</v>
      </c>
      <c r="H1006" t="s">
        <v>35</v>
      </c>
      <c r="I1006" t="s">
        <v>26</v>
      </c>
      <c r="J1006" t="s">
        <v>75</v>
      </c>
      <c r="K1006" s="3">
        <v>16398.900000000001</v>
      </c>
      <c r="L1006" s="6">
        <v>17.399999999999999</v>
      </c>
      <c r="N1006" s="4">
        <v>10</v>
      </c>
      <c r="O1006" s="4">
        <v>429229</v>
      </c>
      <c r="P1006" s="4">
        <v>1453254</v>
      </c>
      <c r="Q1006" s="4">
        <v>0</v>
      </c>
      <c r="R1006" s="9" t="str">
        <f t="shared" si="63"/>
        <v>7c8e2129-fb3b-480c-b0eb-532a151812c5погашен544940долгосрочный708бизнес3 годав ипотекебизнес16398,917,41042922914532540</v>
      </c>
      <c r="S1006" s="10">
        <f t="shared" si="64"/>
        <v>0.11050037341299478</v>
      </c>
      <c r="T1006" s="3">
        <f t="shared" si="65"/>
        <v>26.174255590313983</v>
      </c>
      <c r="U1006" s="13">
        <f t="shared" si="66"/>
        <v>9.1532909597829962E-2</v>
      </c>
    </row>
    <row r="1007" spans="1:21" x14ac:dyDescent="0.25">
      <c r="A1007">
        <v>335</v>
      </c>
      <c r="B1007" t="s">
        <v>385</v>
      </c>
      <c r="C1007" t="s">
        <v>23</v>
      </c>
      <c r="D1007" s="1">
        <v>332222</v>
      </c>
      <c r="E1007" t="s">
        <v>24</v>
      </c>
      <c r="F1007" s="4">
        <v>746</v>
      </c>
      <c r="G1007" s="4">
        <v>891119</v>
      </c>
      <c r="H1007" t="s">
        <v>35</v>
      </c>
      <c r="I1007" t="s">
        <v>38</v>
      </c>
      <c r="J1007" t="s">
        <v>30</v>
      </c>
      <c r="K1007" s="3">
        <v>11733.07</v>
      </c>
      <c r="L1007" s="6">
        <v>23.8</v>
      </c>
      <c r="M1007" s="4">
        <v>42</v>
      </c>
      <c r="N1007" s="4">
        <v>9</v>
      </c>
      <c r="O1007" s="4">
        <v>293683</v>
      </c>
      <c r="P1007" s="4">
        <v>717420</v>
      </c>
      <c r="Q1007" s="4">
        <v>0</v>
      </c>
      <c r="R1007" s="9" t="str">
        <f t="shared" si="63"/>
        <v>7d0315cd-ebd7-4580-b1fd-5396d5719556погашен332222краткосрочный746консолидация кредитов3 годав арендеконсолидация кредитов11733,0723,84292936837174200</v>
      </c>
      <c r="S1007" s="10">
        <f t="shared" si="64"/>
        <v>0.15800004264301401</v>
      </c>
      <c r="T1007" s="3">
        <f t="shared" si="65"/>
        <v>25.030362897349118</v>
      </c>
      <c r="U1007" s="13">
        <f t="shared" si="66"/>
        <v>8.7532649644170846E-2</v>
      </c>
    </row>
    <row r="1008" spans="1:21" x14ac:dyDescent="0.25">
      <c r="A1008">
        <v>184</v>
      </c>
      <c r="B1008" t="s">
        <v>231</v>
      </c>
      <c r="C1008" t="s">
        <v>23</v>
      </c>
      <c r="D1008" s="1">
        <v>333124</v>
      </c>
      <c r="E1008" t="s">
        <v>24</v>
      </c>
      <c r="F1008" s="4">
        <v>703</v>
      </c>
      <c r="G1008" s="4">
        <v>1300246</v>
      </c>
      <c r="H1008" t="s">
        <v>29</v>
      </c>
      <c r="I1008" t="s">
        <v>26</v>
      </c>
      <c r="J1008" t="s">
        <v>30</v>
      </c>
      <c r="K1008" s="3">
        <v>13110.76</v>
      </c>
      <c r="L1008" s="6">
        <v>14.6</v>
      </c>
      <c r="M1008" s="4">
        <v>22</v>
      </c>
      <c r="N1008" s="4">
        <v>10</v>
      </c>
      <c r="O1008" s="4">
        <v>173128</v>
      </c>
      <c r="P1008" s="4">
        <v>384032</v>
      </c>
      <c r="Q1008" s="4">
        <v>0</v>
      </c>
      <c r="R1008" s="9" t="str">
        <f t="shared" si="63"/>
        <v>7d09ca08-2cdd-4da0-8419-56efa1742725погашен333124краткосрочный703консолидация кредитов10+ летв ипотекеконсолидация кредитов13110,7614,622101731283840320</v>
      </c>
      <c r="S1008" s="10">
        <f t="shared" si="64"/>
        <v>0.12099950317093842</v>
      </c>
      <c r="T1008" s="3">
        <f t="shared" si="65"/>
        <v>13.205031592371457</v>
      </c>
      <c r="U1008" s="13">
        <f t="shared" si="66"/>
        <v>4.6178771304896768E-2</v>
      </c>
    </row>
    <row r="1009" spans="1:21" x14ac:dyDescent="0.25">
      <c r="A1009">
        <v>1693</v>
      </c>
      <c r="B1009" t="s">
        <v>1742</v>
      </c>
      <c r="C1009" t="s">
        <v>40</v>
      </c>
      <c r="D1009" s="1">
        <v>171710</v>
      </c>
      <c r="E1009" t="s">
        <v>24</v>
      </c>
      <c r="F1009" s="4">
        <v>731</v>
      </c>
      <c r="G1009" s="4">
        <v>926820</v>
      </c>
      <c r="H1009" t="s">
        <v>55</v>
      </c>
      <c r="I1009" t="s">
        <v>38</v>
      </c>
      <c r="J1009" t="s">
        <v>30</v>
      </c>
      <c r="K1009" s="3">
        <v>12203.13</v>
      </c>
      <c r="L1009" s="6">
        <v>16.5</v>
      </c>
      <c r="N1009" s="4">
        <v>19</v>
      </c>
      <c r="O1009" s="4">
        <v>115672</v>
      </c>
      <c r="P1009" s="4">
        <v>379412</v>
      </c>
      <c r="Q1009" s="4">
        <v>1</v>
      </c>
      <c r="R1009" s="9" t="str">
        <f t="shared" si="63"/>
        <v>7d20bfbe-3a36-4eb8-b237-cab70920d527не погашен171710краткосрочный731консолидация кредитов9 летв арендеконсолидация кредитов12203,1316,5191156723794121</v>
      </c>
      <c r="S1009" s="10">
        <f t="shared" si="64"/>
        <v>0.158</v>
      </c>
      <c r="T1009" s="3">
        <f t="shared" si="65"/>
        <v>9.4788795989225729</v>
      </c>
      <c r="U1009" s="13">
        <f t="shared" si="66"/>
        <v>3.3148198863694467E-2</v>
      </c>
    </row>
    <row r="1010" spans="1:21" x14ac:dyDescent="0.25">
      <c r="A1010">
        <v>1787</v>
      </c>
      <c r="B1010" t="s">
        <v>1836</v>
      </c>
      <c r="C1010" t="s">
        <v>23</v>
      </c>
      <c r="D1010" s="1">
        <v>206382</v>
      </c>
      <c r="E1010" t="s">
        <v>24</v>
      </c>
      <c r="F1010" s="4">
        <v>665</v>
      </c>
      <c r="G1010" s="4">
        <v>1336802</v>
      </c>
      <c r="I1010" t="s">
        <v>32</v>
      </c>
      <c r="J1010" t="s">
        <v>72</v>
      </c>
      <c r="K1010" s="3">
        <v>22168.82</v>
      </c>
      <c r="L1010" s="6">
        <v>15.9</v>
      </c>
      <c r="N1010" s="4">
        <v>16</v>
      </c>
      <c r="O1010" s="4">
        <v>846222</v>
      </c>
      <c r="P1010" s="4">
        <v>1092344</v>
      </c>
      <c r="Q1010" s="4">
        <v>0</v>
      </c>
      <c r="R1010" s="9" t="str">
        <f t="shared" si="63"/>
        <v>7d33560e-5b32-4864-a54b-a5bf715bd882погашен206382краткосрочный665иноев собственностииное22168,8215,91684622210923440</v>
      </c>
      <c r="S1010" s="10">
        <f t="shared" si="64"/>
        <v>0.19900167713692826</v>
      </c>
      <c r="T1010" s="3">
        <f t="shared" si="65"/>
        <v>38.171720461440891</v>
      </c>
      <c r="U1010" s="13">
        <f t="shared" si="66"/>
        <v>0.13348874913117603</v>
      </c>
    </row>
    <row r="1011" spans="1:21" x14ac:dyDescent="0.25">
      <c r="A1011">
        <v>277</v>
      </c>
      <c r="B1011" t="s">
        <v>327</v>
      </c>
      <c r="C1011" t="s">
        <v>40</v>
      </c>
      <c r="D1011" s="1">
        <v>334356</v>
      </c>
      <c r="E1011" t="s">
        <v>24</v>
      </c>
      <c r="F1011" s="4">
        <v>749</v>
      </c>
      <c r="G1011" s="4">
        <v>1636318</v>
      </c>
      <c r="H1011" t="s">
        <v>46</v>
      </c>
      <c r="I1011" t="s">
        <v>32</v>
      </c>
      <c r="J1011" t="s">
        <v>27</v>
      </c>
      <c r="K1011" s="3">
        <v>25635.75</v>
      </c>
      <c r="L1011" s="6">
        <v>11.7</v>
      </c>
      <c r="N1011" s="4">
        <v>15</v>
      </c>
      <c r="O1011" s="4">
        <v>271928</v>
      </c>
      <c r="P1011" s="4">
        <v>1363098</v>
      </c>
      <c r="Q1011" s="4">
        <v>0</v>
      </c>
      <c r="R1011" s="9" t="str">
        <f t="shared" si="63"/>
        <v>7d58405b-a575-43df-882d-3053fef20637не погашен334356краткосрочный749ремонт жилья2 годав собственностиремонт жилья25635,7511,71527192813630980</v>
      </c>
      <c r="S1011" s="10">
        <f t="shared" si="64"/>
        <v>0.18800074313183623</v>
      </c>
      <c r="T1011" s="3">
        <f t="shared" si="65"/>
        <v>10.607374467296646</v>
      </c>
      <c r="U1011" s="13">
        <f t="shared" si="66"/>
        <v>3.7094611720101513E-2</v>
      </c>
    </row>
    <row r="1012" spans="1:21" x14ac:dyDescent="0.25">
      <c r="A1012">
        <v>1619</v>
      </c>
      <c r="B1012" t="s">
        <v>1669</v>
      </c>
      <c r="C1012" t="s">
        <v>23</v>
      </c>
      <c r="D1012" s="1">
        <v>396506</v>
      </c>
      <c r="E1012" t="s">
        <v>34</v>
      </c>
      <c r="F1012" s="4">
        <v>721</v>
      </c>
      <c r="G1012" s="4">
        <v>1750280</v>
      </c>
      <c r="H1012" t="s">
        <v>29</v>
      </c>
      <c r="I1012" t="s">
        <v>26</v>
      </c>
      <c r="J1012" t="s">
        <v>30</v>
      </c>
      <c r="K1012" s="3">
        <v>13491.71</v>
      </c>
      <c r="L1012" s="6">
        <v>25.8</v>
      </c>
      <c r="M1012" s="4">
        <v>41</v>
      </c>
      <c r="N1012" s="4">
        <v>11</v>
      </c>
      <c r="O1012" s="4">
        <v>48013</v>
      </c>
      <c r="P1012" s="4">
        <v>96866</v>
      </c>
      <c r="Q1012" s="4">
        <v>0</v>
      </c>
      <c r="R1012" s="9" t="str">
        <f t="shared" si="63"/>
        <v>7d592a84-c9c5-41ef-9e95-56182f1d657dпогашен396506долгосрочный721консолидация кредитов10+ летв ипотекеконсолидация кредитов13491,7125,8411148013968660</v>
      </c>
      <c r="S1012" s="10">
        <f t="shared" si="64"/>
        <v>9.2499782891880156E-2</v>
      </c>
      <c r="T1012" s="3">
        <f t="shared" si="65"/>
        <v>3.5587038262755426</v>
      </c>
      <c r="U1012" s="13">
        <f t="shared" si="66"/>
        <v>1.2444996362627147E-2</v>
      </c>
    </row>
    <row r="1013" spans="1:21" x14ac:dyDescent="0.25">
      <c r="A1013">
        <v>706</v>
      </c>
      <c r="B1013" t="s">
        <v>758</v>
      </c>
      <c r="C1013" t="s">
        <v>40</v>
      </c>
      <c r="D1013" s="1">
        <v>219538</v>
      </c>
      <c r="E1013" t="s">
        <v>24</v>
      </c>
      <c r="F1013" s="4">
        <v>751</v>
      </c>
      <c r="G1013" s="4">
        <v>1611618</v>
      </c>
      <c r="H1013" t="s">
        <v>29</v>
      </c>
      <c r="I1013" t="s">
        <v>26</v>
      </c>
      <c r="J1013" t="s">
        <v>72</v>
      </c>
      <c r="K1013" s="3">
        <v>11603.49</v>
      </c>
      <c r="L1013" s="6">
        <v>21</v>
      </c>
      <c r="N1013" s="4">
        <v>9</v>
      </c>
      <c r="O1013" s="4">
        <v>79572</v>
      </c>
      <c r="P1013" s="4">
        <v>662882</v>
      </c>
      <c r="Q1013" s="4">
        <v>0</v>
      </c>
      <c r="R1013" s="9" t="str">
        <f t="shared" si="63"/>
        <v>7d91c943-f6f8-45e9-aedc-cdcddf7401ddне погашен219538краткосрочный751иное10+ летв ипотекеиное11603,49219795726628820</v>
      </c>
      <c r="S1013" s="10">
        <f t="shared" si="64"/>
        <v>8.6398811629058506E-2</v>
      </c>
      <c r="T1013" s="3">
        <f t="shared" si="65"/>
        <v>6.8575919831016359</v>
      </c>
      <c r="U1013" s="13">
        <f t="shared" si="66"/>
        <v>2.3981402064413619E-2</v>
      </c>
    </row>
    <row r="1014" spans="1:21" x14ac:dyDescent="0.25">
      <c r="A1014">
        <v>1614</v>
      </c>
      <c r="B1014" t="s">
        <v>1664</v>
      </c>
      <c r="C1014" t="s">
        <v>23</v>
      </c>
      <c r="D1014" s="1">
        <v>540518</v>
      </c>
      <c r="E1014" t="s">
        <v>34</v>
      </c>
      <c r="F1014" s="4">
        <v>687</v>
      </c>
      <c r="G1014" s="4">
        <v>1556024</v>
      </c>
      <c r="H1014" t="s">
        <v>29</v>
      </c>
      <c r="I1014" t="s">
        <v>26</v>
      </c>
      <c r="J1014" t="s">
        <v>30</v>
      </c>
      <c r="K1014" s="3">
        <v>27360.19</v>
      </c>
      <c r="L1014" s="6">
        <v>14.6</v>
      </c>
      <c r="N1014" s="4">
        <v>10</v>
      </c>
      <c r="O1014" s="4">
        <v>2114738</v>
      </c>
      <c r="P1014" s="4">
        <v>2817760</v>
      </c>
      <c r="Q1014" s="4">
        <v>0</v>
      </c>
      <c r="R1014" s="9" t="str">
        <f t="shared" si="63"/>
        <v>7d960bb3-0274-4b69-9d07-11e7af87ba70погашен540518долгосрочный687консолидация кредитов10+ летв ипотекеконсолидация кредитов27360,1914,610211473828177600</v>
      </c>
      <c r="S1014" s="10">
        <f t="shared" si="64"/>
        <v>0.21100078147894888</v>
      </c>
      <c r="T1014" s="3">
        <f t="shared" si="65"/>
        <v>77.292518801952767</v>
      </c>
      <c r="U1014" s="13">
        <f t="shared" si="66"/>
        <v>0.27029647936600004</v>
      </c>
    </row>
    <row r="1015" spans="1:21" x14ac:dyDescent="0.25">
      <c r="A1015">
        <v>521</v>
      </c>
      <c r="B1015" t="s">
        <v>572</v>
      </c>
      <c r="C1015" t="s">
        <v>23</v>
      </c>
      <c r="D1015" s="1">
        <v>263428</v>
      </c>
      <c r="E1015" t="s">
        <v>24</v>
      </c>
      <c r="F1015" s="4"/>
      <c r="G1015" s="4"/>
      <c r="H1015" t="s">
        <v>57</v>
      </c>
      <c r="I1015" t="s">
        <v>26</v>
      </c>
      <c r="J1015" t="s">
        <v>30</v>
      </c>
      <c r="K1015" s="3">
        <v>12417.64</v>
      </c>
      <c r="L1015" s="6">
        <v>13.6</v>
      </c>
      <c r="M1015" s="4">
        <v>52</v>
      </c>
      <c r="N1015" s="4">
        <v>5</v>
      </c>
      <c r="O1015" s="4">
        <v>82023</v>
      </c>
      <c r="P1015" s="4">
        <v>412984</v>
      </c>
      <c r="Q1015" s="4">
        <v>1</v>
      </c>
      <c r="R1015" s="9" t="str">
        <f t="shared" si="63"/>
        <v>7da65710-9929-40ab-b7f5-d2c2db06adb0погашен263428краткосрочныйконсолидация кредитов7 летв ипотекеконсолидация кредитов12417,6413,6525820234129841</v>
      </c>
      <c r="S1015" s="10" t="str">
        <f t="shared" si="64"/>
        <v/>
      </c>
      <c r="T1015" s="3">
        <f t="shared" si="65"/>
        <v>6.6053614052267582</v>
      </c>
      <c r="U1015" s="13">
        <f t="shared" si="66"/>
        <v>2.3099336914451027E-2</v>
      </c>
    </row>
    <row r="1016" spans="1:21" x14ac:dyDescent="0.25">
      <c r="A1016">
        <v>1371</v>
      </c>
      <c r="B1016" t="s">
        <v>1421</v>
      </c>
      <c r="C1016" t="s">
        <v>23</v>
      </c>
      <c r="D1016" s="1">
        <v>108856</v>
      </c>
      <c r="E1016" t="s">
        <v>24</v>
      </c>
      <c r="F1016" s="4">
        <v>672</v>
      </c>
      <c r="G1016" s="4">
        <v>1692045</v>
      </c>
      <c r="H1016" t="s">
        <v>46</v>
      </c>
      <c r="I1016" t="s">
        <v>38</v>
      </c>
      <c r="J1016" t="s">
        <v>72</v>
      </c>
      <c r="K1016" s="3">
        <v>23688.63</v>
      </c>
      <c r="L1016" s="6">
        <v>6</v>
      </c>
      <c r="M1016" s="4">
        <v>17</v>
      </c>
      <c r="N1016" s="4">
        <v>13</v>
      </c>
      <c r="O1016" s="4">
        <v>83600</v>
      </c>
      <c r="P1016" s="4">
        <v>509498</v>
      </c>
      <c r="Q1016" s="4">
        <v>1</v>
      </c>
      <c r="R1016" s="9" t="str">
        <f t="shared" si="63"/>
        <v>7db5f79b-ebae-49a4-9055-a7562b285389погашен108856краткосрочный672иное2 годав арендеиное23688,6361713836005094981</v>
      </c>
      <c r="S1016" s="10">
        <f t="shared" si="64"/>
        <v>0.16800000000000001</v>
      </c>
      <c r="T1016" s="3">
        <f t="shared" si="65"/>
        <v>3.5291192441268238</v>
      </c>
      <c r="U1016" s="13">
        <f t="shared" si="66"/>
        <v>1.2341537340689945E-2</v>
      </c>
    </row>
    <row r="1017" spans="1:21" x14ac:dyDescent="0.25">
      <c r="A1017">
        <v>160</v>
      </c>
      <c r="B1017" t="s">
        <v>207</v>
      </c>
      <c r="C1017" t="s">
        <v>23</v>
      </c>
      <c r="D1017" s="1">
        <v>254562</v>
      </c>
      <c r="E1017" t="s">
        <v>24</v>
      </c>
      <c r="F1017" s="4">
        <v>738</v>
      </c>
      <c r="G1017" s="4">
        <v>669123</v>
      </c>
      <c r="H1017" t="s">
        <v>74</v>
      </c>
      <c r="I1017" t="s">
        <v>38</v>
      </c>
      <c r="J1017" t="s">
        <v>30</v>
      </c>
      <c r="K1017" s="3">
        <v>13549.66</v>
      </c>
      <c r="L1017" s="6">
        <v>17.5</v>
      </c>
      <c r="N1017" s="4">
        <v>13</v>
      </c>
      <c r="O1017" s="4">
        <v>261383</v>
      </c>
      <c r="P1017" s="4">
        <v>743600</v>
      </c>
      <c r="Q1017" s="4">
        <v>0</v>
      </c>
      <c r="R1017" s="9" t="str">
        <f t="shared" si="63"/>
        <v>7e1c0a75-f49e-4a18-aa19-260ff92b57dfпогашен254562краткосрочный738консолидация кредитов6 летв арендеконсолидация кредитов13549,6617,5132613837436000</v>
      </c>
      <c r="S1017" s="10">
        <f t="shared" si="64"/>
        <v>0.24299855183576111</v>
      </c>
      <c r="T1017" s="3">
        <f t="shared" si="65"/>
        <v>19.290742350730572</v>
      </c>
      <c r="U1017" s="13">
        <f t="shared" si="66"/>
        <v>6.7460859376565346E-2</v>
      </c>
    </row>
    <row r="1018" spans="1:21" x14ac:dyDescent="0.25">
      <c r="A1018">
        <v>475</v>
      </c>
      <c r="B1018" s="2" t="s">
        <v>526</v>
      </c>
      <c r="C1018" t="s">
        <v>40</v>
      </c>
      <c r="D1018" s="1">
        <v>220770</v>
      </c>
      <c r="E1018" t="s">
        <v>24</v>
      </c>
      <c r="F1018" s="4">
        <v>705</v>
      </c>
      <c r="G1018" s="4">
        <v>571995</v>
      </c>
      <c r="H1018" t="s">
        <v>55</v>
      </c>
      <c r="I1018" t="s">
        <v>38</v>
      </c>
      <c r="J1018" t="s">
        <v>30</v>
      </c>
      <c r="K1018" s="3">
        <v>10915.5</v>
      </c>
      <c r="L1018" s="6">
        <v>21.3</v>
      </c>
      <c r="N1018" s="4">
        <v>6</v>
      </c>
      <c r="O1018" s="4">
        <v>93043</v>
      </c>
      <c r="P1018" s="4">
        <v>139018</v>
      </c>
      <c r="Q1018" s="4">
        <v>0</v>
      </c>
      <c r="R1018" s="9" t="str">
        <f t="shared" si="63"/>
        <v>7e2225b8-85aa-45ea-a7e5-e36bbdd6b818не погашен220770краткосрочный705консолидация кредитов9 летв арендеконсолидация кредитов10915,521,36930431390180</v>
      </c>
      <c r="S1018" s="10">
        <f t="shared" si="64"/>
        <v>0.22899850523168908</v>
      </c>
      <c r="T1018" s="3">
        <f t="shared" si="65"/>
        <v>8.5239338555265451</v>
      </c>
      <c r="U1018" s="13">
        <f t="shared" si="66"/>
        <v>2.9808697493751111E-2</v>
      </c>
    </row>
    <row r="1019" spans="1:21" x14ac:dyDescent="0.25">
      <c r="A1019">
        <v>1133</v>
      </c>
      <c r="B1019" t="s">
        <v>1183</v>
      </c>
      <c r="C1019" t="s">
        <v>23</v>
      </c>
      <c r="D1019" s="1">
        <v>336798</v>
      </c>
      <c r="E1019" t="s">
        <v>24</v>
      </c>
      <c r="F1019" s="4">
        <v>691</v>
      </c>
      <c r="G1019" s="4">
        <v>1260441</v>
      </c>
      <c r="H1019" t="s">
        <v>29</v>
      </c>
      <c r="I1019" t="s">
        <v>26</v>
      </c>
      <c r="J1019" t="s">
        <v>30</v>
      </c>
      <c r="K1019" s="3">
        <v>13129.57</v>
      </c>
      <c r="L1019" s="6">
        <v>39.4</v>
      </c>
      <c r="M1019" s="4">
        <v>38</v>
      </c>
      <c r="N1019" s="4">
        <v>18</v>
      </c>
      <c r="O1019" s="4">
        <v>124089</v>
      </c>
      <c r="P1019" s="4">
        <v>733062</v>
      </c>
      <c r="Q1019" s="4">
        <v>0</v>
      </c>
      <c r="R1019" s="9" t="str">
        <f t="shared" si="63"/>
        <v>7e4f7f54-1d18-425c-aa67-8e40fd4b38a2погашен336798краткосрочный691консолидация кредитов10+ летв ипотекеконсолидация кредитов13129,5739,438181240897330620</v>
      </c>
      <c r="S1019" s="10">
        <f t="shared" si="64"/>
        <v>0.12499977388866278</v>
      </c>
      <c r="T1019" s="3">
        <f t="shared" si="65"/>
        <v>9.4511092137823258</v>
      </c>
      <c r="U1019" s="13">
        <f t="shared" si="66"/>
        <v>3.3051084195284193E-2</v>
      </c>
    </row>
    <row r="1020" spans="1:21" x14ac:dyDescent="0.25">
      <c r="A1020">
        <v>316</v>
      </c>
      <c r="B1020" t="s">
        <v>366</v>
      </c>
      <c r="C1020" t="s">
        <v>23</v>
      </c>
      <c r="E1020" t="s">
        <v>24</v>
      </c>
      <c r="F1020" s="4">
        <v>728</v>
      </c>
      <c r="G1020" s="4">
        <v>311372</v>
      </c>
      <c r="H1020" t="s">
        <v>42</v>
      </c>
      <c r="I1020" t="s">
        <v>38</v>
      </c>
      <c r="J1020" t="s">
        <v>30</v>
      </c>
      <c r="K1020" s="3">
        <v>1873.4</v>
      </c>
      <c r="L1020" s="6">
        <v>10.5</v>
      </c>
      <c r="N1020" s="4">
        <v>3</v>
      </c>
      <c r="O1020" s="4">
        <v>92378</v>
      </c>
      <c r="P1020" s="4">
        <v>122958</v>
      </c>
      <c r="Q1020" s="4">
        <v>0</v>
      </c>
      <c r="R1020" s="9" t="str">
        <f t="shared" si="63"/>
        <v>7e53c8ce-62b4-4587-89f0-76b039b0ea1aпогашенкраткосрочный728консолидация кредитов&lt; 1 годав арендеконсолидация кредитов1873,410,53923781229580</v>
      </c>
      <c r="S1020" s="10">
        <f t="shared" si="64"/>
        <v>7.2199170124481335E-2</v>
      </c>
      <c r="T1020" s="3">
        <f t="shared" si="65"/>
        <v>49.310344827586206</v>
      </c>
      <c r="U1020" s="13">
        <f t="shared" si="66"/>
        <v>0.1724411729597207</v>
      </c>
    </row>
    <row r="1021" spans="1:21" x14ac:dyDescent="0.25">
      <c r="A1021">
        <v>1876</v>
      </c>
      <c r="B1021" t="s">
        <v>1923</v>
      </c>
      <c r="C1021" t="s">
        <v>23</v>
      </c>
      <c r="D1021" s="1">
        <v>94358</v>
      </c>
      <c r="E1021" t="s">
        <v>24</v>
      </c>
      <c r="F1021" s="4">
        <v>681</v>
      </c>
      <c r="G1021" s="4">
        <v>379050</v>
      </c>
      <c r="I1021" t="s">
        <v>38</v>
      </c>
      <c r="J1021" t="s">
        <v>30</v>
      </c>
      <c r="K1021" s="3">
        <v>2577.54</v>
      </c>
      <c r="L1021" s="6">
        <v>7</v>
      </c>
      <c r="M1021" s="4">
        <v>51</v>
      </c>
      <c r="N1021" s="4">
        <v>7</v>
      </c>
      <c r="O1021" s="4">
        <v>47861</v>
      </c>
      <c r="P1021" s="4">
        <v>179916</v>
      </c>
      <c r="Q1021" s="4">
        <v>0</v>
      </c>
      <c r="R1021" s="9" t="str">
        <f t="shared" si="63"/>
        <v>7e83d1cc-ea59-4db8-9b3a-01ed5a1ec4dcпогашен94358краткосрочный681консолидация кредитовв арендеконсолидация кредитов2577,547517478611799160</v>
      </c>
      <c r="S1021" s="10">
        <f t="shared" si="64"/>
        <v>8.1599999999999992E-2</v>
      </c>
      <c r="T1021" s="3">
        <f t="shared" si="65"/>
        <v>18.568480023588382</v>
      </c>
      <c r="U1021" s="13">
        <f t="shared" si="66"/>
        <v>6.4935065583954524E-2</v>
      </c>
    </row>
    <row r="1022" spans="1:21" x14ac:dyDescent="0.25">
      <c r="A1022">
        <v>769</v>
      </c>
      <c r="B1022" t="s">
        <v>821</v>
      </c>
      <c r="C1022" t="s">
        <v>23</v>
      </c>
      <c r="D1022" s="1">
        <v>403480</v>
      </c>
      <c r="E1022" t="s">
        <v>24</v>
      </c>
      <c r="F1022" s="4">
        <v>713</v>
      </c>
      <c r="G1022" s="4">
        <v>2710274</v>
      </c>
      <c r="H1022" t="s">
        <v>29</v>
      </c>
      <c r="I1022" t="s">
        <v>32</v>
      </c>
      <c r="J1022" t="s">
        <v>30</v>
      </c>
      <c r="K1022" s="3">
        <v>49236.6</v>
      </c>
      <c r="L1022" s="6">
        <v>16.5</v>
      </c>
      <c r="N1022" s="4">
        <v>14</v>
      </c>
      <c r="O1022" s="4">
        <v>673873</v>
      </c>
      <c r="P1022" s="4">
        <v>865040</v>
      </c>
      <c r="Q1022" s="4">
        <v>0</v>
      </c>
      <c r="R1022" s="9" t="str">
        <f t="shared" si="63"/>
        <v>7e90afe4-c090-43ac-b39e-90eed8c2d2feпогашен403480краткосрочный713консолидация кредитов10+ летв собственностиконсолидация кредитов49236,616,5146738738650400</v>
      </c>
      <c r="S1022" s="10">
        <f t="shared" si="64"/>
        <v>0.2179998037098832</v>
      </c>
      <c r="T1022" s="3">
        <f t="shared" si="65"/>
        <v>13.686424326618816</v>
      </c>
      <c r="U1022" s="13">
        <f t="shared" si="66"/>
        <v>4.786222997950456E-2</v>
      </c>
    </row>
    <row r="1023" spans="1:21" x14ac:dyDescent="0.25">
      <c r="A1023">
        <v>839</v>
      </c>
      <c r="B1023" t="s">
        <v>891</v>
      </c>
      <c r="C1023" t="s">
        <v>23</v>
      </c>
      <c r="D1023" s="1">
        <v>386694</v>
      </c>
      <c r="E1023" t="s">
        <v>24</v>
      </c>
      <c r="F1023" s="4">
        <v>740</v>
      </c>
      <c r="G1023" s="4">
        <v>1726910</v>
      </c>
      <c r="H1023" t="s">
        <v>29</v>
      </c>
      <c r="I1023" t="s">
        <v>38</v>
      </c>
      <c r="J1023" t="s">
        <v>30</v>
      </c>
      <c r="K1023" s="3">
        <v>17412.93</v>
      </c>
      <c r="L1023" s="6">
        <v>11.8</v>
      </c>
      <c r="M1023" s="4">
        <v>77</v>
      </c>
      <c r="N1023" s="4">
        <v>8</v>
      </c>
      <c r="O1023" s="4">
        <v>298756</v>
      </c>
      <c r="P1023" s="4">
        <v>353694</v>
      </c>
      <c r="Q1023" s="4">
        <v>0</v>
      </c>
      <c r="R1023" s="9" t="str">
        <f t="shared" si="63"/>
        <v>7e9d3fa1-b9d6-4869-9c37-26a99d3a1143погашен386694краткосрочный740консолидация кредитов10+ летв арендеконсолидация кредитов17412,9311,87782987563536940</v>
      </c>
      <c r="S1023" s="10">
        <f t="shared" si="64"/>
        <v>0.12099944988447574</v>
      </c>
      <c r="T1023" s="3">
        <f t="shared" si="65"/>
        <v>17.157135530895719</v>
      </c>
      <c r="U1023" s="13">
        <f t="shared" si="66"/>
        <v>5.9999510973230905E-2</v>
      </c>
    </row>
    <row r="1024" spans="1:21" x14ac:dyDescent="0.25">
      <c r="A1024">
        <v>1997</v>
      </c>
      <c r="B1024" t="s">
        <v>2044</v>
      </c>
      <c r="C1024" t="s">
        <v>23</v>
      </c>
      <c r="D1024" s="1">
        <v>321750</v>
      </c>
      <c r="E1024" t="s">
        <v>24</v>
      </c>
      <c r="F1024" s="4"/>
      <c r="G1024" s="4"/>
      <c r="H1024" t="s">
        <v>74</v>
      </c>
      <c r="I1024" t="s">
        <v>38</v>
      </c>
      <c r="J1024" t="s">
        <v>30</v>
      </c>
      <c r="K1024" s="3">
        <v>3002.19</v>
      </c>
      <c r="L1024" s="6">
        <v>19</v>
      </c>
      <c r="N1024" s="4">
        <v>4</v>
      </c>
      <c r="O1024" s="4">
        <v>66063</v>
      </c>
      <c r="P1024" s="4">
        <v>173844</v>
      </c>
      <c r="Q1024" s="4">
        <v>1</v>
      </c>
      <c r="R1024" s="9" t="str">
        <f t="shared" si="63"/>
        <v>7eeae236-23ee-4a6d-ad6b-d21f91121529погашен321750краткосрочныйконсолидация кредитов6 летв арендеконсолидация кредитов3002,19194660631738441</v>
      </c>
      <c r="S1024" s="10" t="str">
        <f t="shared" si="64"/>
        <v/>
      </c>
      <c r="T1024" s="3">
        <f t="shared" si="65"/>
        <v>22.004936396430605</v>
      </c>
      <c r="U1024" s="13">
        <f t="shared" si="66"/>
        <v>7.6952555419602622E-2</v>
      </c>
    </row>
    <row r="1025" spans="1:21" x14ac:dyDescent="0.25">
      <c r="A1025">
        <v>822</v>
      </c>
      <c r="B1025" t="s">
        <v>874</v>
      </c>
      <c r="C1025" t="s">
        <v>23</v>
      </c>
      <c r="D1025" s="1">
        <v>130944</v>
      </c>
      <c r="E1025" t="s">
        <v>24</v>
      </c>
      <c r="F1025" s="4">
        <v>720</v>
      </c>
      <c r="G1025" s="4">
        <v>584288</v>
      </c>
      <c r="H1025" t="s">
        <v>68</v>
      </c>
      <c r="I1025" t="s">
        <v>38</v>
      </c>
      <c r="J1025" t="s">
        <v>320</v>
      </c>
      <c r="K1025" s="3">
        <v>9835.5400000000009</v>
      </c>
      <c r="L1025" s="6">
        <v>10.4</v>
      </c>
      <c r="N1025" s="4">
        <v>4</v>
      </c>
      <c r="O1025" s="4">
        <v>43605</v>
      </c>
      <c r="P1025" s="4">
        <v>157322</v>
      </c>
      <c r="Q1025" s="4">
        <v>0</v>
      </c>
      <c r="R1025" s="9" t="str">
        <f t="shared" si="63"/>
        <v>7f97ade2-4720-42c6-ab28-9ebcea043cf2погашен130944краткосрочный720wedding1 годв арендеwedding9835,5410,44436051573220</v>
      </c>
      <c r="S1025" s="10">
        <f t="shared" si="64"/>
        <v>0.20200052029136317</v>
      </c>
      <c r="T1025" s="3">
        <f t="shared" si="65"/>
        <v>4.4334118919754273</v>
      </c>
      <c r="U1025" s="13">
        <f t="shared" si="66"/>
        <v>1.5503901859516575E-2</v>
      </c>
    </row>
    <row r="1026" spans="1:21" x14ac:dyDescent="0.25">
      <c r="A1026">
        <v>1234</v>
      </c>
      <c r="B1026" t="s">
        <v>1284</v>
      </c>
      <c r="C1026" t="s">
        <v>40</v>
      </c>
      <c r="D1026" s="1">
        <v>129668</v>
      </c>
      <c r="E1026" t="s">
        <v>24</v>
      </c>
      <c r="F1026" s="4">
        <v>744</v>
      </c>
      <c r="G1026" s="4">
        <v>466602</v>
      </c>
      <c r="I1026" t="s">
        <v>38</v>
      </c>
      <c r="J1026" t="s">
        <v>30</v>
      </c>
      <c r="K1026" s="3">
        <v>10887.19</v>
      </c>
      <c r="L1026" s="6">
        <v>23.4</v>
      </c>
      <c r="N1026" s="4">
        <v>9</v>
      </c>
      <c r="O1026" s="4">
        <v>129789</v>
      </c>
      <c r="P1026" s="4">
        <v>198770</v>
      </c>
      <c r="Q1026" s="4">
        <v>0</v>
      </c>
      <c r="R1026" s="9" t="str">
        <f t="shared" si="63"/>
        <v>7f9d9c68-622f-43bf-a2a6-54dff3c1836fне погашен129668краткосрочный744консолидация кредитовв арендеконсолидация кредитов10887,1923,491297891987700</v>
      </c>
      <c r="S1026" s="10">
        <f t="shared" si="64"/>
        <v>0.27999511360860002</v>
      </c>
      <c r="T1026" s="3">
        <f t="shared" si="65"/>
        <v>11.921257918709969</v>
      </c>
      <c r="U1026" s="13">
        <f t="shared" si="66"/>
        <v>4.1689339343408023E-2</v>
      </c>
    </row>
    <row r="1027" spans="1:21" x14ac:dyDescent="0.25">
      <c r="A1027">
        <v>220</v>
      </c>
      <c r="B1027" t="s">
        <v>267</v>
      </c>
      <c r="C1027" t="s">
        <v>23</v>
      </c>
      <c r="D1027" s="1">
        <v>128832</v>
      </c>
      <c r="E1027" t="s">
        <v>24</v>
      </c>
      <c r="F1027" s="4">
        <v>719</v>
      </c>
      <c r="G1027" s="4">
        <v>1483520</v>
      </c>
      <c r="H1027" t="s">
        <v>29</v>
      </c>
      <c r="I1027" t="s">
        <v>38</v>
      </c>
      <c r="J1027" t="s">
        <v>30</v>
      </c>
      <c r="K1027" s="3">
        <v>8381.85</v>
      </c>
      <c r="L1027" s="6">
        <v>30.9</v>
      </c>
      <c r="M1027" s="4">
        <v>38</v>
      </c>
      <c r="N1027" s="4">
        <v>4</v>
      </c>
      <c r="O1027" s="4">
        <v>36708</v>
      </c>
      <c r="P1027" s="4">
        <v>64372</v>
      </c>
      <c r="Q1027" s="4">
        <v>0</v>
      </c>
      <c r="R1027" s="9" t="str">
        <f t="shared" si="63"/>
        <v>7fa3a146-1ab1-48bf-8917-41022a07383aпогашен128832краткосрочный719консолидация кредитов10+ летв арендеконсолидация кредитов8381,8530,938436708643720</v>
      </c>
      <c r="S1027" s="10">
        <f t="shared" si="64"/>
        <v>6.7799692622950825E-2</v>
      </c>
      <c r="T1027" s="3">
        <f t="shared" si="65"/>
        <v>4.379462767766066</v>
      </c>
      <c r="U1027" s="13">
        <f t="shared" si="66"/>
        <v>1.5315238602519689E-2</v>
      </c>
    </row>
    <row r="1028" spans="1:21" x14ac:dyDescent="0.25">
      <c r="A1028">
        <v>840</v>
      </c>
      <c r="B1028" t="s">
        <v>892</v>
      </c>
      <c r="C1028" t="s">
        <v>40</v>
      </c>
      <c r="D1028" s="1">
        <v>351692</v>
      </c>
      <c r="E1028" t="s">
        <v>24</v>
      </c>
      <c r="F1028" s="4"/>
      <c r="G1028" s="4"/>
      <c r="H1028" t="s">
        <v>37</v>
      </c>
      <c r="I1028" t="s">
        <v>38</v>
      </c>
      <c r="J1028" t="s">
        <v>30</v>
      </c>
      <c r="K1028" s="3">
        <v>27715.11</v>
      </c>
      <c r="L1028" s="6">
        <v>16.100000000000001</v>
      </c>
      <c r="N1028" s="4">
        <v>8</v>
      </c>
      <c r="O1028" s="4">
        <v>188708</v>
      </c>
      <c r="P1028" s="4">
        <v>272448</v>
      </c>
      <c r="Q1028" s="4">
        <v>0</v>
      </c>
      <c r="R1028" s="9" t="str">
        <f t="shared" si="63"/>
        <v>7fbe8108-cfc6-4925-8021-e952321915e0не погашен351692краткосрочныйконсолидация кредитов5 летв арендеконсолидация кредитов27715,1116,181887082724480</v>
      </c>
      <c r="S1028" s="10" t="str">
        <f t="shared" si="64"/>
        <v/>
      </c>
      <c r="T1028" s="3">
        <f t="shared" si="65"/>
        <v>6.8088490357786782</v>
      </c>
      <c r="U1028" s="13">
        <f t="shared" si="66"/>
        <v>2.3810945113863512E-2</v>
      </c>
    </row>
    <row r="1029" spans="1:21" x14ac:dyDescent="0.25">
      <c r="A1029">
        <v>651</v>
      </c>
      <c r="B1029" t="s">
        <v>703</v>
      </c>
      <c r="C1029" t="s">
        <v>40</v>
      </c>
      <c r="D1029" s="1">
        <v>356444</v>
      </c>
      <c r="E1029" t="s">
        <v>34</v>
      </c>
      <c r="F1029" s="4">
        <v>713</v>
      </c>
      <c r="G1029" s="4">
        <v>1269808</v>
      </c>
      <c r="H1029" t="s">
        <v>29</v>
      </c>
      <c r="I1029" t="s">
        <v>26</v>
      </c>
      <c r="J1029" t="s">
        <v>280</v>
      </c>
      <c r="K1029" s="3">
        <v>30189.48</v>
      </c>
      <c r="L1029" s="6">
        <v>22.1</v>
      </c>
      <c r="N1029" s="4">
        <v>7</v>
      </c>
      <c r="O1029" s="4">
        <v>762489</v>
      </c>
      <c r="P1029" s="4">
        <v>955504</v>
      </c>
      <c r="Q1029" s="4">
        <v>0</v>
      </c>
      <c r="R1029" s="9" t="str">
        <f t="shared" si="63"/>
        <v>7fc3ea13-7274-446a-b5d0-a82980065b03не погашен356444долгосрочный713small_business10+ летв ипотекеsmall_business30189,4822,177624899555040</v>
      </c>
      <c r="S1029" s="10">
        <f t="shared" si="64"/>
        <v>0.28529806080919323</v>
      </c>
      <c r="T1029" s="3">
        <f t="shared" si="65"/>
        <v>25.256778188958538</v>
      </c>
      <c r="U1029" s="13">
        <f t="shared" si="66"/>
        <v>8.8324437221354912E-2</v>
      </c>
    </row>
    <row r="1030" spans="1:21" x14ac:dyDescent="0.25">
      <c r="A1030">
        <v>570</v>
      </c>
      <c r="B1030" t="s">
        <v>621</v>
      </c>
      <c r="C1030" t="s">
        <v>23</v>
      </c>
      <c r="D1030" s="1">
        <v>172040</v>
      </c>
      <c r="E1030" t="s">
        <v>24</v>
      </c>
      <c r="F1030" s="4">
        <v>748</v>
      </c>
      <c r="G1030" s="4">
        <v>670985</v>
      </c>
      <c r="H1030" t="s">
        <v>29</v>
      </c>
      <c r="I1030" t="s">
        <v>26</v>
      </c>
      <c r="J1030" t="s">
        <v>44</v>
      </c>
      <c r="K1030" s="3">
        <v>10847.48</v>
      </c>
      <c r="L1030" s="6">
        <v>14.7</v>
      </c>
      <c r="N1030" s="4">
        <v>6</v>
      </c>
      <c r="O1030" s="4">
        <v>12901</v>
      </c>
      <c r="P1030" s="4">
        <v>164186</v>
      </c>
      <c r="Q1030" s="4">
        <v>0</v>
      </c>
      <c r="R1030" s="9" t="str">
        <f t="shared" si="63"/>
        <v>7fcad6e2-0549-426b-be7c-ffe7f31bdbc1погашен172040краткосрочный748приобретение жилья10+ летв ипотекеприобретение жилья10847,4814,76129011641860</v>
      </c>
      <c r="S1030" s="10">
        <f t="shared" si="64"/>
        <v>0.19399801783944498</v>
      </c>
      <c r="T1030" s="3">
        <f t="shared" si="65"/>
        <v>1.1893084845512507</v>
      </c>
      <c r="U1030" s="13">
        <f t="shared" si="66"/>
        <v>4.1590816451202803E-3</v>
      </c>
    </row>
    <row r="1031" spans="1:21" x14ac:dyDescent="0.25">
      <c r="A1031">
        <v>765</v>
      </c>
      <c r="B1031" t="s">
        <v>817</v>
      </c>
      <c r="C1031" t="s">
        <v>23</v>
      </c>
      <c r="D1031" s="1">
        <v>247786</v>
      </c>
      <c r="E1031" t="s">
        <v>24</v>
      </c>
      <c r="F1031" s="4">
        <v>748</v>
      </c>
      <c r="G1031" s="4">
        <v>1361787</v>
      </c>
      <c r="H1031" t="s">
        <v>46</v>
      </c>
      <c r="I1031" t="s">
        <v>26</v>
      </c>
      <c r="J1031" t="s">
        <v>30</v>
      </c>
      <c r="K1031" s="3">
        <v>13288.79</v>
      </c>
      <c r="L1031" s="6">
        <v>14.3</v>
      </c>
      <c r="N1031" s="4">
        <v>13</v>
      </c>
      <c r="O1031" s="4">
        <v>211831</v>
      </c>
      <c r="P1031" s="4">
        <v>1075800</v>
      </c>
      <c r="Q1031" s="4">
        <v>0</v>
      </c>
      <c r="R1031" s="9" t="str">
        <f t="shared" si="63"/>
        <v>7fd1cdc8-2eff-400d-a705-1602bdbbc87dпогашен247786краткосрочный748консолидация кредитов2 годав ипотекеконсолидация кредитов13288,7914,31321183110758000</v>
      </c>
      <c r="S1031" s="10">
        <f t="shared" si="64"/>
        <v>0.11710016324138797</v>
      </c>
      <c r="T1031" s="3">
        <f t="shared" si="65"/>
        <v>15.940578487582389</v>
      </c>
      <c r="U1031" s="13">
        <f t="shared" si="66"/>
        <v>5.5745139517203314E-2</v>
      </c>
    </row>
    <row r="1032" spans="1:21" x14ac:dyDescent="0.25">
      <c r="A1032">
        <v>713</v>
      </c>
      <c r="B1032" t="s">
        <v>765</v>
      </c>
      <c r="C1032" t="s">
        <v>23</v>
      </c>
      <c r="D1032" s="1">
        <v>82610</v>
      </c>
      <c r="E1032" t="s">
        <v>24</v>
      </c>
      <c r="F1032" s="4"/>
      <c r="G1032" s="4"/>
      <c r="I1032" t="s">
        <v>38</v>
      </c>
      <c r="J1032" t="s">
        <v>30</v>
      </c>
      <c r="K1032" s="3">
        <v>7767.2</v>
      </c>
      <c r="L1032" s="6">
        <v>22.2</v>
      </c>
      <c r="N1032" s="4">
        <v>4</v>
      </c>
      <c r="O1032" s="4">
        <v>48108</v>
      </c>
      <c r="P1032" s="4">
        <v>216766</v>
      </c>
      <c r="Q1032" s="4">
        <v>0</v>
      </c>
      <c r="R1032" s="9" t="str">
        <f t="shared" ref="R1032:R1095" si="67">CONCATENATE(B1032,C1032,D1032,E1032,F1032,J1032,H1032,I1032,J1032,K1032,L1032,M1032,N1032,O1032,P1032,Q1032)</f>
        <v>7fff04e9-478b-4da3-acfd-6a5c0f949ddbпогашен82610краткосрочныйконсолидация кредитовв арендеконсолидация кредитов7767,222,24481082167660</v>
      </c>
      <c r="S1032" s="10" t="str">
        <f t="shared" ref="S1032:S1095" si="68">IFERROR(K1032*12/G1032,"")</f>
        <v/>
      </c>
      <c r="T1032" s="3">
        <f t="shared" ref="T1032:T1095" si="69">IFERROR(O1032/K1032,"")</f>
        <v>6.1937377690802347</v>
      </c>
      <c r="U1032" s="13">
        <f t="shared" ref="U1032:U1095" si="70">IFERROR((T1032-MIN($T$7:$T$2006))/(MAX($T$7:$T$2006)-MIN($T$7:$T$2006)),"")</f>
        <v>2.1659864874998925E-2</v>
      </c>
    </row>
    <row r="1033" spans="1:21" x14ac:dyDescent="0.25">
      <c r="A1033">
        <v>1884</v>
      </c>
      <c r="B1033" t="s">
        <v>1931</v>
      </c>
      <c r="C1033" t="s">
        <v>23</v>
      </c>
      <c r="D1033" s="1">
        <v>371822</v>
      </c>
      <c r="E1033" t="s">
        <v>34</v>
      </c>
      <c r="F1033" s="4">
        <v>731</v>
      </c>
      <c r="G1033" s="4">
        <v>2198110</v>
      </c>
      <c r="H1033" t="s">
        <v>74</v>
      </c>
      <c r="I1033" t="s">
        <v>26</v>
      </c>
      <c r="J1033" t="s">
        <v>30</v>
      </c>
      <c r="K1033" s="3">
        <v>34803.25</v>
      </c>
      <c r="L1033" s="6">
        <v>18.5</v>
      </c>
      <c r="M1033" s="4">
        <v>50</v>
      </c>
      <c r="N1033" s="4">
        <v>10</v>
      </c>
      <c r="O1033" s="4">
        <v>154242</v>
      </c>
      <c r="P1033" s="4">
        <v>391666</v>
      </c>
      <c r="Q1033" s="4">
        <v>0</v>
      </c>
      <c r="R1033" s="9" t="str">
        <f t="shared" si="67"/>
        <v>80396301-b0ac-417c-8e58-faf83f80a07eпогашен371822долгосрочный731консолидация кредитов6 летв ипотекеконсолидация кредитов34803,2518,550101542423916660</v>
      </c>
      <c r="S1033" s="10">
        <f t="shared" si="68"/>
        <v>0.18999913562105628</v>
      </c>
      <c r="T1033" s="3">
        <f t="shared" si="69"/>
        <v>4.4318274873754611</v>
      </c>
      <c r="U1033" s="13">
        <f t="shared" si="70"/>
        <v>1.549836110354303E-2</v>
      </c>
    </row>
    <row r="1034" spans="1:21" x14ac:dyDescent="0.25">
      <c r="A1034">
        <v>1346</v>
      </c>
      <c r="B1034" t="s">
        <v>1396</v>
      </c>
      <c r="C1034" t="s">
        <v>23</v>
      </c>
      <c r="D1034" s="1">
        <v>257444</v>
      </c>
      <c r="E1034" t="s">
        <v>24</v>
      </c>
      <c r="F1034" s="4">
        <v>739</v>
      </c>
      <c r="G1034" s="4">
        <v>1037609</v>
      </c>
      <c r="H1034" t="s">
        <v>29</v>
      </c>
      <c r="I1034" t="s">
        <v>26</v>
      </c>
      <c r="J1034" t="s">
        <v>30</v>
      </c>
      <c r="K1034" s="3">
        <v>17985.400000000001</v>
      </c>
      <c r="L1034" s="6">
        <v>29.1</v>
      </c>
      <c r="M1034" s="4">
        <v>63</v>
      </c>
      <c r="N1034" s="4">
        <v>9</v>
      </c>
      <c r="O1034" s="4">
        <v>191710</v>
      </c>
      <c r="P1034" s="4">
        <v>765468</v>
      </c>
      <c r="Q1034" s="4">
        <v>0</v>
      </c>
      <c r="R1034" s="9" t="str">
        <f t="shared" si="67"/>
        <v>804213f4-73b3-49d4-9f6b-cd8bfa09d279погашен257444краткосрочный739консолидация кредитов10+ летв ипотекеконсолидация кредитов17985,429,16391917107654680</v>
      </c>
      <c r="S1034" s="10">
        <f t="shared" si="68"/>
        <v>0.20800205086887258</v>
      </c>
      <c r="T1034" s="3">
        <f t="shared" si="69"/>
        <v>10.659201352207901</v>
      </c>
      <c r="U1034" s="13">
        <f t="shared" si="70"/>
        <v>3.727585338158642E-2</v>
      </c>
    </row>
    <row r="1035" spans="1:21" x14ac:dyDescent="0.25">
      <c r="A1035">
        <v>445</v>
      </c>
      <c r="B1035" t="s">
        <v>496</v>
      </c>
      <c r="C1035" t="s">
        <v>23</v>
      </c>
      <c r="E1035" t="s">
        <v>24</v>
      </c>
      <c r="F1035" s="4">
        <v>741</v>
      </c>
      <c r="G1035" s="4">
        <v>1157328</v>
      </c>
      <c r="H1035" t="s">
        <v>68</v>
      </c>
      <c r="I1035" t="s">
        <v>38</v>
      </c>
      <c r="J1035" t="s">
        <v>30</v>
      </c>
      <c r="K1035" s="3">
        <v>9007.9</v>
      </c>
      <c r="L1035" s="6">
        <v>13.7</v>
      </c>
      <c r="N1035" s="4">
        <v>10</v>
      </c>
      <c r="O1035" s="4">
        <v>159714</v>
      </c>
      <c r="P1035" s="4">
        <v>469348</v>
      </c>
      <c r="Q1035" s="4">
        <v>3</v>
      </c>
      <c r="R1035" s="9" t="str">
        <f t="shared" si="67"/>
        <v>8059ca3a-ca55-4bea-8f6e-d5b353a19d4cпогашенкраткосрочный741консолидация кредитов1 годв арендеконсолидация кредитов9007,913,7101597144693483</v>
      </c>
      <c r="S1035" s="10">
        <f t="shared" si="68"/>
        <v>9.3400315208825843E-2</v>
      </c>
      <c r="T1035" s="3">
        <f t="shared" si="69"/>
        <v>17.730436616747522</v>
      </c>
      <c r="U1035" s="13">
        <f t="shared" si="70"/>
        <v>6.2004378553229239E-2</v>
      </c>
    </row>
    <row r="1036" spans="1:21" x14ac:dyDescent="0.25">
      <c r="A1036">
        <v>782</v>
      </c>
      <c r="B1036" t="s">
        <v>834</v>
      </c>
      <c r="C1036" t="s">
        <v>23</v>
      </c>
      <c r="D1036" s="1">
        <v>346060</v>
      </c>
      <c r="E1036" t="s">
        <v>34</v>
      </c>
      <c r="F1036" s="4">
        <v>711</v>
      </c>
      <c r="G1036" s="4">
        <v>765833</v>
      </c>
      <c r="H1036" t="s">
        <v>29</v>
      </c>
      <c r="I1036" t="s">
        <v>26</v>
      </c>
      <c r="J1036" t="s">
        <v>30</v>
      </c>
      <c r="K1036" s="3">
        <v>13402.03</v>
      </c>
      <c r="L1036" s="6">
        <v>21.1</v>
      </c>
      <c r="M1036" s="4">
        <v>16</v>
      </c>
      <c r="N1036" s="4">
        <v>9</v>
      </c>
      <c r="O1036" s="4">
        <v>61788</v>
      </c>
      <c r="P1036" s="4">
        <v>123354</v>
      </c>
      <c r="Q1036" s="4">
        <v>1</v>
      </c>
      <c r="R1036" s="9" t="str">
        <f t="shared" si="67"/>
        <v>8075f523-a006-49d5-bbfb-347cba8b4351погашен346060долгосрочный711консолидация кредитов10+ летв ипотекеконсолидация кредитов13402,0321,1169617881233541</v>
      </c>
      <c r="S1036" s="10">
        <f t="shared" si="68"/>
        <v>0.2099992557124073</v>
      </c>
      <c r="T1036" s="3">
        <f t="shared" si="69"/>
        <v>4.6103463430540002</v>
      </c>
      <c r="U1036" s="13">
        <f t="shared" si="70"/>
        <v>1.6122652030249603E-2</v>
      </c>
    </row>
    <row r="1037" spans="1:21" x14ac:dyDescent="0.25">
      <c r="A1037">
        <v>523</v>
      </c>
      <c r="B1037" t="s">
        <v>574</v>
      </c>
      <c r="C1037" t="s">
        <v>23</v>
      </c>
      <c r="D1037" s="1">
        <v>387288</v>
      </c>
      <c r="E1037" t="s">
        <v>24</v>
      </c>
      <c r="F1037" s="4">
        <v>740</v>
      </c>
      <c r="G1037" s="4">
        <v>2489988</v>
      </c>
      <c r="H1037" t="s">
        <v>68</v>
      </c>
      <c r="I1037" t="s">
        <v>38</v>
      </c>
      <c r="J1037" t="s">
        <v>30</v>
      </c>
      <c r="K1037" s="3">
        <v>18571.169999999998</v>
      </c>
      <c r="L1037" s="6">
        <v>11.1</v>
      </c>
      <c r="N1037" s="4">
        <v>12</v>
      </c>
      <c r="O1037" s="4">
        <v>167276</v>
      </c>
      <c r="P1037" s="4">
        <v>430408</v>
      </c>
      <c r="Q1037" s="4">
        <v>0</v>
      </c>
      <c r="R1037" s="9" t="str">
        <f t="shared" si="67"/>
        <v>80a8c004-596d-42b3-8356-f5ce225b11dcпогашен387288краткосрочный740консолидация кредитов1 годв арендеконсолидация кредитов18571,1711,1121672764304080</v>
      </c>
      <c r="S1037" s="10">
        <f t="shared" si="68"/>
        <v>8.950004578335316E-2</v>
      </c>
      <c r="T1037" s="3">
        <f t="shared" si="69"/>
        <v>9.0072946400253731</v>
      </c>
      <c r="U1037" s="13">
        <f t="shared" si="70"/>
        <v>3.1499038555715834E-2</v>
      </c>
    </row>
    <row r="1038" spans="1:21" x14ac:dyDescent="0.25">
      <c r="A1038">
        <v>509</v>
      </c>
      <c r="B1038" t="s">
        <v>560</v>
      </c>
      <c r="C1038" t="s">
        <v>23</v>
      </c>
      <c r="D1038" s="1">
        <v>43054</v>
      </c>
      <c r="E1038" t="s">
        <v>24</v>
      </c>
      <c r="F1038" s="4">
        <v>747</v>
      </c>
      <c r="G1038" s="4">
        <v>490713</v>
      </c>
      <c r="H1038" t="s">
        <v>46</v>
      </c>
      <c r="I1038" t="s">
        <v>38</v>
      </c>
      <c r="J1038" t="s">
        <v>30</v>
      </c>
      <c r="K1038" s="3">
        <v>8346.32</v>
      </c>
      <c r="L1038" s="6">
        <v>21.7</v>
      </c>
      <c r="M1038" s="4">
        <v>81</v>
      </c>
      <c r="N1038" s="4">
        <v>10</v>
      </c>
      <c r="O1038" s="4">
        <v>75962</v>
      </c>
      <c r="P1038" s="4">
        <v>240988</v>
      </c>
      <c r="Q1038" s="4">
        <v>0</v>
      </c>
      <c r="R1038" s="9" t="str">
        <f t="shared" si="67"/>
        <v>80ac7202-710e-4b07-a850-dda14db27dd5погашен43054краткосрочный747консолидация кредитов2 годав арендеконсолидация кредитов8346,3221,78110759622409880</v>
      </c>
      <c r="S1038" s="10">
        <f t="shared" si="68"/>
        <v>0.20410268323847136</v>
      </c>
      <c r="T1038" s="3">
        <f t="shared" si="69"/>
        <v>9.1012566017118921</v>
      </c>
      <c r="U1038" s="13">
        <f t="shared" si="70"/>
        <v>3.182762905621777E-2</v>
      </c>
    </row>
    <row r="1039" spans="1:21" x14ac:dyDescent="0.25">
      <c r="A1039">
        <v>1793</v>
      </c>
      <c r="B1039" t="s">
        <v>1842</v>
      </c>
      <c r="C1039" t="s">
        <v>23</v>
      </c>
      <c r="D1039" s="1">
        <v>393778</v>
      </c>
      <c r="E1039" t="s">
        <v>24</v>
      </c>
      <c r="F1039" s="4">
        <v>710</v>
      </c>
      <c r="G1039" s="4">
        <v>1757101</v>
      </c>
      <c r="H1039" t="s">
        <v>55</v>
      </c>
      <c r="I1039" t="s">
        <v>26</v>
      </c>
      <c r="J1039" t="s">
        <v>30</v>
      </c>
      <c r="K1039" s="3">
        <v>15667.59</v>
      </c>
      <c r="L1039" s="6">
        <v>19.600000000000001</v>
      </c>
      <c r="M1039" s="4">
        <v>38</v>
      </c>
      <c r="N1039" s="4">
        <v>9</v>
      </c>
      <c r="O1039" s="4">
        <v>286539</v>
      </c>
      <c r="P1039" s="4">
        <v>282128</v>
      </c>
      <c r="Q1039" s="4">
        <v>0</v>
      </c>
      <c r="R1039" s="9" t="str">
        <f t="shared" si="67"/>
        <v>80caf145-783c-4f8d-aa6a-bd2d57e89c56погашен393778краткосрочный710консолидация кредитов9 летв ипотекеконсолидация кредитов15667,5919,63892865392821280</v>
      </c>
      <c r="S1039" s="10">
        <f t="shared" si="68"/>
        <v>0.10700072448880288</v>
      </c>
      <c r="T1039" s="3">
        <f t="shared" si="69"/>
        <v>18.288645541528723</v>
      </c>
      <c r="U1039" s="13">
        <f t="shared" si="70"/>
        <v>6.395646795926406E-2</v>
      </c>
    </row>
    <row r="1040" spans="1:21" x14ac:dyDescent="0.25">
      <c r="A1040">
        <v>1612</v>
      </c>
      <c r="B1040" t="s">
        <v>1662</v>
      </c>
      <c r="C1040" t="s">
        <v>23</v>
      </c>
      <c r="D1040" s="1">
        <v>206690</v>
      </c>
      <c r="E1040" t="s">
        <v>24</v>
      </c>
      <c r="F1040" s="4">
        <v>655</v>
      </c>
      <c r="G1040" s="4">
        <v>1499176</v>
      </c>
      <c r="H1040" t="s">
        <v>52</v>
      </c>
      <c r="I1040" t="s">
        <v>26</v>
      </c>
      <c r="J1040" t="s">
        <v>30</v>
      </c>
      <c r="K1040" s="3">
        <v>22737.49</v>
      </c>
      <c r="L1040" s="6">
        <v>15.7</v>
      </c>
      <c r="M1040" s="4">
        <v>13</v>
      </c>
      <c r="N1040" s="4">
        <v>10</v>
      </c>
      <c r="O1040" s="4">
        <v>65683</v>
      </c>
      <c r="P1040" s="4">
        <v>140844</v>
      </c>
      <c r="Q1040" s="4">
        <v>1</v>
      </c>
      <c r="R1040" s="9" t="str">
        <f t="shared" si="67"/>
        <v>80f1cdaf-3225-4f44-8b1c-f88bbcae57c5погашен206690краткосрочный655консолидация кредитов4 годав ипотекеконсолидация кредитов22737,4915,71310656831408441</v>
      </c>
      <c r="S1040" s="10">
        <f t="shared" si="68"/>
        <v>0.1819998986109703</v>
      </c>
      <c r="T1040" s="3">
        <f t="shared" si="69"/>
        <v>2.8887533320520427</v>
      </c>
      <c r="U1040" s="13">
        <f t="shared" si="70"/>
        <v>1.0102140123175047E-2</v>
      </c>
    </row>
    <row r="1041" spans="1:21" x14ac:dyDescent="0.25">
      <c r="A1041">
        <v>1224</v>
      </c>
      <c r="B1041" t="s">
        <v>1274</v>
      </c>
      <c r="C1041" t="s">
        <v>23</v>
      </c>
      <c r="D1041" s="1">
        <v>255662</v>
      </c>
      <c r="E1041" t="s">
        <v>24</v>
      </c>
      <c r="F1041" s="4">
        <v>724</v>
      </c>
      <c r="G1041" s="4">
        <v>763040</v>
      </c>
      <c r="H1041" t="s">
        <v>35</v>
      </c>
      <c r="I1041" t="s">
        <v>38</v>
      </c>
      <c r="J1041" t="s">
        <v>30</v>
      </c>
      <c r="K1041" s="3">
        <v>14561.22</v>
      </c>
      <c r="L1041" s="6">
        <v>12.5</v>
      </c>
      <c r="N1041" s="4">
        <v>13</v>
      </c>
      <c r="O1041" s="4">
        <v>273714</v>
      </c>
      <c r="P1041" s="4">
        <v>395208</v>
      </c>
      <c r="Q1041" s="4">
        <v>0</v>
      </c>
      <c r="R1041" s="9" t="str">
        <f t="shared" si="67"/>
        <v>8147b8dc-d83b-449e-a7ef-8ffa03702f5dпогашен255662краткосрочный724консолидация кредитов3 годав арендеконсолидация кредитов14561,2212,5132737143952080</v>
      </c>
      <c r="S1041" s="10">
        <f t="shared" si="68"/>
        <v>0.22899800796812747</v>
      </c>
      <c r="T1041" s="3">
        <f t="shared" si="69"/>
        <v>18.797463399358023</v>
      </c>
      <c r="U1041" s="13">
        <f t="shared" si="70"/>
        <v>6.5735833902327817E-2</v>
      </c>
    </row>
    <row r="1042" spans="1:21" x14ac:dyDescent="0.25">
      <c r="A1042">
        <v>5</v>
      </c>
      <c r="B1042" t="s">
        <v>36</v>
      </c>
      <c r="C1042" t="s">
        <v>23</v>
      </c>
      <c r="D1042" s="1">
        <v>176220</v>
      </c>
      <c r="E1042" t="s">
        <v>24</v>
      </c>
      <c r="F1042" s="4"/>
      <c r="G1042" s="4"/>
      <c r="H1042" t="s">
        <v>37</v>
      </c>
      <c r="I1042" t="s">
        <v>38</v>
      </c>
      <c r="J1042" t="s">
        <v>30</v>
      </c>
      <c r="K1042" s="3">
        <v>20639.7</v>
      </c>
      <c r="L1042" s="6">
        <v>6.1</v>
      </c>
      <c r="N1042" s="4">
        <v>15</v>
      </c>
      <c r="O1042" s="4">
        <v>253460</v>
      </c>
      <c r="P1042" s="4">
        <v>427174</v>
      </c>
      <c r="Q1042" s="4">
        <v>0</v>
      </c>
      <c r="R1042" s="9" t="str">
        <f t="shared" si="67"/>
        <v>81536ad9-5ccf-4eb8-befb-47a4d608658eпогашен176220краткосрочныйконсолидация кредитов5 летв арендеконсолидация кредитов20639,76,1152534604271740</v>
      </c>
      <c r="S1042" s="10" t="str">
        <f t="shared" si="68"/>
        <v/>
      </c>
      <c r="T1042" s="3">
        <f t="shared" si="69"/>
        <v>12.280217251219737</v>
      </c>
      <c r="U1042" s="13">
        <f t="shared" si="70"/>
        <v>4.2944641218891841E-2</v>
      </c>
    </row>
    <row r="1043" spans="1:21" x14ac:dyDescent="0.25">
      <c r="A1043">
        <v>210</v>
      </c>
      <c r="B1043" t="s">
        <v>257</v>
      </c>
      <c r="C1043" t="s">
        <v>23</v>
      </c>
      <c r="D1043" s="1">
        <v>329120</v>
      </c>
      <c r="E1043" t="s">
        <v>34</v>
      </c>
      <c r="F1043" s="4">
        <v>715</v>
      </c>
      <c r="G1043" s="4">
        <v>1515896</v>
      </c>
      <c r="H1043" t="s">
        <v>37</v>
      </c>
      <c r="I1043" t="s">
        <v>26</v>
      </c>
      <c r="J1043" t="s">
        <v>30</v>
      </c>
      <c r="K1043" s="3">
        <v>21601.48</v>
      </c>
      <c r="L1043" s="6">
        <v>13</v>
      </c>
      <c r="N1043" s="4">
        <v>19</v>
      </c>
      <c r="O1043" s="4">
        <v>332576</v>
      </c>
      <c r="P1043" s="4">
        <v>683980</v>
      </c>
      <c r="Q1043" s="4">
        <v>0</v>
      </c>
      <c r="R1043" s="9" t="str">
        <f t="shared" si="67"/>
        <v>8156ed23-5700-4450-a981-dcff4cf322ceпогашен329120долгосрочный715консолидация кредитов5 летв ипотекеконсолидация кредитов21601,4813193325766839800</v>
      </c>
      <c r="S1043" s="10">
        <f t="shared" si="68"/>
        <v>0.17099969918780708</v>
      </c>
      <c r="T1043" s="3">
        <f t="shared" si="69"/>
        <v>15.395982127150548</v>
      </c>
      <c r="U1043" s="13">
        <f t="shared" si="70"/>
        <v>5.3840654048468078E-2</v>
      </c>
    </row>
    <row r="1044" spans="1:21" x14ac:dyDescent="0.25">
      <c r="A1044">
        <v>820</v>
      </c>
      <c r="B1044" t="s">
        <v>872</v>
      </c>
      <c r="C1044" t="s">
        <v>23</v>
      </c>
      <c r="D1044" s="1">
        <v>146366</v>
      </c>
      <c r="E1044" t="s">
        <v>24</v>
      </c>
      <c r="F1044" s="4">
        <v>724</v>
      </c>
      <c r="G1044" s="4">
        <v>816753</v>
      </c>
      <c r="H1044" t="s">
        <v>52</v>
      </c>
      <c r="I1044" t="s">
        <v>38</v>
      </c>
      <c r="J1044" t="s">
        <v>72</v>
      </c>
      <c r="K1044" s="3">
        <v>13864.3</v>
      </c>
      <c r="L1044" s="6">
        <v>12.8</v>
      </c>
      <c r="N1044" s="4">
        <v>12</v>
      </c>
      <c r="O1044" s="4">
        <v>168454</v>
      </c>
      <c r="P1044" s="4">
        <v>263560</v>
      </c>
      <c r="Q1044" s="4">
        <v>0</v>
      </c>
      <c r="R1044" s="9" t="str">
        <f t="shared" si="67"/>
        <v>817f26dc-b23c-44ca-a4e8-aa076cb7ea05погашен146366краткосрочный724иное4 годав арендеиное13864,312,8121684542635600</v>
      </c>
      <c r="S1044" s="10">
        <f t="shared" si="68"/>
        <v>0.20369879265824548</v>
      </c>
      <c r="T1044" s="3">
        <f t="shared" si="69"/>
        <v>12.150198711799371</v>
      </c>
      <c r="U1044" s="13">
        <f t="shared" si="70"/>
        <v>4.2489958747646689E-2</v>
      </c>
    </row>
    <row r="1045" spans="1:21" x14ac:dyDescent="0.25">
      <c r="A1045">
        <v>551</v>
      </c>
      <c r="B1045" t="s">
        <v>602</v>
      </c>
      <c r="C1045" t="s">
        <v>23</v>
      </c>
      <c r="E1045" t="s">
        <v>24</v>
      </c>
      <c r="F1045" s="4">
        <v>748</v>
      </c>
      <c r="G1045" s="4">
        <v>758556</v>
      </c>
      <c r="H1045" t="s">
        <v>37</v>
      </c>
      <c r="I1045" t="s">
        <v>26</v>
      </c>
      <c r="J1045" t="s">
        <v>30</v>
      </c>
      <c r="K1045" s="3">
        <v>9165.7900000000009</v>
      </c>
      <c r="L1045" s="6">
        <v>15.3</v>
      </c>
      <c r="N1045" s="4">
        <v>7</v>
      </c>
      <c r="O1045" s="4">
        <v>154299</v>
      </c>
      <c r="P1045" s="4">
        <v>271920</v>
      </c>
      <c r="Q1045" s="4">
        <v>1</v>
      </c>
      <c r="R1045" s="9" t="str">
        <f t="shared" si="67"/>
        <v>81b04d9b-7d6e-40ec-b92a-263e41bd8239погашенкраткосрочный748консолидация кредитов5 летв ипотекеконсолидация кредитов9165,7915,371542992719201</v>
      </c>
      <c r="S1045" s="10">
        <f t="shared" si="68"/>
        <v>0.14499849714457472</v>
      </c>
      <c r="T1045" s="3">
        <f t="shared" si="69"/>
        <v>16.834228146182706</v>
      </c>
      <c r="U1045" s="13">
        <f t="shared" si="70"/>
        <v>5.8870284877328274E-2</v>
      </c>
    </row>
    <row r="1046" spans="1:21" x14ac:dyDescent="0.25">
      <c r="A1046">
        <v>1526</v>
      </c>
      <c r="B1046" s="2" t="s">
        <v>1576</v>
      </c>
      <c r="C1046" t="s">
        <v>40</v>
      </c>
      <c r="D1046" s="1">
        <v>431948</v>
      </c>
      <c r="E1046" t="s">
        <v>24</v>
      </c>
      <c r="F1046" s="4">
        <v>671</v>
      </c>
      <c r="G1046" s="4">
        <v>932615</v>
      </c>
      <c r="H1046" t="s">
        <v>35</v>
      </c>
      <c r="I1046" t="s">
        <v>26</v>
      </c>
      <c r="J1046" t="s">
        <v>75</v>
      </c>
      <c r="K1046" s="3">
        <v>10258.67</v>
      </c>
      <c r="L1046" s="6">
        <v>16.2</v>
      </c>
      <c r="N1046" s="4">
        <v>12</v>
      </c>
      <c r="O1046" s="4">
        <v>120194</v>
      </c>
      <c r="P1046" s="4">
        <v>529166</v>
      </c>
      <c r="Q1046" s="4">
        <v>0</v>
      </c>
      <c r="R1046" s="9" t="str">
        <f t="shared" si="67"/>
        <v>81e5428b-a03d-4f53-b150-00aef1d1ed68не погашен431948краткосрочный671бизнес3 годав ипотекебизнес10258,6716,2121201945291660</v>
      </c>
      <c r="S1046" s="10">
        <f t="shared" si="68"/>
        <v>0.13199877763064075</v>
      </c>
      <c r="T1046" s="3">
        <f t="shared" si="69"/>
        <v>11.716333598799844</v>
      </c>
      <c r="U1046" s="13">
        <f t="shared" si="70"/>
        <v>4.0972706956901049E-2</v>
      </c>
    </row>
    <row r="1047" spans="1:21" x14ac:dyDescent="0.25">
      <c r="A1047">
        <v>704</v>
      </c>
      <c r="B1047" t="s">
        <v>756</v>
      </c>
      <c r="C1047" t="s">
        <v>23</v>
      </c>
      <c r="D1047" s="1">
        <v>222684</v>
      </c>
      <c r="E1047" t="s">
        <v>24</v>
      </c>
      <c r="F1047" s="4">
        <v>707</v>
      </c>
      <c r="G1047" s="4">
        <v>1634703</v>
      </c>
      <c r="H1047" t="s">
        <v>29</v>
      </c>
      <c r="I1047" t="s">
        <v>26</v>
      </c>
      <c r="J1047" t="s">
        <v>75</v>
      </c>
      <c r="K1047" s="3">
        <v>28198.66</v>
      </c>
      <c r="L1047" s="6">
        <v>29.2</v>
      </c>
      <c r="M1047" s="4">
        <v>8</v>
      </c>
      <c r="N1047" s="4">
        <v>22</v>
      </c>
      <c r="O1047" s="4">
        <v>565782</v>
      </c>
      <c r="P1047" s="4">
        <v>843128</v>
      </c>
      <c r="Q1047" s="4">
        <v>0</v>
      </c>
      <c r="R1047" s="9" t="str">
        <f t="shared" si="67"/>
        <v>823293b1-6fea-4db4-b406-2d68e574715bпогашен222684краткосрочный707бизнес10+ летв ипотекебизнес28198,6629,28225657828431280</v>
      </c>
      <c r="S1047" s="10">
        <f t="shared" si="68"/>
        <v>0.2070002440810349</v>
      </c>
      <c r="T1047" s="3">
        <f t="shared" si="69"/>
        <v>20.064144891991322</v>
      </c>
      <c r="U1047" s="13">
        <f t="shared" si="70"/>
        <v>7.016549350255552E-2</v>
      </c>
    </row>
    <row r="1048" spans="1:21" x14ac:dyDescent="0.25">
      <c r="A1048">
        <v>815</v>
      </c>
      <c r="B1048" t="s">
        <v>867</v>
      </c>
      <c r="C1048" t="s">
        <v>40</v>
      </c>
      <c r="D1048" s="1">
        <v>262988</v>
      </c>
      <c r="E1048" t="s">
        <v>24</v>
      </c>
      <c r="F1048" s="4">
        <v>721</v>
      </c>
      <c r="G1048" s="4">
        <v>794960</v>
      </c>
      <c r="H1048" t="s">
        <v>35</v>
      </c>
      <c r="I1048" t="s">
        <v>38</v>
      </c>
      <c r="J1048" t="s">
        <v>30</v>
      </c>
      <c r="K1048" s="3">
        <v>18880.490000000002</v>
      </c>
      <c r="L1048" s="6">
        <v>15.4</v>
      </c>
      <c r="M1048" s="4">
        <v>81</v>
      </c>
      <c r="N1048" s="4">
        <v>6</v>
      </c>
      <c r="O1048" s="4">
        <v>30267</v>
      </c>
      <c r="P1048" s="4">
        <v>87626</v>
      </c>
      <c r="Q1048" s="4">
        <v>0</v>
      </c>
      <c r="R1048" s="9" t="str">
        <f t="shared" si="67"/>
        <v>823589bf-3911-4be5-8a44-368e8db077c9не погашен262988краткосрочный721консолидация кредитов3 годав арендеконсолидация кредитов18880,4915,481630267876260</v>
      </c>
      <c r="S1048" s="10">
        <f t="shared" si="68"/>
        <v>0.28500286806883368</v>
      </c>
      <c r="T1048" s="3">
        <f t="shared" si="69"/>
        <v>1.6030833945517302</v>
      </c>
      <c r="U1048" s="13">
        <f t="shared" si="70"/>
        <v>5.6060768156320157E-3</v>
      </c>
    </row>
    <row r="1049" spans="1:21" x14ac:dyDescent="0.25">
      <c r="A1049">
        <v>1539</v>
      </c>
      <c r="B1049" t="s">
        <v>1589</v>
      </c>
      <c r="C1049" t="s">
        <v>40</v>
      </c>
      <c r="D1049" s="1">
        <v>450208</v>
      </c>
      <c r="E1049" t="s">
        <v>34</v>
      </c>
      <c r="F1049" s="4">
        <v>658</v>
      </c>
      <c r="G1049" s="4">
        <v>1030370</v>
      </c>
      <c r="H1049" t="s">
        <v>35</v>
      </c>
      <c r="I1049" t="s">
        <v>38</v>
      </c>
      <c r="J1049" t="s">
        <v>30</v>
      </c>
      <c r="K1049" s="3">
        <v>12536.01</v>
      </c>
      <c r="L1049" s="6">
        <v>18.7</v>
      </c>
      <c r="M1049" s="4">
        <v>26</v>
      </c>
      <c r="N1049" s="4">
        <v>11</v>
      </c>
      <c r="O1049" s="4">
        <v>341411</v>
      </c>
      <c r="P1049" s="4">
        <v>945758</v>
      </c>
      <c r="Q1049" s="4">
        <v>0</v>
      </c>
      <c r="R1049" s="9" t="str">
        <f t="shared" si="67"/>
        <v>823f3d4a-da40-4f0e-85f7-83e3fd0aa351не погашен450208долгосрочный658консолидация кредитов3 годав арендеконсолидация кредитов12536,0118,726113414119457580</v>
      </c>
      <c r="S1049" s="10">
        <f t="shared" si="68"/>
        <v>0.1459981560022128</v>
      </c>
      <c r="T1049" s="3">
        <f t="shared" si="69"/>
        <v>27.234423074008397</v>
      </c>
      <c r="U1049" s="13">
        <f t="shared" si="70"/>
        <v>9.5240377575619178E-2</v>
      </c>
    </row>
    <row r="1050" spans="1:21" x14ac:dyDescent="0.25">
      <c r="A1050">
        <v>1174</v>
      </c>
      <c r="B1050" t="s">
        <v>1224</v>
      </c>
      <c r="C1050" t="s">
        <v>40</v>
      </c>
      <c r="D1050" s="1">
        <v>525096</v>
      </c>
      <c r="E1050" t="s">
        <v>24</v>
      </c>
      <c r="F1050" s="4">
        <v>748</v>
      </c>
      <c r="G1050" s="4">
        <v>1011028</v>
      </c>
      <c r="H1050" t="s">
        <v>74</v>
      </c>
      <c r="I1050" t="s">
        <v>26</v>
      </c>
      <c r="J1050" t="s">
        <v>30</v>
      </c>
      <c r="K1050" s="3">
        <v>13985.71</v>
      </c>
      <c r="L1050" s="6">
        <v>22.4</v>
      </c>
      <c r="M1050" s="4">
        <v>42</v>
      </c>
      <c r="N1050" s="4">
        <v>7</v>
      </c>
      <c r="O1050" s="4">
        <v>172140</v>
      </c>
      <c r="P1050" s="4">
        <v>476872</v>
      </c>
      <c r="Q1050" s="4">
        <v>0</v>
      </c>
      <c r="R1050" s="9" t="str">
        <f t="shared" si="67"/>
        <v>828e215d-dd59-4ed1-be52-6b9d0d6027a2не погашен525096краткосрочный748консолидация кредитов6 летв ипотекеконсолидация кредитов13985,7122,44271721404768720</v>
      </c>
      <c r="S1050" s="10">
        <f t="shared" si="68"/>
        <v>0.16599789521160641</v>
      </c>
      <c r="T1050" s="3">
        <f t="shared" si="69"/>
        <v>12.308277520411908</v>
      </c>
      <c r="U1050" s="13">
        <f t="shared" si="70"/>
        <v>4.304276962886306E-2</v>
      </c>
    </row>
    <row r="1051" spans="1:21" x14ac:dyDescent="0.25">
      <c r="A1051">
        <v>55</v>
      </c>
      <c r="B1051" t="s">
        <v>100</v>
      </c>
      <c r="C1051" t="s">
        <v>23</v>
      </c>
      <c r="E1051" t="s">
        <v>34</v>
      </c>
      <c r="F1051" s="4">
        <v>730</v>
      </c>
      <c r="G1051" s="4">
        <v>2509520</v>
      </c>
      <c r="H1051" t="s">
        <v>29</v>
      </c>
      <c r="I1051" t="s">
        <v>26</v>
      </c>
      <c r="J1051" t="s">
        <v>30</v>
      </c>
      <c r="K1051" s="3">
        <v>34714.9</v>
      </c>
      <c r="L1051" s="6">
        <v>40.799999999999997</v>
      </c>
      <c r="M1051" s="4">
        <v>35</v>
      </c>
      <c r="N1051" s="4">
        <v>12</v>
      </c>
      <c r="O1051" s="4">
        <v>733324</v>
      </c>
      <c r="P1051" s="4">
        <v>1035496</v>
      </c>
      <c r="Q1051" s="4">
        <v>0</v>
      </c>
      <c r="R1051" s="9" t="str">
        <f t="shared" si="67"/>
        <v>82b6502d-b24e-43d7-baf5-5624e566bfe3погашендолгосрочный730консолидация кредитов10+ летв ипотекеконсолидация кредитов34714,940,8351273332410354960</v>
      </c>
      <c r="S1051" s="10">
        <f t="shared" si="68"/>
        <v>0.16599939430648095</v>
      </c>
      <c r="T1051" s="3">
        <f t="shared" si="69"/>
        <v>21.124185868315909</v>
      </c>
      <c r="U1051" s="13">
        <f t="shared" si="70"/>
        <v>7.3872519076639859E-2</v>
      </c>
    </row>
    <row r="1052" spans="1:21" x14ac:dyDescent="0.25">
      <c r="A1052">
        <v>1300</v>
      </c>
      <c r="B1052" t="s">
        <v>1350</v>
      </c>
      <c r="C1052" t="s">
        <v>23</v>
      </c>
      <c r="D1052" s="1">
        <v>394900</v>
      </c>
      <c r="E1052" t="s">
        <v>24</v>
      </c>
      <c r="F1052" s="4">
        <v>747</v>
      </c>
      <c r="G1052" s="4">
        <v>1686269</v>
      </c>
      <c r="H1052" t="s">
        <v>74</v>
      </c>
      <c r="I1052" t="s">
        <v>38</v>
      </c>
      <c r="J1052" t="s">
        <v>30</v>
      </c>
      <c r="K1052" s="3">
        <v>15878.87</v>
      </c>
      <c r="L1052" s="6">
        <v>9.1</v>
      </c>
      <c r="M1052" s="4">
        <v>54</v>
      </c>
      <c r="N1052" s="4">
        <v>12</v>
      </c>
      <c r="O1052" s="4">
        <v>8987</v>
      </c>
      <c r="P1052" s="4">
        <v>611688</v>
      </c>
      <c r="Q1052" s="4">
        <v>0</v>
      </c>
      <c r="R1052" s="9" t="str">
        <f t="shared" si="67"/>
        <v>82e6f16a-2597-4559-8eea-5229fe35d6e5погашен394900краткосрочный747консолидация кредитов6 летв арендеконсолидация кредитов15878,879,1541289876116880</v>
      </c>
      <c r="S1052" s="10">
        <f t="shared" si="68"/>
        <v>0.11299883944969634</v>
      </c>
      <c r="T1052" s="3">
        <f t="shared" si="69"/>
        <v>0.56597226376939913</v>
      </c>
      <c r="U1052" s="13">
        <f t="shared" si="70"/>
        <v>1.979238258590801E-3</v>
      </c>
    </row>
    <row r="1053" spans="1:21" x14ac:dyDescent="0.25">
      <c r="A1053">
        <v>882</v>
      </c>
      <c r="B1053" t="s">
        <v>934</v>
      </c>
      <c r="C1053" t="s">
        <v>23</v>
      </c>
      <c r="D1053" s="1">
        <v>302764</v>
      </c>
      <c r="E1053" t="s">
        <v>24</v>
      </c>
      <c r="F1053" s="4">
        <v>738</v>
      </c>
      <c r="G1053" s="4">
        <v>1531514</v>
      </c>
      <c r="H1053" t="s">
        <v>35</v>
      </c>
      <c r="I1053" t="s">
        <v>38</v>
      </c>
      <c r="J1053" t="s">
        <v>103</v>
      </c>
      <c r="K1053" s="3">
        <v>13400.7</v>
      </c>
      <c r="L1053" s="6">
        <v>11</v>
      </c>
      <c r="M1053" s="4">
        <v>44</v>
      </c>
      <c r="N1053" s="4">
        <v>18</v>
      </c>
      <c r="O1053" s="4">
        <v>201704</v>
      </c>
      <c r="P1053" s="4">
        <v>463430</v>
      </c>
      <c r="Q1053" s="4">
        <v>0</v>
      </c>
      <c r="R1053" s="9" t="str">
        <f t="shared" si="67"/>
        <v>82f5b5f0-0ccb-4e8a-8067-c7e34e6771baпогашен302764краткосрочный738крупная покупка3 годав арендекрупная покупка13400,71144182017044634300</v>
      </c>
      <c r="S1053" s="10">
        <f t="shared" si="68"/>
        <v>0.10499962781926905</v>
      </c>
      <c r="T1053" s="3">
        <f t="shared" si="69"/>
        <v>15.051751027931376</v>
      </c>
      <c r="U1053" s="13">
        <f t="shared" si="70"/>
        <v>5.2636857670119497E-2</v>
      </c>
    </row>
    <row r="1054" spans="1:21" x14ac:dyDescent="0.25">
      <c r="A1054">
        <v>1122</v>
      </c>
      <c r="B1054" t="s">
        <v>1172</v>
      </c>
      <c r="C1054" t="s">
        <v>23</v>
      </c>
      <c r="D1054" s="1">
        <v>116138</v>
      </c>
      <c r="E1054" t="s">
        <v>24</v>
      </c>
      <c r="F1054" s="4">
        <v>721</v>
      </c>
      <c r="G1054" s="4">
        <v>928720</v>
      </c>
      <c r="H1054" t="s">
        <v>68</v>
      </c>
      <c r="I1054" t="s">
        <v>38</v>
      </c>
      <c r="J1054" t="s">
        <v>30</v>
      </c>
      <c r="K1054" s="3">
        <v>5758.14</v>
      </c>
      <c r="L1054" s="6">
        <v>16</v>
      </c>
      <c r="M1054" s="4">
        <v>15</v>
      </c>
      <c r="N1054" s="4">
        <v>9</v>
      </c>
      <c r="O1054" s="4">
        <v>88426</v>
      </c>
      <c r="P1054" s="4">
        <v>167860</v>
      </c>
      <c r="Q1054" s="4">
        <v>1</v>
      </c>
      <c r="R1054" s="9" t="str">
        <f t="shared" si="67"/>
        <v>83301fda-d1cf-49f4-a92a-5ff7385ec05eпогашен116138краткосрочный721консолидация кредитов1 годв арендеконсолидация кредитов5758,1416159884261678601</v>
      </c>
      <c r="S1054" s="10">
        <f t="shared" si="68"/>
        <v>7.4400981996726692E-2</v>
      </c>
      <c r="T1054" s="3">
        <f t="shared" si="69"/>
        <v>15.356695043885699</v>
      </c>
      <c r="U1054" s="13">
        <f t="shared" si="70"/>
        <v>5.3703264810083223E-2</v>
      </c>
    </row>
    <row r="1055" spans="1:21" x14ac:dyDescent="0.25">
      <c r="A1055">
        <v>463</v>
      </c>
      <c r="B1055" t="s">
        <v>514</v>
      </c>
      <c r="C1055" t="s">
        <v>23</v>
      </c>
      <c r="D1055" s="1">
        <v>773388</v>
      </c>
      <c r="E1055" t="s">
        <v>24</v>
      </c>
      <c r="F1055" s="4"/>
      <c r="G1055" s="4"/>
      <c r="H1055" t="s">
        <v>29</v>
      </c>
      <c r="I1055" t="s">
        <v>26</v>
      </c>
      <c r="J1055" t="s">
        <v>30</v>
      </c>
      <c r="K1055" s="3">
        <v>32008.73</v>
      </c>
      <c r="L1055" s="6">
        <v>29.2</v>
      </c>
      <c r="N1055" s="4">
        <v>8</v>
      </c>
      <c r="O1055" s="4">
        <v>1515592</v>
      </c>
      <c r="P1055" s="4">
        <v>2321308</v>
      </c>
      <c r="Q1055" s="4">
        <v>0</v>
      </c>
      <c r="R1055" s="9" t="str">
        <f t="shared" si="67"/>
        <v>83375a14-3b11-47e3-adcc-aba68b9aa3a4погашен773388краткосрочныйконсолидация кредитов10+ летв ипотекеконсолидация кредитов32008,7329,28151559223213080</v>
      </c>
      <c r="S1055" s="10" t="str">
        <f t="shared" si="68"/>
        <v/>
      </c>
      <c r="T1055" s="3">
        <f t="shared" si="69"/>
        <v>47.349332510224556</v>
      </c>
      <c r="U1055" s="13">
        <f t="shared" si="70"/>
        <v>0.16558339767186422</v>
      </c>
    </row>
    <row r="1056" spans="1:21" x14ac:dyDescent="0.25">
      <c r="A1056">
        <v>471</v>
      </c>
      <c r="B1056" t="s">
        <v>522</v>
      </c>
      <c r="C1056" t="s">
        <v>23</v>
      </c>
      <c r="D1056" s="1">
        <v>260216</v>
      </c>
      <c r="E1056" t="s">
        <v>34</v>
      </c>
      <c r="F1056" s="4">
        <v>664</v>
      </c>
      <c r="G1056" s="4">
        <v>1685547</v>
      </c>
      <c r="H1056" t="s">
        <v>29</v>
      </c>
      <c r="I1056" t="s">
        <v>26</v>
      </c>
      <c r="J1056" t="s">
        <v>27</v>
      </c>
      <c r="K1056" s="3">
        <v>17698.310000000001</v>
      </c>
      <c r="L1056" s="6">
        <v>14.8</v>
      </c>
      <c r="N1056" s="4">
        <v>12</v>
      </c>
      <c r="O1056" s="4">
        <v>71041</v>
      </c>
      <c r="P1056" s="4">
        <v>301290</v>
      </c>
      <c r="Q1056" s="4">
        <v>1</v>
      </c>
      <c r="R1056" s="9" t="str">
        <f t="shared" si="67"/>
        <v>834b3cbc-fdb2-4084-9dfc-9cdcae945acfпогашен260216долгосрочный664ремонт жилья10+ летв ипотекеремонт жилья17698,3114,812710413012901</v>
      </c>
      <c r="S1056" s="10">
        <f t="shared" si="68"/>
        <v>0.12600047343681312</v>
      </c>
      <c r="T1056" s="3">
        <f t="shared" si="69"/>
        <v>4.0139990767480054</v>
      </c>
      <c r="U1056" s="13">
        <f t="shared" si="70"/>
        <v>1.4037190603186154E-2</v>
      </c>
    </row>
    <row r="1057" spans="1:21" x14ac:dyDescent="0.25">
      <c r="A1057">
        <v>1340</v>
      </c>
      <c r="B1057" t="s">
        <v>1390</v>
      </c>
      <c r="C1057" t="s">
        <v>23</v>
      </c>
      <c r="D1057" s="1">
        <v>118514</v>
      </c>
      <c r="E1057" t="s">
        <v>24</v>
      </c>
      <c r="F1057" s="4"/>
      <c r="G1057" s="4"/>
      <c r="H1057" t="s">
        <v>35</v>
      </c>
      <c r="I1057" t="s">
        <v>38</v>
      </c>
      <c r="J1057" t="s">
        <v>80</v>
      </c>
      <c r="K1057" s="3">
        <v>2289.12</v>
      </c>
      <c r="L1057" s="6">
        <v>9.5</v>
      </c>
      <c r="N1057" s="4">
        <v>4</v>
      </c>
      <c r="O1057" s="4">
        <v>47462</v>
      </c>
      <c r="P1057" s="4">
        <v>127226</v>
      </c>
      <c r="Q1057" s="4">
        <v>0</v>
      </c>
      <c r="R1057" s="9" t="str">
        <f t="shared" si="67"/>
        <v>836644a0-fe8f-4c39-b62a-83472d9bb3b2погашен118514краткосрочныйприобретение автомобиля3 годав арендеприобретение автомобиля2289,129,54474621272260</v>
      </c>
      <c r="S1057" s="10" t="str">
        <f t="shared" si="68"/>
        <v/>
      </c>
      <c r="T1057" s="3">
        <f t="shared" si="69"/>
        <v>20.733731739707835</v>
      </c>
      <c r="U1057" s="13">
        <f t="shared" si="70"/>
        <v>7.2507078048807613E-2</v>
      </c>
    </row>
    <row r="1058" spans="1:21" x14ac:dyDescent="0.25">
      <c r="A1058">
        <v>712</v>
      </c>
      <c r="B1058" t="s">
        <v>764</v>
      </c>
      <c r="C1058" t="s">
        <v>23</v>
      </c>
      <c r="D1058" s="1">
        <v>407132</v>
      </c>
      <c r="E1058" t="s">
        <v>34</v>
      </c>
      <c r="F1058" s="4">
        <v>668</v>
      </c>
      <c r="G1058" s="4">
        <v>1233765</v>
      </c>
      <c r="H1058" t="s">
        <v>35</v>
      </c>
      <c r="I1058" t="s">
        <v>38</v>
      </c>
      <c r="J1058" t="s">
        <v>80</v>
      </c>
      <c r="K1058" s="3">
        <v>2868.62</v>
      </c>
      <c r="L1058" s="6">
        <v>12.4</v>
      </c>
      <c r="N1058" s="4">
        <v>12</v>
      </c>
      <c r="O1058" s="4">
        <v>38589</v>
      </c>
      <c r="P1058" s="4">
        <v>312466</v>
      </c>
      <c r="Q1058" s="4">
        <v>0</v>
      </c>
      <c r="R1058" s="9" t="str">
        <f t="shared" si="67"/>
        <v>839089ec-b35d-460c-b623-da93ffb39960погашен407132долгосрочный668приобретение автомобиля3 годав арендеприобретение автомобиля2868,6212,412385893124660</v>
      </c>
      <c r="S1058" s="10">
        <f t="shared" si="68"/>
        <v>2.7901131901131904E-2</v>
      </c>
      <c r="T1058" s="3">
        <f t="shared" si="69"/>
        <v>13.452112862630813</v>
      </c>
      <c r="U1058" s="13">
        <f t="shared" si="70"/>
        <v>4.7042829023594059E-2</v>
      </c>
    </row>
    <row r="1059" spans="1:21" x14ac:dyDescent="0.25">
      <c r="A1059">
        <v>1255</v>
      </c>
      <c r="B1059" t="s">
        <v>1305</v>
      </c>
      <c r="C1059" t="s">
        <v>23</v>
      </c>
      <c r="D1059" s="1">
        <v>218878</v>
      </c>
      <c r="E1059" t="s">
        <v>24</v>
      </c>
      <c r="F1059" s="4">
        <v>747</v>
      </c>
      <c r="G1059" s="4">
        <v>1058642</v>
      </c>
      <c r="H1059" t="s">
        <v>46</v>
      </c>
      <c r="I1059" t="s">
        <v>32</v>
      </c>
      <c r="J1059" t="s">
        <v>27</v>
      </c>
      <c r="K1059" s="3">
        <v>11115.76</v>
      </c>
      <c r="L1059" s="6">
        <v>16.2</v>
      </c>
      <c r="N1059" s="4">
        <v>9</v>
      </c>
      <c r="O1059" s="4">
        <v>15086</v>
      </c>
      <c r="P1059" s="4">
        <v>356466</v>
      </c>
      <c r="Q1059" s="4">
        <v>0</v>
      </c>
      <c r="R1059" s="9" t="str">
        <f t="shared" si="67"/>
        <v>839feba9-0007-417c-917e-802af3aac580погашен218878краткосрочный747ремонт жилья2 годав собственностиремонт жилья11115,7616,29150863564660</v>
      </c>
      <c r="S1059" s="10">
        <f t="shared" si="68"/>
        <v>0.12600021537025735</v>
      </c>
      <c r="T1059" s="3">
        <f t="shared" si="69"/>
        <v>1.3571721591686039</v>
      </c>
      <c r="U1059" s="13">
        <f t="shared" si="70"/>
        <v>4.7461107776391705E-3</v>
      </c>
    </row>
    <row r="1060" spans="1:21" x14ac:dyDescent="0.25">
      <c r="A1060">
        <v>966</v>
      </c>
      <c r="B1060" t="s">
        <v>1018</v>
      </c>
      <c r="C1060" t="s">
        <v>23</v>
      </c>
      <c r="D1060" s="1">
        <v>327096</v>
      </c>
      <c r="E1060" t="s">
        <v>24</v>
      </c>
      <c r="F1060" s="4">
        <v>735</v>
      </c>
      <c r="G1060" s="4">
        <v>903982</v>
      </c>
      <c r="H1060" t="s">
        <v>46</v>
      </c>
      <c r="I1060" t="s">
        <v>26</v>
      </c>
      <c r="J1060" t="s">
        <v>30</v>
      </c>
      <c r="K1060" s="3">
        <v>25612.57</v>
      </c>
      <c r="L1060" s="6">
        <v>17.899999999999999</v>
      </c>
      <c r="N1060" s="4">
        <v>17</v>
      </c>
      <c r="O1060" s="4">
        <v>178524</v>
      </c>
      <c r="P1060" s="4">
        <v>410124</v>
      </c>
      <c r="Q1060" s="4">
        <v>2</v>
      </c>
      <c r="R1060" s="9" t="str">
        <f t="shared" si="67"/>
        <v>840763ec-bdab-4bb2-ab0a-87c037c3a378погашен327096краткосрочный735консолидация кредитов2 годав ипотекеконсолидация кредитов25612,5717,9171785244101242</v>
      </c>
      <c r="S1060" s="10">
        <f t="shared" si="68"/>
        <v>0.33999663710118116</v>
      </c>
      <c r="T1060" s="3">
        <f t="shared" si="69"/>
        <v>6.9701712869891619</v>
      </c>
      <c r="U1060" s="13">
        <f t="shared" si="70"/>
        <v>2.437509850440471E-2</v>
      </c>
    </row>
    <row r="1061" spans="1:21" x14ac:dyDescent="0.25">
      <c r="A1061">
        <v>299</v>
      </c>
      <c r="B1061" t="s">
        <v>349</v>
      </c>
      <c r="C1061" t="s">
        <v>23</v>
      </c>
      <c r="D1061" s="1">
        <v>588544</v>
      </c>
      <c r="E1061" t="s">
        <v>34</v>
      </c>
      <c r="F1061" s="4">
        <v>687</v>
      </c>
      <c r="G1061" s="4">
        <v>1491158</v>
      </c>
      <c r="H1061" t="s">
        <v>37</v>
      </c>
      <c r="I1061" t="s">
        <v>26</v>
      </c>
      <c r="J1061" t="s">
        <v>30</v>
      </c>
      <c r="K1061" s="3">
        <v>15284.36</v>
      </c>
      <c r="L1061" s="6">
        <v>16.3</v>
      </c>
      <c r="M1061" s="4">
        <v>71</v>
      </c>
      <c r="N1061" s="4">
        <v>17</v>
      </c>
      <c r="O1061" s="4">
        <v>428963</v>
      </c>
      <c r="P1061" s="4">
        <v>1118722</v>
      </c>
      <c r="Q1061" s="4">
        <v>0</v>
      </c>
      <c r="R1061" s="9" t="str">
        <f t="shared" si="67"/>
        <v>847a26f1-a423-49df-ae24-9b604609ad92погашен588544долгосрочный687консолидация кредитов5 летв ипотекеконсолидация кредитов15284,3616,3711742896311187220</v>
      </c>
      <c r="S1061" s="10">
        <f t="shared" si="68"/>
        <v>0.1229999235493489</v>
      </c>
      <c r="T1061" s="3">
        <f t="shared" si="69"/>
        <v>28.065486549649446</v>
      </c>
      <c r="U1061" s="13">
        <f t="shared" si="70"/>
        <v>9.8146655376851494E-2</v>
      </c>
    </row>
    <row r="1062" spans="1:21" x14ac:dyDescent="0.25">
      <c r="A1062">
        <v>410</v>
      </c>
      <c r="B1062" t="s">
        <v>462</v>
      </c>
      <c r="C1062" t="s">
        <v>40</v>
      </c>
      <c r="D1062" s="1">
        <v>242264</v>
      </c>
      <c r="E1062" t="s">
        <v>24</v>
      </c>
      <c r="F1062" s="4">
        <v>744</v>
      </c>
      <c r="G1062" s="4">
        <v>584345</v>
      </c>
      <c r="H1062" t="s">
        <v>37</v>
      </c>
      <c r="I1062" t="s">
        <v>26</v>
      </c>
      <c r="J1062" t="s">
        <v>30</v>
      </c>
      <c r="K1062" s="3">
        <v>12417.45</v>
      </c>
      <c r="L1062" s="6">
        <v>21.7</v>
      </c>
      <c r="N1062" s="4">
        <v>10</v>
      </c>
      <c r="O1062" s="4">
        <v>212306</v>
      </c>
      <c r="P1062" s="4">
        <v>836154</v>
      </c>
      <c r="Q1062" s="4">
        <v>0</v>
      </c>
      <c r="R1062" s="9" t="str">
        <f t="shared" si="67"/>
        <v>847a95e9-1543-4b45-8b42-3b93b5acc8c0не погашен242264краткосрочный744консолидация кредитов5 летв ипотекеконсолидация кредитов12417,4521,7102123068361540</v>
      </c>
      <c r="S1062" s="10">
        <f t="shared" si="68"/>
        <v>0.25500243862786542</v>
      </c>
      <c r="T1062" s="3">
        <f t="shared" si="69"/>
        <v>17.097391171295232</v>
      </c>
      <c r="U1062" s="13">
        <f t="shared" si="70"/>
        <v>5.979058143758767E-2</v>
      </c>
    </row>
    <row r="1063" spans="1:21" x14ac:dyDescent="0.25">
      <c r="A1063">
        <v>43</v>
      </c>
      <c r="B1063" t="s">
        <v>88</v>
      </c>
      <c r="C1063" t="s">
        <v>23</v>
      </c>
      <c r="D1063" s="1">
        <v>327008</v>
      </c>
      <c r="E1063" t="s">
        <v>34</v>
      </c>
      <c r="F1063" s="4"/>
      <c r="G1063" s="4"/>
      <c r="H1063" t="s">
        <v>52</v>
      </c>
      <c r="I1063" t="s">
        <v>26</v>
      </c>
      <c r="J1063" t="s">
        <v>30</v>
      </c>
      <c r="K1063" s="3">
        <v>15419.45</v>
      </c>
      <c r="L1063" s="6">
        <v>16.7</v>
      </c>
      <c r="M1063" s="4">
        <v>24</v>
      </c>
      <c r="N1063" s="4">
        <v>13</v>
      </c>
      <c r="O1063" s="4">
        <v>268090</v>
      </c>
      <c r="P1063" s="4">
        <v>529738</v>
      </c>
      <c r="Q1063" s="4">
        <v>0</v>
      </c>
      <c r="R1063" s="9" t="str">
        <f t="shared" si="67"/>
        <v>847e2dfa-a44c-4ec1-b05f-5d4a33e66885погашен327008долгосрочныйконсолидация кредитов4 годав ипотекеконсолидация кредитов15419,4516,724132680905297380</v>
      </c>
      <c r="S1063" s="10" t="str">
        <f t="shared" si="68"/>
        <v/>
      </c>
      <c r="T1063" s="3">
        <f t="shared" si="69"/>
        <v>17.386482656644692</v>
      </c>
      <c r="U1063" s="13">
        <f t="shared" si="70"/>
        <v>6.0801551346653077E-2</v>
      </c>
    </row>
    <row r="1064" spans="1:21" x14ac:dyDescent="0.25">
      <c r="A1064">
        <v>1784</v>
      </c>
      <c r="B1064" t="s">
        <v>1833</v>
      </c>
      <c r="C1064" t="s">
        <v>23</v>
      </c>
      <c r="E1064" t="s">
        <v>24</v>
      </c>
      <c r="F1064" s="4">
        <v>729</v>
      </c>
      <c r="G1064" s="4">
        <v>629698</v>
      </c>
      <c r="H1064" t="s">
        <v>57</v>
      </c>
      <c r="I1064" t="s">
        <v>38</v>
      </c>
      <c r="J1064" t="s">
        <v>30</v>
      </c>
      <c r="K1064" s="3">
        <v>13066.11</v>
      </c>
      <c r="L1064" s="6">
        <v>28.1</v>
      </c>
      <c r="M1064" s="4">
        <v>46</v>
      </c>
      <c r="N1064" s="4">
        <v>7</v>
      </c>
      <c r="O1064" s="4">
        <v>240331</v>
      </c>
      <c r="P1064" s="4">
        <v>302808</v>
      </c>
      <c r="Q1064" s="4">
        <v>0</v>
      </c>
      <c r="R1064" s="9" t="str">
        <f t="shared" si="67"/>
        <v>84a8f87f-fbed-46d2-8342-ca36513ac4a1погашенкраткосрочный729консолидация кредитов7 летв арендеконсолидация кредитов13066,1128,14672403313028080</v>
      </c>
      <c r="S1064" s="10">
        <f t="shared" si="68"/>
        <v>0.24899764649085754</v>
      </c>
      <c r="T1064" s="3">
        <f t="shared" si="69"/>
        <v>18.393462170454711</v>
      </c>
      <c r="U1064" s="13">
        <f t="shared" si="70"/>
        <v>6.4323017868839413E-2</v>
      </c>
    </row>
    <row r="1065" spans="1:21" x14ac:dyDescent="0.25">
      <c r="A1065">
        <v>1029</v>
      </c>
      <c r="B1065" t="s">
        <v>1079</v>
      </c>
      <c r="C1065" t="s">
        <v>40</v>
      </c>
      <c r="D1065" s="1">
        <v>523204</v>
      </c>
      <c r="E1065" t="s">
        <v>34</v>
      </c>
      <c r="F1065" s="4">
        <v>739</v>
      </c>
      <c r="G1065" s="4">
        <v>1694439</v>
      </c>
      <c r="H1065" t="s">
        <v>29</v>
      </c>
      <c r="I1065" t="s">
        <v>26</v>
      </c>
      <c r="J1065" t="s">
        <v>30</v>
      </c>
      <c r="K1065" s="3">
        <v>28240.65</v>
      </c>
      <c r="L1065" s="6">
        <v>19.600000000000001</v>
      </c>
      <c r="N1065" s="4">
        <v>10</v>
      </c>
      <c r="O1065" s="4">
        <v>339055</v>
      </c>
      <c r="P1065" s="4">
        <v>594836</v>
      </c>
      <c r="Q1065" s="4">
        <v>0</v>
      </c>
      <c r="R1065" s="9" t="str">
        <f t="shared" si="67"/>
        <v>84afbad5-a16f-4af3-b4d8-37d475b540feне погашен523204долгосрочный739консолидация кредитов10+ летв ипотекеконсолидация кредитов28240,6519,6103390555948360</v>
      </c>
      <c r="S1065" s="10">
        <f t="shared" si="68"/>
        <v>0.20000000000000004</v>
      </c>
      <c r="T1065" s="3">
        <f t="shared" si="69"/>
        <v>12.005920543613549</v>
      </c>
      <c r="U1065" s="13">
        <f t="shared" si="70"/>
        <v>4.1985409516822315E-2</v>
      </c>
    </row>
    <row r="1066" spans="1:21" x14ac:dyDescent="0.25">
      <c r="A1066">
        <v>1276</v>
      </c>
      <c r="B1066" t="s">
        <v>1326</v>
      </c>
      <c r="C1066" t="s">
        <v>23</v>
      </c>
      <c r="D1066" s="1">
        <v>331562</v>
      </c>
      <c r="E1066" t="s">
        <v>24</v>
      </c>
      <c r="F1066" s="4"/>
      <c r="G1066" s="4"/>
      <c r="H1066" t="s">
        <v>37</v>
      </c>
      <c r="I1066" t="s">
        <v>26</v>
      </c>
      <c r="J1066" t="s">
        <v>30</v>
      </c>
      <c r="K1066" s="3">
        <v>17562.080000000002</v>
      </c>
      <c r="L1066" s="6">
        <v>12.6</v>
      </c>
      <c r="M1066" s="4">
        <v>5</v>
      </c>
      <c r="N1066" s="4">
        <v>17</v>
      </c>
      <c r="O1066" s="4">
        <v>344014</v>
      </c>
      <c r="P1066" s="4">
        <v>543422</v>
      </c>
      <c r="Q1066" s="4">
        <v>0</v>
      </c>
      <c r="R1066" s="9" t="str">
        <f t="shared" si="67"/>
        <v>84f6332f-91a2-47d0-9212-09c33c60ec63погашен331562краткосрочныйконсолидация кредитов5 летв ипотекеконсолидация кредитов17562,0812,65173440145434220</v>
      </c>
      <c r="S1066" s="10" t="str">
        <f t="shared" si="68"/>
        <v/>
      </c>
      <c r="T1066" s="3">
        <f t="shared" si="69"/>
        <v>19.588454214990477</v>
      </c>
      <c r="U1066" s="13">
        <f t="shared" si="70"/>
        <v>6.8501975257147935E-2</v>
      </c>
    </row>
    <row r="1067" spans="1:21" x14ac:dyDescent="0.25">
      <c r="A1067">
        <v>818</v>
      </c>
      <c r="B1067" t="s">
        <v>870</v>
      </c>
      <c r="C1067" t="s">
        <v>23</v>
      </c>
      <c r="D1067" s="1">
        <v>158620</v>
      </c>
      <c r="E1067" t="s">
        <v>24</v>
      </c>
      <c r="F1067" s="4">
        <v>694</v>
      </c>
      <c r="G1067" s="4">
        <v>475665</v>
      </c>
      <c r="H1067" t="s">
        <v>37</v>
      </c>
      <c r="I1067" t="s">
        <v>32</v>
      </c>
      <c r="J1067" t="s">
        <v>27</v>
      </c>
      <c r="K1067" s="3">
        <v>3900.51</v>
      </c>
      <c r="L1067" s="6">
        <v>9.8000000000000007</v>
      </c>
      <c r="M1067" s="4">
        <v>31</v>
      </c>
      <c r="N1067" s="4">
        <v>11</v>
      </c>
      <c r="O1067" s="4">
        <v>84835</v>
      </c>
      <c r="P1067" s="4">
        <v>383724</v>
      </c>
      <c r="Q1067" s="4">
        <v>0</v>
      </c>
      <c r="R1067" s="9" t="str">
        <f t="shared" si="67"/>
        <v>85338b3c-6715-4eca-81f4-44540110f1cbпогашен158620краткосрочный694ремонт жилья5 летв собственностиремонт жилья3900,519,83111848353837240</v>
      </c>
      <c r="S1067" s="10">
        <f t="shared" si="68"/>
        <v>9.8401437986818455E-2</v>
      </c>
      <c r="T1067" s="3">
        <f t="shared" si="69"/>
        <v>21.749719908422232</v>
      </c>
      <c r="U1067" s="13">
        <f t="shared" si="70"/>
        <v>7.6060048366474023E-2</v>
      </c>
    </row>
    <row r="1068" spans="1:21" x14ac:dyDescent="0.25">
      <c r="A1068">
        <v>1069</v>
      </c>
      <c r="B1068" t="s">
        <v>1119</v>
      </c>
      <c r="C1068" t="s">
        <v>23</v>
      </c>
      <c r="D1068" s="1">
        <v>399410</v>
      </c>
      <c r="E1068" t="s">
        <v>34</v>
      </c>
      <c r="F1068" s="4"/>
      <c r="G1068" s="4"/>
      <c r="H1068" t="s">
        <v>29</v>
      </c>
      <c r="I1068" t="s">
        <v>26</v>
      </c>
      <c r="J1068" t="s">
        <v>27</v>
      </c>
      <c r="K1068" s="3">
        <v>25316.36</v>
      </c>
      <c r="L1068" s="6">
        <v>18.600000000000001</v>
      </c>
      <c r="N1068" s="4">
        <v>10</v>
      </c>
      <c r="O1068" s="4">
        <v>265259</v>
      </c>
      <c r="P1068" s="4">
        <v>933570</v>
      </c>
      <c r="Q1068" s="4">
        <v>0</v>
      </c>
      <c r="R1068" s="9" t="str">
        <f t="shared" si="67"/>
        <v>855ea063-a403-4f50-92e3-32717107bd31погашен399410долгосрочныйремонт жилья10+ летв ипотекеремонт жилья25316,3618,6102652599335700</v>
      </c>
      <c r="S1068" s="10" t="str">
        <f t="shared" si="68"/>
        <v/>
      </c>
      <c r="T1068" s="3">
        <f t="shared" si="69"/>
        <v>10.477770105971</v>
      </c>
      <c r="U1068" s="13">
        <f t="shared" si="70"/>
        <v>3.6641377653987527E-2</v>
      </c>
    </row>
    <row r="1069" spans="1:21" x14ac:dyDescent="0.25">
      <c r="A1069">
        <v>1047</v>
      </c>
      <c r="B1069" t="s">
        <v>1097</v>
      </c>
      <c r="C1069" t="s">
        <v>23</v>
      </c>
      <c r="D1069" s="1">
        <v>333168</v>
      </c>
      <c r="E1069" t="s">
        <v>34</v>
      </c>
      <c r="F1069" s="4">
        <v>682</v>
      </c>
      <c r="G1069" s="4">
        <v>1163750</v>
      </c>
      <c r="H1069" t="s">
        <v>37</v>
      </c>
      <c r="I1069" t="s">
        <v>26</v>
      </c>
      <c r="J1069" t="s">
        <v>30</v>
      </c>
      <c r="K1069" s="3">
        <v>24632.55</v>
      </c>
      <c r="L1069" s="6">
        <v>8.5</v>
      </c>
      <c r="N1069" s="4">
        <v>21</v>
      </c>
      <c r="O1069" s="4">
        <v>325109</v>
      </c>
      <c r="P1069" s="4">
        <v>484484</v>
      </c>
      <c r="Q1069" s="4">
        <v>0</v>
      </c>
      <c r="R1069" s="9" t="str">
        <f t="shared" si="67"/>
        <v>857ca84f-1696-49b2-91cb-a7e12a824a24погашен333168долгосрочный682консолидация кредитов5 летв ипотекеконсолидация кредитов24632,558,5213251094844840</v>
      </c>
      <c r="S1069" s="10">
        <f t="shared" si="68"/>
        <v>0.25399836734693876</v>
      </c>
      <c r="T1069" s="3">
        <f t="shared" si="69"/>
        <v>13.198349338578426</v>
      </c>
      <c r="U1069" s="13">
        <f t="shared" si="70"/>
        <v>4.6155403070784556E-2</v>
      </c>
    </row>
    <row r="1070" spans="1:21" x14ac:dyDescent="0.25">
      <c r="A1070">
        <v>698</v>
      </c>
      <c r="B1070" t="s">
        <v>750</v>
      </c>
      <c r="C1070" t="s">
        <v>23</v>
      </c>
      <c r="D1070" s="1">
        <v>265738</v>
      </c>
      <c r="E1070" t="s">
        <v>24</v>
      </c>
      <c r="F1070" s="4"/>
      <c r="G1070" s="4"/>
      <c r="H1070" t="s">
        <v>55</v>
      </c>
      <c r="I1070" t="s">
        <v>26</v>
      </c>
      <c r="J1070" t="s">
        <v>30</v>
      </c>
      <c r="K1070" s="3">
        <v>11153.95</v>
      </c>
      <c r="L1070" s="6">
        <v>14</v>
      </c>
      <c r="M1070" s="4">
        <v>81</v>
      </c>
      <c r="N1070" s="4">
        <v>11</v>
      </c>
      <c r="O1070" s="4">
        <v>196669</v>
      </c>
      <c r="P1070" s="4">
        <v>393976</v>
      </c>
      <c r="Q1070" s="4">
        <v>1</v>
      </c>
      <c r="R1070" s="9" t="str">
        <f t="shared" si="67"/>
        <v>858a7ef5-165d-4667-84ea-6d2e8bfedc15погашен265738краткосрочныйконсолидация кредитов9 летв ипотекеконсолидация кредитов11153,951481111966693939761</v>
      </c>
      <c r="S1070" s="10" t="str">
        <f t="shared" si="68"/>
        <v/>
      </c>
      <c r="T1070" s="3">
        <f t="shared" si="69"/>
        <v>17.63222894131675</v>
      </c>
      <c r="U1070" s="13">
        <f t="shared" si="70"/>
        <v>6.1660940542318077E-2</v>
      </c>
    </row>
    <row r="1071" spans="1:21" x14ac:dyDescent="0.25">
      <c r="A1071">
        <v>1540</v>
      </c>
      <c r="B1071" t="s">
        <v>1590</v>
      </c>
      <c r="C1071" t="s">
        <v>23</v>
      </c>
      <c r="D1071" s="1">
        <v>328658</v>
      </c>
      <c r="E1071" t="s">
        <v>24</v>
      </c>
      <c r="F1071" s="4">
        <v>731</v>
      </c>
      <c r="G1071" s="4">
        <v>1589464</v>
      </c>
      <c r="H1071" t="s">
        <v>35</v>
      </c>
      <c r="I1071" t="s">
        <v>38</v>
      </c>
      <c r="J1071" t="s">
        <v>30</v>
      </c>
      <c r="K1071" s="3">
        <v>20133.16</v>
      </c>
      <c r="L1071" s="6">
        <v>20.6</v>
      </c>
      <c r="M1071" s="4">
        <v>78</v>
      </c>
      <c r="N1071" s="4">
        <v>12</v>
      </c>
      <c r="O1071" s="4">
        <v>94278</v>
      </c>
      <c r="P1071" s="4">
        <v>983378</v>
      </c>
      <c r="Q1071" s="4">
        <v>1</v>
      </c>
      <c r="R1071" s="9" t="str">
        <f t="shared" si="67"/>
        <v>85bc0dad-26b3-429d-83e8-486559bb4640погашен328658краткосрочный731консолидация кредитов3 годав арендеконсолидация кредитов20133,1620,67812942789833781</v>
      </c>
      <c r="S1071" s="10">
        <f t="shared" si="68"/>
        <v>0.15199961748111313</v>
      </c>
      <c r="T1071" s="3">
        <f t="shared" si="69"/>
        <v>4.6827224340342006</v>
      </c>
      <c r="U1071" s="13">
        <f t="shared" si="70"/>
        <v>1.6375755472671345E-2</v>
      </c>
    </row>
    <row r="1072" spans="1:21" x14ac:dyDescent="0.25">
      <c r="A1072">
        <v>1748</v>
      </c>
      <c r="B1072" t="s">
        <v>1797</v>
      </c>
      <c r="C1072" t="s">
        <v>23</v>
      </c>
      <c r="D1072" s="1">
        <v>359876</v>
      </c>
      <c r="E1072" t="s">
        <v>24</v>
      </c>
      <c r="F1072" s="4">
        <v>718</v>
      </c>
      <c r="G1072" s="4">
        <v>961571</v>
      </c>
      <c r="H1072" t="s">
        <v>29</v>
      </c>
      <c r="I1072" t="s">
        <v>26</v>
      </c>
      <c r="J1072" t="s">
        <v>72</v>
      </c>
      <c r="K1072" s="3">
        <v>24199.35</v>
      </c>
      <c r="L1072" s="6">
        <v>16.600000000000001</v>
      </c>
      <c r="M1072" s="4">
        <v>37</v>
      </c>
      <c r="N1072" s="4">
        <v>15</v>
      </c>
      <c r="O1072" s="4">
        <v>305900</v>
      </c>
      <c r="P1072" s="4">
        <v>587378</v>
      </c>
      <c r="Q1072" s="4">
        <v>0</v>
      </c>
      <c r="R1072" s="9" t="str">
        <f t="shared" si="67"/>
        <v>85d23b5e-2312-4e0a-89e6-3ffb241653d1погашен359876краткосрочный718иное10+ летв ипотекеиное24199,3516,637153059005873780</v>
      </c>
      <c r="S1072" s="10">
        <f t="shared" si="68"/>
        <v>0.30199766839890135</v>
      </c>
      <c r="T1072" s="3">
        <f t="shared" si="69"/>
        <v>12.640835394339105</v>
      </c>
      <c r="U1072" s="13">
        <f t="shared" si="70"/>
        <v>4.4205744052536418E-2</v>
      </c>
    </row>
    <row r="1073" spans="1:21" x14ac:dyDescent="0.25">
      <c r="A1073">
        <v>1354</v>
      </c>
      <c r="B1073" t="s">
        <v>1404</v>
      </c>
      <c r="C1073" t="s">
        <v>23</v>
      </c>
      <c r="D1073" s="1">
        <v>245278</v>
      </c>
      <c r="E1073" t="s">
        <v>34</v>
      </c>
      <c r="F1073" s="4">
        <v>683</v>
      </c>
      <c r="G1073" s="4">
        <v>916009</v>
      </c>
      <c r="H1073" t="s">
        <v>25</v>
      </c>
      <c r="I1073" t="s">
        <v>26</v>
      </c>
      <c r="J1073" t="s">
        <v>30</v>
      </c>
      <c r="K1073" s="3">
        <v>15648.59</v>
      </c>
      <c r="L1073" s="6">
        <v>9.5</v>
      </c>
      <c r="M1073" s="4">
        <v>73</v>
      </c>
      <c r="N1073" s="4">
        <v>7</v>
      </c>
      <c r="O1073" s="4">
        <v>75886</v>
      </c>
      <c r="P1073" s="4">
        <v>291962</v>
      </c>
      <c r="Q1073" s="4">
        <v>0</v>
      </c>
      <c r="R1073" s="9" t="str">
        <f t="shared" si="67"/>
        <v>85ee2e04-1cd1-428d-a66a-e658f9ea48f7погашен245278долгосрочный683консолидация кредитов8 летв ипотекеконсолидация кредитов15648,599,5737758862919620</v>
      </c>
      <c r="S1073" s="10">
        <f t="shared" si="68"/>
        <v>0.20500134824002822</v>
      </c>
      <c r="T1073" s="3">
        <f t="shared" si="69"/>
        <v>4.8493825961316643</v>
      </c>
      <c r="U1073" s="13">
        <f t="shared" si="70"/>
        <v>1.6958575851199018E-2</v>
      </c>
    </row>
    <row r="1074" spans="1:21" x14ac:dyDescent="0.25">
      <c r="A1074">
        <v>175</v>
      </c>
      <c r="B1074" t="s">
        <v>222</v>
      </c>
      <c r="C1074" t="s">
        <v>40</v>
      </c>
      <c r="D1074" s="1">
        <v>459602</v>
      </c>
      <c r="E1074" t="s">
        <v>34</v>
      </c>
      <c r="F1074" s="4">
        <v>712</v>
      </c>
      <c r="G1074" s="4">
        <v>982870</v>
      </c>
      <c r="H1074" t="s">
        <v>74</v>
      </c>
      <c r="I1074" t="s">
        <v>26</v>
      </c>
      <c r="J1074" t="s">
        <v>30</v>
      </c>
      <c r="K1074" s="3">
        <v>12859.01</v>
      </c>
      <c r="L1074" s="6">
        <v>15.6</v>
      </c>
      <c r="N1074" s="4">
        <v>6</v>
      </c>
      <c r="O1074" s="4">
        <v>390621</v>
      </c>
      <c r="P1074" s="4">
        <v>468204</v>
      </c>
      <c r="Q1074" s="4">
        <v>0</v>
      </c>
      <c r="R1074" s="9" t="str">
        <f t="shared" si="67"/>
        <v>860862ac-4148-48de-88df-fff9e7f4d784не погашен459602долгосрочный712консолидация кредитов6 летв ипотекеконсолидация кредитов12859,0115,663906214682040</v>
      </c>
      <c r="S1074" s="10">
        <f t="shared" si="68"/>
        <v>0.15699748695147883</v>
      </c>
      <c r="T1074" s="3">
        <f t="shared" si="69"/>
        <v>30.37722188566616</v>
      </c>
      <c r="U1074" s="13">
        <f t="shared" si="70"/>
        <v>0.10623092966673928</v>
      </c>
    </row>
    <row r="1075" spans="1:21" x14ac:dyDescent="0.25">
      <c r="A1075">
        <v>786</v>
      </c>
      <c r="B1075" t="s">
        <v>838</v>
      </c>
      <c r="C1075" t="s">
        <v>40</v>
      </c>
      <c r="D1075" s="1">
        <v>216524</v>
      </c>
      <c r="E1075" t="s">
        <v>34</v>
      </c>
      <c r="F1075" s="4">
        <v>688</v>
      </c>
      <c r="G1075" s="4">
        <v>934990</v>
      </c>
      <c r="H1075" t="s">
        <v>52</v>
      </c>
      <c r="I1075" t="s">
        <v>38</v>
      </c>
      <c r="J1075" t="s">
        <v>30</v>
      </c>
      <c r="K1075" s="3">
        <v>16050.63</v>
      </c>
      <c r="L1075" s="6">
        <v>11</v>
      </c>
      <c r="M1075" s="4">
        <v>13</v>
      </c>
      <c r="N1075" s="4">
        <v>10</v>
      </c>
      <c r="O1075" s="4">
        <v>113373</v>
      </c>
      <c r="P1075" s="4">
        <v>314072</v>
      </c>
      <c r="Q1075" s="4">
        <v>0</v>
      </c>
      <c r="R1075" s="9" t="str">
        <f t="shared" si="67"/>
        <v>86242eec-2c69-448a-93c5-c7d128eba38aне погашен216524долгосрочный688консолидация кредитов4 годав арендеконсолидация кредитов16050,631113101133733140720</v>
      </c>
      <c r="S1075" s="10">
        <f t="shared" si="68"/>
        <v>0.20599959357854095</v>
      </c>
      <c r="T1075" s="3">
        <f t="shared" si="69"/>
        <v>7.0634610604069747</v>
      </c>
      <c r="U1075" s="13">
        <f t="shared" si="70"/>
        <v>2.4701338323038356E-2</v>
      </c>
    </row>
    <row r="1076" spans="1:21" x14ac:dyDescent="0.25">
      <c r="A1076">
        <v>817</v>
      </c>
      <c r="B1076" t="s">
        <v>869</v>
      </c>
      <c r="C1076" t="s">
        <v>23</v>
      </c>
      <c r="D1076" s="1">
        <v>385308</v>
      </c>
      <c r="E1076" t="s">
        <v>34</v>
      </c>
      <c r="F1076" s="4">
        <v>678</v>
      </c>
      <c r="G1076" s="4">
        <v>1823715</v>
      </c>
      <c r="H1076" t="s">
        <v>74</v>
      </c>
      <c r="I1076" t="s">
        <v>38</v>
      </c>
      <c r="J1076" t="s">
        <v>72</v>
      </c>
      <c r="K1076" s="3">
        <v>6914.86</v>
      </c>
      <c r="L1076" s="6">
        <v>13</v>
      </c>
      <c r="M1076" s="4">
        <v>18</v>
      </c>
      <c r="N1076" s="4">
        <v>21</v>
      </c>
      <c r="O1076" s="4">
        <v>48944</v>
      </c>
      <c r="P1076" s="4">
        <v>57244</v>
      </c>
      <c r="Q1076" s="4">
        <v>0</v>
      </c>
      <c r="R1076" s="9" t="str">
        <f t="shared" si="67"/>
        <v>862cb1c6-cf59-4108-9ade-3edbd57ac59eпогашен385308долгосрочный678иное6 летв арендеиное6914,8613182148944572440</v>
      </c>
      <c r="S1076" s="10">
        <f t="shared" si="68"/>
        <v>4.5499609313955303E-2</v>
      </c>
      <c r="T1076" s="3">
        <f t="shared" si="69"/>
        <v>7.0780897950211576</v>
      </c>
      <c r="U1076" s="13">
        <f t="shared" si="70"/>
        <v>2.4752495867456398E-2</v>
      </c>
    </row>
    <row r="1077" spans="1:21" x14ac:dyDescent="0.25">
      <c r="A1077">
        <v>342</v>
      </c>
      <c r="B1077" t="s">
        <v>393</v>
      </c>
      <c r="C1077" t="s">
        <v>23</v>
      </c>
      <c r="D1077" s="1">
        <v>764544</v>
      </c>
      <c r="E1077" t="s">
        <v>34</v>
      </c>
      <c r="F1077" s="4">
        <v>703</v>
      </c>
      <c r="G1077" s="4">
        <v>1697859</v>
      </c>
      <c r="H1077" t="s">
        <v>74</v>
      </c>
      <c r="I1077" t="s">
        <v>26</v>
      </c>
      <c r="J1077" t="s">
        <v>27</v>
      </c>
      <c r="K1077" s="3">
        <v>17685.96</v>
      </c>
      <c r="L1077" s="6">
        <v>25.5</v>
      </c>
      <c r="M1077" s="4">
        <v>31</v>
      </c>
      <c r="N1077" s="4">
        <v>10</v>
      </c>
      <c r="O1077" s="4">
        <v>300789</v>
      </c>
      <c r="P1077" s="4">
        <v>657118</v>
      </c>
      <c r="Q1077" s="4">
        <v>1</v>
      </c>
      <c r="R1077" s="9" t="str">
        <f t="shared" si="67"/>
        <v>865bd443-5b86-4b07-9218-8dffe43209fcпогашен764544долгосрочный703ремонт жилья6 летв ипотекеремонт жилья17685,9625,531103007896571181</v>
      </c>
      <c r="S1077" s="10">
        <f t="shared" si="68"/>
        <v>0.12499949642461476</v>
      </c>
      <c r="T1077" s="3">
        <f t="shared" si="69"/>
        <v>17.007219285806368</v>
      </c>
      <c r="U1077" s="13">
        <f t="shared" si="70"/>
        <v>5.9475245056224736E-2</v>
      </c>
    </row>
    <row r="1078" spans="1:21" x14ac:dyDescent="0.25">
      <c r="A1078">
        <v>932</v>
      </c>
      <c r="B1078" t="s">
        <v>984</v>
      </c>
      <c r="C1078" t="s">
        <v>40</v>
      </c>
      <c r="D1078" s="1">
        <v>171644</v>
      </c>
      <c r="E1078" t="s">
        <v>24</v>
      </c>
      <c r="F1078" s="4">
        <v>748</v>
      </c>
      <c r="G1078" s="4">
        <v>1111728</v>
      </c>
      <c r="H1078" t="s">
        <v>29</v>
      </c>
      <c r="I1078" t="s">
        <v>38</v>
      </c>
      <c r="J1078" t="s">
        <v>30</v>
      </c>
      <c r="K1078" s="3">
        <v>26959.48</v>
      </c>
      <c r="L1078" s="6">
        <v>17.2</v>
      </c>
      <c r="M1078" s="4">
        <v>36</v>
      </c>
      <c r="N1078" s="4">
        <v>10</v>
      </c>
      <c r="O1078" s="4">
        <v>183844</v>
      </c>
      <c r="P1078" s="4">
        <v>716738</v>
      </c>
      <c r="Q1078" s="4">
        <v>0</v>
      </c>
      <c r="R1078" s="9" t="str">
        <f t="shared" si="67"/>
        <v>86685553-f46b-492d-abad-06d2dc1bc370не погашен171644краткосрочный748консолидация кредитов10+ летв арендеконсолидация кредитов26959,4817,236101838447167380</v>
      </c>
      <c r="S1078" s="10">
        <f t="shared" si="68"/>
        <v>0.29100082034454472</v>
      </c>
      <c r="T1078" s="3">
        <f t="shared" si="69"/>
        <v>6.8192709948411467</v>
      </c>
      <c r="U1078" s="13">
        <f t="shared" si="70"/>
        <v>2.384739131701934E-2</v>
      </c>
    </row>
    <row r="1079" spans="1:21" x14ac:dyDescent="0.25">
      <c r="A1079">
        <v>873</v>
      </c>
      <c r="B1079" t="s">
        <v>925</v>
      </c>
      <c r="C1079" t="s">
        <v>23</v>
      </c>
      <c r="D1079" s="1">
        <v>395538</v>
      </c>
      <c r="E1079" t="s">
        <v>34</v>
      </c>
      <c r="F1079" s="4">
        <v>697</v>
      </c>
      <c r="G1079" s="4">
        <v>747213</v>
      </c>
      <c r="H1079" t="s">
        <v>74</v>
      </c>
      <c r="I1079" t="s">
        <v>26</v>
      </c>
      <c r="J1079" t="s">
        <v>30</v>
      </c>
      <c r="K1079" s="3">
        <v>17933.150000000001</v>
      </c>
      <c r="L1079" s="6">
        <v>28.1</v>
      </c>
      <c r="M1079" s="4">
        <v>78</v>
      </c>
      <c r="N1079" s="4">
        <v>15</v>
      </c>
      <c r="O1079" s="4">
        <v>621832</v>
      </c>
      <c r="P1079" s="4">
        <v>1046540</v>
      </c>
      <c r="Q1079" s="4">
        <v>0</v>
      </c>
      <c r="R1079" s="9" t="str">
        <f t="shared" si="67"/>
        <v>86b62db7-9526-4335-a386-063bcd82cb3dпогашен395538долгосрочный697консолидация кредитов6 летв ипотекеконсолидация кредитов17933,1528,1781562183210465400</v>
      </c>
      <c r="S1079" s="10">
        <f t="shared" si="68"/>
        <v>0.28800061026775498</v>
      </c>
      <c r="T1079" s="3">
        <f t="shared" si="69"/>
        <v>34.675001324362981</v>
      </c>
      <c r="U1079" s="13">
        <f t="shared" si="70"/>
        <v>0.12126051686841792</v>
      </c>
    </row>
    <row r="1080" spans="1:21" x14ac:dyDescent="0.25">
      <c r="A1080">
        <v>395</v>
      </c>
      <c r="B1080" t="s">
        <v>447</v>
      </c>
      <c r="C1080" t="s">
        <v>40</v>
      </c>
      <c r="D1080" s="1">
        <v>456126</v>
      </c>
      <c r="E1080" t="s">
        <v>24</v>
      </c>
      <c r="F1080" s="4"/>
      <c r="G1080" s="4"/>
      <c r="H1080" t="s">
        <v>29</v>
      </c>
      <c r="I1080" t="s">
        <v>38</v>
      </c>
      <c r="J1080" t="s">
        <v>30</v>
      </c>
      <c r="K1080" s="3">
        <v>23213.82</v>
      </c>
      <c r="L1080" s="6">
        <v>18.600000000000001</v>
      </c>
      <c r="N1080" s="4">
        <v>8</v>
      </c>
      <c r="O1080" s="4">
        <v>333640</v>
      </c>
      <c r="P1080" s="4">
        <v>519244</v>
      </c>
      <c r="Q1080" s="4">
        <v>0</v>
      </c>
      <c r="R1080" s="9" t="str">
        <f t="shared" si="67"/>
        <v>86b76475-e158-42ee-a94b-ac9f7916ebf3не погашен456126краткосрочныйконсолидация кредитов10+ летв арендеконсолидация кредитов23213,8218,683336405192440</v>
      </c>
      <c r="S1080" s="10" t="str">
        <f t="shared" si="68"/>
        <v/>
      </c>
      <c r="T1080" s="3">
        <f t="shared" si="69"/>
        <v>14.372472949303475</v>
      </c>
      <c r="U1080" s="13">
        <f t="shared" si="70"/>
        <v>5.0261382319987891E-2</v>
      </c>
    </row>
    <row r="1081" spans="1:21" x14ac:dyDescent="0.25">
      <c r="A1081">
        <v>37</v>
      </c>
      <c r="B1081" t="s">
        <v>82</v>
      </c>
      <c r="C1081" t="s">
        <v>23</v>
      </c>
      <c r="E1081" t="s">
        <v>24</v>
      </c>
      <c r="F1081" s="4">
        <v>743</v>
      </c>
      <c r="G1081" s="4">
        <v>752039</v>
      </c>
      <c r="H1081" t="s">
        <v>52</v>
      </c>
      <c r="I1081" t="s">
        <v>26</v>
      </c>
      <c r="J1081" t="s">
        <v>30</v>
      </c>
      <c r="K1081" s="3">
        <v>17046.23</v>
      </c>
      <c r="L1081" s="6">
        <v>14.1</v>
      </c>
      <c r="N1081" s="4">
        <v>10</v>
      </c>
      <c r="O1081" s="4">
        <v>213484</v>
      </c>
      <c r="P1081" s="4">
        <v>478126</v>
      </c>
      <c r="Q1081" s="4">
        <v>0</v>
      </c>
      <c r="R1081" s="9" t="str">
        <f t="shared" si="67"/>
        <v>86b8d158-c6f7-4ff0-8aaf-4eb96a3e6adcпогашенкраткосрочный743консолидация кредитов4 годав ипотекеконсолидация кредитов17046,2314,1102134844781260</v>
      </c>
      <c r="S1081" s="10">
        <f t="shared" si="68"/>
        <v>0.27200020211717746</v>
      </c>
      <c r="T1081" s="3">
        <f t="shared" si="69"/>
        <v>12.52382491612515</v>
      </c>
      <c r="U1081" s="13">
        <f t="shared" si="70"/>
        <v>4.379655153558399E-2</v>
      </c>
    </row>
    <row r="1082" spans="1:21" x14ac:dyDescent="0.25">
      <c r="A1082">
        <v>469</v>
      </c>
      <c r="B1082" t="s">
        <v>520</v>
      </c>
      <c r="C1082" t="s">
        <v>40</v>
      </c>
      <c r="D1082" s="1">
        <v>44022</v>
      </c>
      <c r="E1082" t="s">
        <v>24</v>
      </c>
      <c r="F1082" s="4">
        <v>666</v>
      </c>
      <c r="G1082" s="4">
        <v>910727</v>
      </c>
      <c r="H1082" t="s">
        <v>42</v>
      </c>
      <c r="I1082" t="s">
        <v>26</v>
      </c>
      <c r="J1082" t="s">
        <v>72</v>
      </c>
      <c r="K1082" s="3">
        <v>19808.259999999998</v>
      </c>
      <c r="L1082" s="6">
        <v>22.5</v>
      </c>
      <c r="M1082" s="4">
        <v>24</v>
      </c>
      <c r="N1082" s="4">
        <v>8</v>
      </c>
      <c r="O1082" s="4">
        <v>419748</v>
      </c>
      <c r="P1082" s="4">
        <v>514866</v>
      </c>
      <c r="Q1082" s="4">
        <v>0</v>
      </c>
      <c r="R1082" s="9" t="str">
        <f t="shared" si="67"/>
        <v>86c10392-9210-4d48-a02b-49ff0beff2deне погашен44022краткосрочный666иное&lt; 1 годав ипотекеиное19808,2622,52484197485148660</v>
      </c>
      <c r="S1082" s="10">
        <f t="shared" si="68"/>
        <v>0.26099931153902323</v>
      </c>
      <c r="T1082" s="3">
        <f t="shared" si="69"/>
        <v>21.190553839660829</v>
      </c>
      <c r="U1082" s="13">
        <f t="shared" si="70"/>
        <v>7.4104611771706005E-2</v>
      </c>
    </row>
    <row r="1083" spans="1:21" x14ac:dyDescent="0.25">
      <c r="A1083">
        <v>483</v>
      </c>
      <c r="B1083" t="s">
        <v>534</v>
      </c>
      <c r="C1083" t="s">
        <v>40</v>
      </c>
      <c r="D1083" s="1">
        <v>32450</v>
      </c>
      <c r="E1083" t="s">
        <v>24</v>
      </c>
      <c r="F1083" s="4">
        <v>711</v>
      </c>
      <c r="G1083" s="4">
        <v>653904</v>
      </c>
      <c r="H1083" t="s">
        <v>35</v>
      </c>
      <c r="I1083" t="s">
        <v>38</v>
      </c>
      <c r="J1083" t="s">
        <v>27</v>
      </c>
      <c r="K1083" s="3">
        <v>11770.12</v>
      </c>
      <c r="L1083" s="6">
        <v>8.1999999999999993</v>
      </c>
      <c r="M1083" s="4">
        <v>34</v>
      </c>
      <c r="N1083" s="4">
        <v>11</v>
      </c>
      <c r="O1083" s="4">
        <v>129656</v>
      </c>
      <c r="P1083" s="4">
        <v>231308</v>
      </c>
      <c r="Q1083" s="4">
        <v>0</v>
      </c>
      <c r="R1083" s="9" t="str">
        <f t="shared" si="67"/>
        <v>86c15f3a-1d5d-497c-8780-0d3935c0a927не погашен32450краткосрочный711ремонт жилья3 годав арендеремонт жилья11770,128,234111296562313080</v>
      </c>
      <c r="S1083" s="10">
        <f t="shared" si="68"/>
        <v>0.21599721059972107</v>
      </c>
      <c r="T1083" s="3">
        <f t="shared" si="69"/>
        <v>11.015690579195454</v>
      </c>
      <c r="U1083" s="13">
        <f t="shared" si="70"/>
        <v>3.8522517152934595E-2</v>
      </c>
    </row>
    <row r="1084" spans="1:21" x14ac:dyDescent="0.25">
      <c r="A1084">
        <v>51</v>
      </c>
      <c r="B1084" t="s">
        <v>96</v>
      </c>
      <c r="C1084" t="s">
        <v>23</v>
      </c>
      <c r="D1084" s="1">
        <v>518012</v>
      </c>
      <c r="E1084" t="s">
        <v>34</v>
      </c>
      <c r="F1084" s="4">
        <v>719</v>
      </c>
      <c r="G1084" s="4">
        <v>1193010</v>
      </c>
      <c r="H1084" t="s">
        <v>29</v>
      </c>
      <c r="I1084" t="s">
        <v>32</v>
      </c>
      <c r="J1084" t="s">
        <v>30</v>
      </c>
      <c r="K1084" s="3">
        <v>22667.38</v>
      </c>
      <c r="L1084" s="6">
        <v>20.9</v>
      </c>
      <c r="N1084" s="4">
        <v>11</v>
      </c>
      <c r="O1084" s="4">
        <v>452770</v>
      </c>
      <c r="P1084" s="4">
        <v>1080926</v>
      </c>
      <c r="Q1084" s="4">
        <v>0</v>
      </c>
      <c r="R1084" s="9" t="str">
        <f t="shared" si="67"/>
        <v>86d02184-ce07-4f47-9f68-45743fa29cedпогашен518012долгосрочный719консолидация кредитов10+ летв собственностиконсолидация кредитов22667,3820,91145277010809260</v>
      </c>
      <c r="S1084" s="10">
        <f t="shared" si="68"/>
        <v>0.22800191113234591</v>
      </c>
      <c r="T1084" s="3">
        <f t="shared" si="69"/>
        <v>19.974518448978223</v>
      </c>
      <c r="U1084" s="13">
        <f t="shared" si="70"/>
        <v>6.9852064565576355E-2</v>
      </c>
    </row>
    <row r="1085" spans="1:21" x14ac:dyDescent="0.25">
      <c r="A1085">
        <v>197</v>
      </c>
      <c r="B1085" t="s">
        <v>244</v>
      </c>
      <c r="C1085" t="s">
        <v>23</v>
      </c>
      <c r="D1085" s="1">
        <v>606122</v>
      </c>
      <c r="E1085" t="s">
        <v>34</v>
      </c>
      <c r="F1085" s="4">
        <v>693</v>
      </c>
      <c r="G1085" s="4">
        <v>1395911</v>
      </c>
      <c r="H1085" t="s">
        <v>29</v>
      </c>
      <c r="I1085" t="s">
        <v>26</v>
      </c>
      <c r="J1085" t="s">
        <v>30</v>
      </c>
      <c r="K1085" s="3">
        <v>24079.46</v>
      </c>
      <c r="L1085" s="6">
        <v>22.5</v>
      </c>
      <c r="N1085" s="4">
        <v>8</v>
      </c>
      <c r="O1085" s="4">
        <v>168378</v>
      </c>
      <c r="P1085" s="4">
        <v>332156</v>
      </c>
      <c r="Q1085" s="4">
        <v>1</v>
      </c>
      <c r="R1085" s="9" t="str">
        <f t="shared" si="67"/>
        <v>86ea6dde-87de-443a-98a8-1ddb8c454811погашен606122долгосрочный693консолидация кредитов10+ летв ипотекеконсолидация кредитов24079,4622,581683783321561</v>
      </c>
      <c r="S1085" s="10">
        <f t="shared" si="68"/>
        <v>0.20699995916645117</v>
      </c>
      <c r="T1085" s="3">
        <f t="shared" si="69"/>
        <v>6.9925986712326607</v>
      </c>
      <c r="U1085" s="13">
        <f t="shared" si="70"/>
        <v>2.4453528384765309E-2</v>
      </c>
    </row>
    <row r="1086" spans="1:21" x14ac:dyDescent="0.25">
      <c r="A1086">
        <v>560</v>
      </c>
      <c r="B1086" t="s">
        <v>611</v>
      </c>
      <c r="C1086" t="s">
        <v>23</v>
      </c>
      <c r="D1086" s="1">
        <v>351714</v>
      </c>
      <c r="E1086" t="s">
        <v>24</v>
      </c>
      <c r="F1086" s="4">
        <v>740</v>
      </c>
      <c r="G1086" s="4">
        <v>837235</v>
      </c>
      <c r="H1086" t="s">
        <v>25</v>
      </c>
      <c r="I1086" t="s">
        <v>26</v>
      </c>
      <c r="J1086" t="s">
        <v>30</v>
      </c>
      <c r="K1086" s="3">
        <v>6551.2</v>
      </c>
      <c r="L1086" s="6">
        <v>9.5</v>
      </c>
      <c r="N1086" s="4">
        <v>6</v>
      </c>
      <c r="O1086" s="4">
        <v>204858</v>
      </c>
      <c r="P1086" s="4">
        <v>422092</v>
      </c>
      <c r="Q1086" s="4">
        <v>0</v>
      </c>
      <c r="R1086" s="9" t="str">
        <f t="shared" si="67"/>
        <v>86eb3c64-6f2e-4d6d-a60b-38b395d17aaaпогашен351714краткосрочный740консолидация кредитов8 летв ипотекеконсолидация кредитов6551,29,562048584220920</v>
      </c>
      <c r="S1086" s="10">
        <f t="shared" si="68"/>
        <v>9.38976511970952E-2</v>
      </c>
      <c r="T1086" s="3">
        <f t="shared" si="69"/>
        <v>31.270301624129932</v>
      </c>
      <c r="U1086" s="13">
        <f t="shared" si="70"/>
        <v>0.10935408198266261</v>
      </c>
    </row>
    <row r="1087" spans="1:21" x14ac:dyDescent="0.25">
      <c r="A1087">
        <v>282</v>
      </c>
      <c r="B1087" t="s">
        <v>332</v>
      </c>
      <c r="C1087" t="s">
        <v>23</v>
      </c>
      <c r="D1087" s="1">
        <v>273482</v>
      </c>
      <c r="E1087" t="s">
        <v>34</v>
      </c>
      <c r="F1087" s="4">
        <v>693</v>
      </c>
      <c r="G1087" s="4">
        <v>1115699</v>
      </c>
      <c r="H1087" t="s">
        <v>29</v>
      </c>
      <c r="I1087" t="s">
        <v>26</v>
      </c>
      <c r="J1087" t="s">
        <v>30</v>
      </c>
      <c r="K1087" s="3">
        <v>13667.27</v>
      </c>
      <c r="L1087" s="6">
        <v>15.9</v>
      </c>
      <c r="M1087" s="4">
        <v>51</v>
      </c>
      <c r="N1087" s="4">
        <v>6</v>
      </c>
      <c r="O1087" s="4">
        <v>65683</v>
      </c>
      <c r="P1087" s="4">
        <v>109758</v>
      </c>
      <c r="Q1087" s="4">
        <v>0</v>
      </c>
      <c r="R1087" s="9" t="str">
        <f t="shared" si="67"/>
        <v>87630839-daf3-4eab-9d2a-f53837fbb87aпогашен273482долгосрочный693консолидация кредитов10+ летв ипотекеконсолидация кредитов13667,2715,9516656831097580</v>
      </c>
      <c r="S1087" s="10">
        <f t="shared" si="68"/>
        <v>0.14699954019856609</v>
      </c>
      <c r="T1087" s="3">
        <f t="shared" si="69"/>
        <v>4.8058610095505534</v>
      </c>
      <c r="U1087" s="13">
        <f t="shared" si="70"/>
        <v>1.6806378305930254E-2</v>
      </c>
    </row>
    <row r="1088" spans="1:21" x14ac:dyDescent="0.25">
      <c r="A1088">
        <v>465</v>
      </c>
      <c r="B1088" t="s">
        <v>516</v>
      </c>
      <c r="C1088" t="s">
        <v>23</v>
      </c>
      <c r="D1088" s="1">
        <v>208670</v>
      </c>
      <c r="E1088" t="s">
        <v>24</v>
      </c>
      <c r="F1088" s="4">
        <v>703</v>
      </c>
      <c r="G1088" s="4">
        <v>566124</v>
      </c>
      <c r="H1088" t="s">
        <v>52</v>
      </c>
      <c r="I1088" t="s">
        <v>26</v>
      </c>
      <c r="J1088" t="s">
        <v>30</v>
      </c>
      <c r="K1088" s="3">
        <v>3811.97</v>
      </c>
      <c r="L1088" s="6">
        <v>11.7</v>
      </c>
      <c r="N1088" s="4">
        <v>7</v>
      </c>
      <c r="O1088" s="4">
        <v>171779</v>
      </c>
      <c r="P1088" s="4">
        <v>264506</v>
      </c>
      <c r="Q1088" s="4">
        <v>0</v>
      </c>
      <c r="R1088" s="9" t="str">
        <f t="shared" si="67"/>
        <v>87af014b-f368-4d7c-8f8d-8f59d5efc338погашен208670краткосрочный703консолидация кредитов4 годав ипотекеконсолидация кредитов3811,9711,771717792645060</v>
      </c>
      <c r="S1088" s="10">
        <f t="shared" si="68"/>
        <v>8.0801449859041474E-2</v>
      </c>
      <c r="T1088" s="3">
        <f t="shared" si="69"/>
        <v>45.063051388127398</v>
      </c>
      <c r="U1088" s="13">
        <f t="shared" si="70"/>
        <v>0.15758813826354751</v>
      </c>
    </row>
    <row r="1089" spans="1:21" x14ac:dyDescent="0.25">
      <c r="A1089">
        <v>331</v>
      </c>
      <c r="B1089" t="s">
        <v>381</v>
      </c>
      <c r="C1089" t="s">
        <v>23</v>
      </c>
      <c r="D1089" s="1">
        <v>447788</v>
      </c>
      <c r="E1089" t="s">
        <v>24</v>
      </c>
      <c r="F1089" s="4"/>
      <c r="G1089" s="4"/>
      <c r="H1089" t="s">
        <v>46</v>
      </c>
      <c r="I1089" t="s">
        <v>26</v>
      </c>
      <c r="J1089" t="s">
        <v>30</v>
      </c>
      <c r="K1089" s="3">
        <v>6497.05</v>
      </c>
      <c r="L1089" s="6">
        <v>21.2</v>
      </c>
      <c r="M1089" s="4">
        <v>8</v>
      </c>
      <c r="N1089" s="4">
        <v>5</v>
      </c>
      <c r="O1089" s="4">
        <v>806379</v>
      </c>
      <c r="P1089" s="4">
        <v>2074886</v>
      </c>
      <c r="Q1089" s="4">
        <v>0</v>
      </c>
      <c r="R1089" s="9" t="str">
        <f t="shared" si="67"/>
        <v>87c44b01-2054-49f0-872d-cd0f4e503385погашен447788краткосрочныйконсолидация кредитов2 годав ипотекеконсолидация кредитов6497,0521,28580637920748860</v>
      </c>
      <c r="S1089" s="10" t="str">
        <f t="shared" si="68"/>
        <v/>
      </c>
      <c r="T1089" s="3">
        <f t="shared" si="69"/>
        <v>124.11463664278403</v>
      </c>
      <c r="U1089" s="13">
        <f t="shared" si="70"/>
        <v>0.43403617636390568</v>
      </c>
    </row>
    <row r="1090" spans="1:21" x14ac:dyDescent="0.25">
      <c r="A1090">
        <v>1329</v>
      </c>
      <c r="B1090" t="s">
        <v>1379</v>
      </c>
      <c r="C1090" t="s">
        <v>23</v>
      </c>
      <c r="D1090" s="1">
        <v>310948</v>
      </c>
      <c r="E1090" t="s">
        <v>34</v>
      </c>
      <c r="F1090" s="4"/>
      <c r="G1090" s="4"/>
      <c r="H1090" t="s">
        <v>29</v>
      </c>
      <c r="I1090" t="s">
        <v>38</v>
      </c>
      <c r="J1090" t="s">
        <v>30</v>
      </c>
      <c r="K1090" s="3">
        <v>12634.81</v>
      </c>
      <c r="L1090" s="6">
        <v>10.3</v>
      </c>
      <c r="N1090" s="4">
        <v>12</v>
      </c>
      <c r="O1090" s="4">
        <v>183445</v>
      </c>
      <c r="P1090" s="4">
        <v>495110</v>
      </c>
      <c r="Q1090" s="4">
        <v>0</v>
      </c>
      <c r="R1090" s="9" t="str">
        <f t="shared" si="67"/>
        <v>87da6da3-1ae1-416f-9921-04e1baab18ccпогашен310948долгосрочныйконсолидация кредитов10+ летв арендеконсолидация кредитов12634,8110,3121834454951100</v>
      </c>
      <c r="S1090" s="10" t="str">
        <f t="shared" si="68"/>
        <v/>
      </c>
      <c r="T1090" s="3">
        <f t="shared" si="69"/>
        <v>14.519015323538701</v>
      </c>
      <c r="U1090" s="13">
        <f t="shared" si="70"/>
        <v>5.0773849612394409E-2</v>
      </c>
    </row>
    <row r="1091" spans="1:21" x14ac:dyDescent="0.25">
      <c r="A1091">
        <v>948</v>
      </c>
      <c r="B1091" t="s">
        <v>1000</v>
      </c>
      <c r="C1091" t="s">
        <v>23</v>
      </c>
      <c r="D1091" s="1">
        <v>520542</v>
      </c>
      <c r="E1091" t="s">
        <v>24</v>
      </c>
      <c r="F1091" s="4">
        <v>743</v>
      </c>
      <c r="G1091" s="4">
        <v>1251435</v>
      </c>
      <c r="H1091" t="s">
        <v>52</v>
      </c>
      <c r="I1091" t="s">
        <v>26</v>
      </c>
      <c r="J1091" t="s">
        <v>30</v>
      </c>
      <c r="K1091" s="3">
        <v>25132.82</v>
      </c>
      <c r="L1091" s="6">
        <v>15.7</v>
      </c>
      <c r="N1091" s="4">
        <v>14</v>
      </c>
      <c r="O1091" s="4">
        <v>593769</v>
      </c>
      <c r="P1091" s="4">
        <v>887128</v>
      </c>
      <c r="Q1091" s="4">
        <v>0</v>
      </c>
      <c r="R1091" s="9" t="str">
        <f t="shared" si="67"/>
        <v>87efeab2-2997-4005-a7aa-9b2cc908c1c6погашен520542краткосрочный743консолидация кредитов4 годав ипотекеконсолидация кредитов25132,8215,7145937698871280</v>
      </c>
      <c r="S1091" s="10">
        <f t="shared" si="68"/>
        <v>0.24099840583010701</v>
      </c>
      <c r="T1091" s="3">
        <f t="shared" si="69"/>
        <v>23.625243804714316</v>
      </c>
      <c r="U1091" s="13">
        <f t="shared" si="70"/>
        <v>8.261886562320632E-2</v>
      </c>
    </row>
    <row r="1092" spans="1:21" x14ac:dyDescent="0.25">
      <c r="A1092">
        <v>109</v>
      </c>
      <c r="B1092" t="s">
        <v>156</v>
      </c>
      <c r="C1092" t="s">
        <v>23</v>
      </c>
      <c r="D1092" s="1">
        <v>311872</v>
      </c>
      <c r="E1092" t="s">
        <v>34</v>
      </c>
      <c r="F1092" s="4">
        <v>680</v>
      </c>
      <c r="G1092" s="4">
        <v>1063810</v>
      </c>
      <c r="H1092" t="s">
        <v>74</v>
      </c>
      <c r="I1092" t="s">
        <v>26</v>
      </c>
      <c r="J1092" t="s">
        <v>30</v>
      </c>
      <c r="K1092" s="3">
        <v>28191.06</v>
      </c>
      <c r="L1092" s="6">
        <v>12.2</v>
      </c>
      <c r="N1092" s="4">
        <v>10</v>
      </c>
      <c r="O1092" s="4">
        <v>391723</v>
      </c>
      <c r="P1092" s="4">
        <v>591338</v>
      </c>
      <c r="Q1092" s="4">
        <v>0</v>
      </c>
      <c r="R1092" s="9" t="str">
        <f t="shared" si="67"/>
        <v>8823b7a8-9c0b-4f2d-a1dc-ffcb37ee4efbпогашен311872долгосрочный680консолидация кредитов6 летв ипотекеконсолидация кредитов28191,0612,2103917235913380</v>
      </c>
      <c r="S1092" s="10">
        <f t="shared" si="68"/>
        <v>0.31800107161993219</v>
      </c>
      <c r="T1092" s="3">
        <f t="shared" si="69"/>
        <v>13.895291627913245</v>
      </c>
      <c r="U1092" s="13">
        <f t="shared" si="70"/>
        <v>4.8592651203571792E-2</v>
      </c>
    </row>
    <row r="1093" spans="1:21" x14ac:dyDescent="0.25">
      <c r="A1093">
        <v>1077</v>
      </c>
      <c r="B1093" t="s">
        <v>1127</v>
      </c>
      <c r="C1093" t="s">
        <v>23</v>
      </c>
      <c r="D1093" s="1">
        <v>104390</v>
      </c>
      <c r="E1093" t="s">
        <v>24</v>
      </c>
      <c r="F1093" s="4">
        <v>739</v>
      </c>
      <c r="G1093" s="4">
        <v>1059497</v>
      </c>
      <c r="H1093" t="s">
        <v>29</v>
      </c>
      <c r="I1093" t="s">
        <v>26</v>
      </c>
      <c r="J1093" t="s">
        <v>30</v>
      </c>
      <c r="K1093" s="3">
        <v>3920.08</v>
      </c>
      <c r="L1093" s="6">
        <v>39.4</v>
      </c>
      <c r="N1093" s="4">
        <v>4</v>
      </c>
      <c r="O1093" s="4">
        <v>25536</v>
      </c>
      <c r="P1093" s="4">
        <v>42856</v>
      </c>
      <c r="Q1093" s="4">
        <v>1</v>
      </c>
      <c r="R1093" s="9" t="str">
        <f t="shared" si="67"/>
        <v>8837e9f1-de9e-43fb-86ac-9f7540c1d7acпогашен104390краткосрочный739консолидация кредитов10+ летв ипотекеконсолидация кредитов3920,0839,4425536428561</v>
      </c>
      <c r="S1093" s="10">
        <f t="shared" si="68"/>
        <v>4.4399332890985063E-2</v>
      </c>
      <c r="T1093" s="3">
        <f t="shared" si="69"/>
        <v>6.5141527723924</v>
      </c>
      <c r="U1093" s="13">
        <f t="shared" si="70"/>
        <v>2.278037496670958E-2</v>
      </c>
    </row>
    <row r="1094" spans="1:21" x14ac:dyDescent="0.25">
      <c r="A1094">
        <v>361</v>
      </c>
      <c r="B1094" t="s">
        <v>412</v>
      </c>
      <c r="C1094" t="s">
        <v>23</v>
      </c>
      <c r="D1094" s="1">
        <v>780406</v>
      </c>
      <c r="E1094" t="s">
        <v>24</v>
      </c>
      <c r="F1094" s="4">
        <v>715</v>
      </c>
      <c r="G1094" s="4">
        <v>3369897</v>
      </c>
      <c r="I1094" t="s">
        <v>26</v>
      </c>
      <c r="J1094" t="s">
        <v>30</v>
      </c>
      <c r="K1094" s="3">
        <v>35945.53</v>
      </c>
      <c r="L1094" s="6">
        <v>9.1999999999999993</v>
      </c>
      <c r="N1094" s="4">
        <v>6</v>
      </c>
      <c r="O1094" s="4">
        <v>457710</v>
      </c>
      <c r="P1094" s="4">
        <v>1130008</v>
      </c>
      <c r="Q1094" s="4">
        <v>0</v>
      </c>
      <c r="R1094" s="9" t="str">
        <f t="shared" si="67"/>
        <v>884afe37-a98f-4454-ac38-512e49de8002погашен780406краткосрочный715консолидация кредитовв ипотекеконсолидация кредитов35945,539,2645771011300080</v>
      </c>
      <c r="S1094" s="10">
        <f t="shared" si="68"/>
        <v>0.12799986468429153</v>
      </c>
      <c r="T1094" s="3">
        <f t="shared" si="69"/>
        <v>12.733433058296818</v>
      </c>
      <c r="U1094" s="13">
        <f t="shared" si="70"/>
        <v>4.4529563523725051E-2</v>
      </c>
    </row>
    <row r="1095" spans="1:21" x14ac:dyDescent="0.25">
      <c r="A1095">
        <v>156</v>
      </c>
      <c r="B1095" t="s">
        <v>203</v>
      </c>
      <c r="C1095" t="s">
        <v>23</v>
      </c>
      <c r="D1095" s="1">
        <v>229086</v>
      </c>
      <c r="E1095" t="s">
        <v>24</v>
      </c>
      <c r="F1095" s="4">
        <v>715</v>
      </c>
      <c r="G1095" s="4">
        <v>787626</v>
      </c>
      <c r="H1095" t="s">
        <v>25</v>
      </c>
      <c r="I1095" t="s">
        <v>38</v>
      </c>
      <c r="J1095" t="s">
        <v>30</v>
      </c>
      <c r="K1095" s="3">
        <v>6543.79</v>
      </c>
      <c r="L1095" s="6">
        <v>23.9</v>
      </c>
      <c r="M1095" s="4">
        <v>36</v>
      </c>
      <c r="N1095" s="4">
        <v>7</v>
      </c>
      <c r="O1095" s="4">
        <v>71231</v>
      </c>
      <c r="P1095" s="4">
        <v>152460</v>
      </c>
      <c r="Q1095" s="4">
        <v>1</v>
      </c>
      <c r="R1095" s="9" t="str">
        <f t="shared" si="67"/>
        <v>886e3ac5-357d-42ab-81cd-aaee8d28c706погашен229086краткосрочный715консолидация кредитов8 летв арендеконсолидация кредитов6543,7923,9367712311524601</v>
      </c>
      <c r="S1095" s="10">
        <f t="shared" si="68"/>
        <v>9.969894340715009E-2</v>
      </c>
      <c r="T1095" s="3">
        <f t="shared" si="69"/>
        <v>10.885282076594756</v>
      </c>
      <c r="U1095" s="13">
        <f t="shared" si="70"/>
        <v>3.8066470957536569E-2</v>
      </c>
    </row>
    <row r="1096" spans="1:21" x14ac:dyDescent="0.25">
      <c r="A1096">
        <v>946</v>
      </c>
      <c r="B1096" t="s">
        <v>998</v>
      </c>
      <c r="C1096" t="s">
        <v>23</v>
      </c>
      <c r="D1096" s="1">
        <v>120670</v>
      </c>
      <c r="E1096" t="s">
        <v>24</v>
      </c>
      <c r="F1096" s="4">
        <v>742</v>
      </c>
      <c r="G1096" s="4">
        <v>654227</v>
      </c>
      <c r="H1096" t="s">
        <v>46</v>
      </c>
      <c r="I1096" t="s">
        <v>26</v>
      </c>
      <c r="J1096" t="s">
        <v>30</v>
      </c>
      <c r="K1096" s="3">
        <v>6324.15</v>
      </c>
      <c r="L1096" s="6">
        <v>18.3</v>
      </c>
      <c r="N1096" s="4">
        <v>8</v>
      </c>
      <c r="O1096" s="4">
        <v>282701</v>
      </c>
      <c r="P1096" s="4">
        <v>743952</v>
      </c>
      <c r="Q1096" s="4">
        <v>0</v>
      </c>
      <c r="R1096" s="9" t="str">
        <f t="shared" ref="R1096:R1159" si="71">CONCATENATE(B1096,C1096,D1096,E1096,F1096,J1096,H1096,I1096,J1096,K1096,L1096,M1096,N1096,O1096,P1096,Q1096)</f>
        <v>887c4c97-0da1-44ca-872d-53c0c0ba04f3погашен120670краткосрочный742консолидация кредитов2 годав ипотекеконсолидация кредитов6324,1518,382827017439520</v>
      </c>
      <c r="S1096" s="10">
        <f t="shared" ref="S1096:S1159" si="72">IFERROR(K1096*12/G1096,"")</f>
        <v>0.11599918682659076</v>
      </c>
      <c r="T1096" s="3">
        <f t="shared" ref="T1096:T1159" si="73">IFERROR(O1096/K1096,"")</f>
        <v>44.70181763557158</v>
      </c>
      <c r="U1096" s="13">
        <f t="shared" ref="U1096:U1159" si="74">IFERROR((T1096-MIN($T$7:$T$2006))/(MAX($T$7:$T$2006)-MIN($T$7:$T$2006)),"")</f>
        <v>0.15632488260753516</v>
      </c>
    </row>
    <row r="1097" spans="1:21" x14ac:dyDescent="0.25">
      <c r="A1097">
        <v>622</v>
      </c>
      <c r="B1097" t="s">
        <v>673</v>
      </c>
      <c r="C1097" t="s">
        <v>23</v>
      </c>
      <c r="D1097" s="1">
        <v>755062</v>
      </c>
      <c r="E1097" t="s">
        <v>34</v>
      </c>
      <c r="F1097" s="4">
        <v>681</v>
      </c>
      <c r="G1097" s="4">
        <v>1769983</v>
      </c>
      <c r="H1097" t="s">
        <v>57</v>
      </c>
      <c r="I1097" t="s">
        <v>26</v>
      </c>
      <c r="J1097" t="s">
        <v>30</v>
      </c>
      <c r="K1097" s="3">
        <v>27729.74</v>
      </c>
      <c r="L1097" s="6">
        <v>25</v>
      </c>
      <c r="M1097" s="4">
        <v>46</v>
      </c>
      <c r="N1097" s="4">
        <v>15</v>
      </c>
      <c r="O1097" s="4">
        <v>228266</v>
      </c>
      <c r="P1097" s="4">
        <v>451044</v>
      </c>
      <c r="Q1097" s="4">
        <v>0</v>
      </c>
      <c r="R1097" s="9" t="str">
        <f t="shared" si="71"/>
        <v>88883a49-e435-445b-939a-167ca08d47f2погашен755062долгосрочный681консолидация кредитов7 летв ипотекеконсолидация кредитов27729,742546152282664510440</v>
      </c>
      <c r="S1097" s="10">
        <f t="shared" si="72"/>
        <v>0.1880000429382655</v>
      </c>
      <c r="T1097" s="3">
        <f t="shared" si="73"/>
        <v>8.2318117659956425</v>
      </c>
      <c r="U1097" s="13">
        <f t="shared" si="74"/>
        <v>2.878712938380814E-2</v>
      </c>
    </row>
    <row r="1098" spans="1:21" x14ac:dyDescent="0.25">
      <c r="A1098">
        <v>541</v>
      </c>
      <c r="B1098" t="s">
        <v>592</v>
      </c>
      <c r="C1098" t="s">
        <v>40</v>
      </c>
      <c r="D1098" s="1">
        <v>288354</v>
      </c>
      <c r="E1098" t="s">
        <v>34</v>
      </c>
      <c r="F1098" s="4">
        <v>618</v>
      </c>
      <c r="G1098" s="4">
        <v>2298696</v>
      </c>
      <c r="H1098" t="s">
        <v>29</v>
      </c>
      <c r="I1098" t="s">
        <v>26</v>
      </c>
      <c r="J1098" t="s">
        <v>72</v>
      </c>
      <c r="K1098" s="3">
        <v>33331.129999999997</v>
      </c>
      <c r="L1098" s="6">
        <v>15.5</v>
      </c>
      <c r="N1098" s="4">
        <v>18</v>
      </c>
      <c r="O1098" s="4">
        <v>657913</v>
      </c>
      <c r="P1098" s="4">
        <v>1429230</v>
      </c>
      <c r="Q1098" s="4">
        <v>0</v>
      </c>
      <c r="R1098" s="9" t="str">
        <f t="shared" si="71"/>
        <v>88e65c1a-6017-4b90-b665-cab74ecc5111не погашен288354долгосрочный618иное10+ летв ипотекеиное33331,1315,51865791314292300</v>
      </c>
      <c r="S1098" s="10">
        <f t="shared" si="72"/>
        <v>0.1740001983733386</v>
      </c>
      <c r="T1098" s="3">
        <f t="shared" si="73"/>
        <v>19.738694727721505</v>
      </c>
      <c r="U1098" s="13">
        <f t="shared" si="74"/>
        <v>6.9027375157148518E-2</v>
      </c>
    </row>
    <row r="1099" spans="1:21" x14ac:dyDescent="0.25">
      <c r="A1099">
        <v>66</v>
      </c>
      <c r="B1099" t="s">
        <v>113</v>
      </c>
      <c r="C1099" t="s">
        <v>40</v>
      </c>
      <c r="D1099" s="1">
        <v>523908</v>
      </c>
      <c r="E1099" t="s">
        <v>34</v>
      </c>
      <c r="F1099" s="4">
        <v>737</v>
      </c>
      <c r="G1099" s="4">
        <v>1028774</v>
      </c>
      <c r="H1099" t="s">
        <v>74</v>
      </c>
      <c r="I1099" t="s">
        <v>26</v>
      </c>
      <c r="J1099" t="s">
        <v>30</v>
      </c>
      <c r="K1099" s="3">
        <v>22632.99</v>
      </c>
      <c r="L1099" s="6">
        <v>19.3</v>
      </c>
      <c r="N1099" s="4">
        <v>5</v>
      </c>
      <c r="O1099" s="4">
        <v>474658</v>
      </c>
      <c r="P1099" s="4">
        <v>742720</v>
      </c>
      <c r="Q1099" s="4">
        <v>0</v>
      </c>
      <c r="R1099" s="9" t="str">
        <f t="shared" si="71"/>
        <v>88f97adf-070a-47b1-9657-38276eef7d19не погашен523908долгосрочный737консолидация кредитов6 летв ипотекеконсолидация кредитов22632,9919,354746587427200</v>
      </c>
      <c r="S1099" s="10">
        <f t="shared" si="72"/>
        <v>0.26399955675396153</v>
      </c>
      <c r="T1099" s="3">
        <f t="shared" si="73"/>
        <v>20.971952888239688</v>
      </c>
      <c r="U1099" s="13">
        <f t="shared" si="74"/>
        <v>7.3340151401271036E-2</v>
      </c>
    </row>
    <row r="1100" spans="1:21" x14ac:dyDescent="0.25">
      <c r="A1100">
        <v>75</v>
      </c>
      <c r="B1100" t="s">
        <v>122</v>
      </c>
      <c r="C1100" t="s">
        <v>23</v>
      </c>
      <c r="D1100" s="1">
        <v>767536</v>
      </c>
      <c r="E1100" t="s">
        <v>34</v>
      </c>
      <c r="F1100" s="4">
        <v>724</v>
      </c>
      <c r="G1100" s="4">
        <v>6628720</v>
      </c>
      <c r="H1100" t="s">
        <v>29</v>
      </c>
      <c r="I1100" t="s">
        <v>26</v>
      </c>
      <c r="J1100" t="s">
        <v>30</v>
      </c>
      <c r="K1100" s="3">
        <v>53747.96</v>
      </c>
      <c r="L1100" s="6">
        <v>29.5</v>
      </c>
      <c r="N1100" s="4">
        <v>13</v>
      </c>
      <c r="O1100" s="4">
        <v>1426425</v>
      </c>
      <c r="P1100" s="4">
        <v>2510112</v>
      </c>
      <c r="Q1100" s="4">
        <v>0</v>
      </c>
      <c r="R1100" s="9" t="str">
        <f t="shared" si="71"/>
        <v>8980b1b1-7f07-49c7-a4f7-4268a61210f5погашен767536долгосрочный724консолидация кредитов10+ летв ипотекеконсолидация кредитов53747,9629,513142642525101120</v>
      </c>
      <c r="S1100" s="10">
        <f t="shared" si="72"/>
        <v>9.7300160513643666E-2</v>
      </c>
      <c r="T1100" s="3">
        <f t="shared" si="73"/>
        <v>26.53914678808275</v>
      </c>
      <c r="U1100" s="13">
        <f t="shared" si="74"/>
        <v>9.2808955554635406E-2</v>
      </c>
    </row>
    <row r="1101" spans="1:21" x14ac:dyDescent="0.25">
      <c r="A1101">
        <v>321</v>
      </c>
      <c r="B1101" t="s">
        <v>371</v>
      </c>
      <c r="C1101" t="s">
        <v>23</v>
      </c>
      <c r="E1101" t="s">
        <v>24</v>
      </c>
      <c r="F1101" s="4">
        <v>747</v>
      </c>
      <c r="G1101" s="4">
        <v>914432</v>
      </c>
      <c r="H1101" t="s">
        <v>25</v>
      </c>
      <c r="I1101" t="s">
        <v>26</v>
      </c>
      <c r="J1101" t="s">
        <v>30</v>
      </c>
      <c r="K1101" s="3">
        <v>15088.09</v>
      </c>
      <c r="L1101" s="6">
        <v>16.600000000000001</v>
      </c>
      <c r="N1101" s="4">
        <v>8</v>
      </c>
      <c r="O1101" s="4">
        <v>202084</v>
      </c>
      <c r="P1101" s="4">
        <v>403458</v>
      </c>
      <c r="Q1101" s="4">
        <v>0</v>
      </c>
      <c r="R1101" s="9" t="str">
        <f t="shared" si="71"/>
        <v>8980f73f-9444-476b-9f9d-a03b7cbca798погашенкраткосрочный747консолидация кредитов8 летв ипотекеконсолидация кредитов15088,0916,682020844034580</v>
      </c>
      <c r="S1101" s="10">
        <f t="shared" si="72"/>
        <v>0.19799950132978725</v>
      </c>
      <c r="T1101" s="3">
        <f t="shared" si="73"/>
        <v>13.393610456989586</v>
      </c>
      <c r="U1101" s="13">
        <f t="shared" si="74"/>
        <v>4.6838242673914052E-2</v>
      </c>
    </row>
    <row r="1102" spans="1:21" x14ac:dyDescent="0.25">
      <c r="A1102">
        <v>1034</v>
      </c>
      <c r="B1102" t="s">
        <v>1084</v>
      </c>
      <c r="C1102" t="s">
        <v>23</v>
      </c>
      <c r="E1102" t="s">
        <v>24</v>
      </c>
      <c r="F1102" s="4">
        <v>740</v>
      </c>
      <c r="G1102" s="4">
        <v>2128152</v>
      </c>
      <c r="H1102" t="s">
        <v>29</v>
      </c>
      <c r="I1102" t="s">
        <v>38</v>
      </c>
      <c r="J1102" t="s">
        <v>30</v>
      </c>
      <c r="K1102" s="3">
        <v>43449.77</v>
      </c>
      <c r="L1102" s="6">
        <v>28.6</v>
      </c>
      <c r="N1102" s="4">
        <v>8</v>
      </c>
      <c r="O1102" s="4">
        <v>521759</v>
      </c>
      <c r="P1102" s="4">
        <v>808764</v>
      </c>
      <c r="Q1102" s="4">
        <v>0</v>
      </c>
      <c r="R1102" s="9" t="str">
        <f t="shared" si="71"/>
        <v>89a75574-61d1-41f9-90cc-738ada12ab9cпогашенкраткосрочный740консолидация кредитов10+ летв арендеконсолидация кредитов43449,7728,685217598087640</v>
      </c>
      <c r="S1102" s="10">
        <f t="shared" si="72"/>
        <v>0.245</v>
      </c>
      <c r="T1102" s="3">
        <f t="shared" si="73"/>
        <v>12.008325935902539</v>
      </c>
      <c r="U1102" s="13">
        <f t="shared" si="74"/>
        <v>4.1993821314979314E-2</v>
      </c>
    </row>
    <row r="1103" spans="1:21" x14ac:dyDescent="0.25">
      <c r="A1103">
        <v>766</v>
      </c>
      <c r="B1103" t="s">
        <v>818</v>
      </c>
      <c r="C1103" t="s">
        <v>23</v>
      </c>
      <c r="D1103" s="1">
        <v>334070</v>
      </c>
      <c r="E1103" t="s">
        <v>24</v>
      </c>
      <c r="F1103" s="4">
        <v>704</v>
      </c>
      <c r="G1103" s="4">
        <v>927523</v>
      </c>
      <c r="H1103" t="s">
        <v>29</v>
      </c>
      <c r="I1103" t="s">
        <v>38</v>
      </c>
      <c r="J1103" t="s">
        <v>30</v>
      </c>
      <c r="K1103" s="3">
        <v>5132.28</v>
      </c>
      <c r="L1103" s="6">
        <v>20.5</v>
      </c>
      <c r="M1103" s="4">
        <v>24</v>
      </c>
      <c r="N1103" s="4">
        <v>11</v>
      </c>
      <c r="O1103" s="4">
        <v>226537</v>
      </c>
      <c r="P1103" s="4">
        <v>495858</v>
      </c>
      <c r="Q1103" s="4">
        <v>0</v>
      </c>
      <c r="R1103" s="9" t="str">
        <f t="shared" si="71"/>
        <v>89d77bcf-9910-477d-a755-0dd046cb35ffпогашен334070краткосрочный704консолидация кредитов10+ летв арендеконсолидация кредитов5132,2820,524112265374958580</v>
      </c>
      <c r="S1103" s="10">
        <f t="shared" si="72"/>
        <v>6.6399819734928409E-2</v>
      </c>
      <c r="T1103" s="3">
        <f t="shared" si="73"/>
        <v>44.139641640752259</v>
      </c>
      <c r="U1103" s="13">
        <f t="shared" si="74"/>
        <v>0.15435892012450242</v>
      </c>
    </row>
    <row r="1104" spans="1:21" x14ac:dyDescent="0.25">
      <c r="A1104">
        <v>615</v>
      </c>
      <c r="B1104" t="s">
        <v>666</v>
      </c>
      <c r="C1104" t="s">
        <v>23</v>
      </c>
      <c r="D1104" s="1">
        <v>177628</v>
      </c>
      <c r="E1104" t="s">
        <v>24</v>
      </c>
      <c r="F1104" s="4"/>
      <c r="G1104" s="4"/>
      <c r="H1104" t="s">
        <v>52</v>
      </c>
      <c r="I1104" t="s">
        <v>32</v>
      </c>
      <c r="J1104" t="s">
        <v>72</v>
      </c>
      <c r="K1104" s="3">
        <v>4314.33</v>
      </c>
      <c r="L1104" s="6">
        <v>10.3</v>
      </c>
      <c r="N1104" s="4">
        <v>7</v>
      </c>
      <c r="O1104" s="4">
        <v>136724</v>
      </c>
      <c r="P1104" s="4">
        <v>286264</v>
      </c>
      <c r="Q1104" s="4">
        <v>0</v>
      </c>
      <c r="R1104" s="9" t="str">
        <f t="shared" si="71"/>
        <v>89ea7100-67e2-404d-a708-e2d8593122b4погашен177628краткосрочныйиное4 годав собственностииное4314,3310,371367242862640</v>
      </c>
      <c r="S1104" s="10" t="str">
        <f t="shared" si="72"/>
        <v/>
      </c>
      <c r="T1104" s="3">
        <f t="shared" si="73"/>
        <v>31.690668075923725</v>
      </c>
      <c r="U1104" s="13">
        <f t="shared" si="74"/>
        <v>0.110824128162094</v>
      </c>
    </row>
    <row r="1105" spans="1:21" x14ac:dyDescent="0.25">
      <c r="A1105">
        <v>1684</v>
      </c>
      <c r="B1105" t="s">
        <v>1733</v>
      </c>
      <c r="C1105" t="s">
        <v>23</v>
      </c>
      <c r="D1105" s="1">
        <v>266992</v>
      </c>
      <c r="E1105" t="s">
        <v>24</v>
      </c>
      <c r="F1105" s="4">
        <v>745</v>
      </c>
      <c r="G1105" s="4">
        <v>864671</v>
      </c>
      <c r="H1105" t="s">
        <v>46</v>
      </c>
      <c r="I1105" t="s">
        <v>38</v>
      </c>
      <c r="J1105" t="s">
        <v>30</v>
      </c>
      <c r="K1105" s="3">
        <v>1441.15</v>
      </c>
      <c r="L1105" s="6">
        <v>17.2</v>
      </c>
      <c r="N1105" s="4">
        <v>8</v>
      </c>
      <c r="O1105" s="4">
        <v>31008</v>
      </c>
      <c r="P1105" s="4">
        <v>398992</v>
      </c>
      <c r="Q1105" s="4">
        <v>1</v>
      </c>
      <c r="R1105" s="9" t="str">
        <f t="shared" si="71"/>
        <v>8a589bd6-5856-45e9-87f9-68ddda842c4eпогашен266992краткосрочный745консолидация кредитов2 годав арендеконсолидация кредитов1441,1517,28310083989921</v>
      </c>
      <c r="S1105" s="10">
        <f t="shared" si="72"/>
        <v>2.0000439473510736E-2</v>
      </c>
      <c r="T1105" s="3">
        <f t="shared" si="73"/>
        <v>21.516150296638099</v>
      </c>
      <c r="U1105" s="13">
        <f t="shared" si="74"/>
        <v>7.5243241711306003E-2</v>
      </c>
    </row>
    <row r="1106" spans="1:21" x14ac:dyDescent="0.25">
      <c r="A1106">
        <v>1377</v>
      </c>
      <c r="B1106" t="s">
        <v>1427</v>
      </c>
      <c r="C1106" t="s">
        <v>23</v>
      </c>
      <c r="E1106" t="s">
        <v>34</v>
      </c>
      <c r="F1106" s="4">
        <v>676</v>
      </c>
      <c r="G1106" s="4">
        <v>2042766</v>
      </c>
      <c r="H1106" t="s">
        <v>55</v>
      </c>
      <c r="I1106" t="s">
        <v>38</v>
      </c>
      <c r="J1106" t="s">
        <v>30</v>
      </c>
      <c r="K1106" s="3">
        <v>32513.94</v>
      </c>
      <c r="L1106" s="6">
        <v>24</v>
      </c>
      <c r="M1106" s="4">
        <v>31</v>
      </c>
      <c r="N1106" s="4">
        <v>20</v>
      </c>
      <c r="O1106" s="4">
        <v>856330</v>
      </c>
      <c r="P1106" s="4">
        <v>1404436</v>
      </c>
      <c r="Q1106" s="4">
        <v>0</v>
      </c>
      <c r="R1106" s="9" t="str">
        <f t="shared" si="71"/>
        <v>8a68583c-6dde-4d14-bb90-e79e853f8bd5погашендолгосрочный676консолидация кредитов9 летв арендеконсолидация кредитов32513,9424312085633014044360</v>
      </c>
      <c r="S1106" s="10">
        <f t="shared" si="72"/>
        <v>0.19099949773982922</v>
      </c>
      <c r="T1106" s="3">
        <f t="shared" si="73"/>
        <v>26.337318700840317</v>
      </c>
      <c r="U1106" s="13">
        <f t="shared" si="74"/>
        <v>9.2103150875678233E-2</v>
      </c>
    </row>
    <row r="1107" spans="1:21" x14ac:dyDescent="0.25">
      <c r="A1107">
        <v>1442</v>
      </c>
      <c r="B1107" t="s">
        <v>1492</v>
      </c>
      <c r="C1107" t="s">
        <v>40</v>
      </c>
      <c r="D1107" s="1">
        <v>534556</v>
      </c>
      <c r="E1107" t="s">
        <v>24</v>
      </c>
      <c r="F1107" s="4"/>
      <c r="G1107" s="4"/>
      <c r="H1107" t="s">
        <v>68</v>
      </c>
      <c r="I1107" t="s">
        <v>32</v>
      </c>
      <c r="J1107" t="s">
        <v>30</v>
      </c>
      <c r="K1107" s="3">
        <v>11249.52</v>
      </c>
      <c r="L1107" s="6">
        <v>17.899999999999999</v>
      </c>
      <c r="N1107" s="4">
        <v>19</v>
      </c>
      <c r="O1107" s="4">
        <v>451136</v>
      </c>
      <c r="P1107" s="4">
        <v>1949112</v>
      </c>
      <c r="Q1107" s="4">
        <v>0</v>
      </c>
      <c r="R1107" s="9" t="str">
        <f t="shared" si="71"/>
        <v>8a72143c-e6b8-4331-81a6-49dcdd78a0f1не погашен534556краткосрочныйконсолидация кредитов1 годв собственностиконсолидация кредитов11249,5217,91945113619491120</v>
      </c>
      <c r="S1107" s="10" t="str">
        <f t="shared" si="72"/>
        <v/>
      </c>
      <c r="T1107" s="3">
        <f t="shared" si="73"/>
        <v>40.102688825834342</v>
      </c>
      <c r="U1107" s="13">
        <f t="shared" si="74"/>
        <v>0.14024145895035051</v>
      </c>
    </row>
    <row r="1108" spans="1:21" x14ac:dyDescent="0.25">
      <c r="A1108">
        <v>1505</v>
      </c>
      <c r="B1108" t="s">
        <v>1555</v>
      </c>
      <c r="C1108" t="s">
        <v>23</v>
      </c>
      <c r="D1108" s="1">
        <v>105842</v>
      </c>
      <c r="E1108" t="s">
        <v>24</v>
      </c>
      <c r="F1108" s="4"/>
      <c r="G1108" s="4"/>
      <c r="H1108" t="s">
        <v>29</v>
      </c>
      <c r="I1108" t="s">
        <v>26</v>
      </c>
      <c r="J1108" t="s">
        <v>30</v>
      </c>
      <c r="K1108" s="3">
        <v>10381.6</v>
      </c>
      <c r="L1108" s="6">
        <v>21</v>
      </c>
      <c r="M1108" s="4">
        <v>40</v>
      </c>
      <c r="N1108" s="4">
        <v>12</v>
      </c>
      <c r="O1108" s="4">
        <v>314811</v>
      </c>
      <c r="P1108" s="4">
        <v>538428</v>
      </c>
      <c r="Q1108" s="4">
        <v>0</v>
      </c>
      <c r="R1108" s="9" t="str">
        <f t="shared" si="71"/>
        <v>8a8fdc4a-6ccc-4b32-8414-20be994692abпогашен105842краткосрочныйконсолидация кредитов10+ летв ипотекеконсолидация кредитов10381,62140123148115384280</v>
      </c>
      <c r="S1108" s="10" t="str">
        <f t="shared" si="72"/>
        <v/>
      </c>
      <c r="T1108" s="3">
        <f t="shared" si="73"/>
        <v>30.323938506588579</v>
      </c>
      <c r="U1108" s="13">
        <f t="shared" si="74"/>
        <v>0.10604459455958232</v>
      </c>
    </row>
    <row r="1109" spans="1:21" x14ac:dyDescent="0.25">
      <c r="A1109">
        <v>486</v>
      </c>
      <c r="B1109" t="s">
        <v>537</v>
      </c>
      <c r="C1109" t="s">
        <v>40</v>
      </c>
      <c r="D1109" s="1">
        <v>388168</v>
      </c>
      <c r="E1109" t="s">
        <v>24</v>
      </c>
      <c r="F1109" s="4">
        <v>744</v>
      </c>
      <c r="G1109" s="4">
        <v>2234856</v>
      </c>
      <c r="H1109" t="s">
        <v>29</v>
      </c>
      <c r="I1109" t="s">
        <v>26</v>
      </c>
      <c r="J1109" t="s">
        <v>30</v>
      </c>
      <c r="K1109" s="3">
        <v>40041.17</v>
      </c>
      <c r="L1109" s="6">
        <v>21</v>
      </c>
      <c r="M1109" s="4">
        <v>18</v>
      </c>
      <c r="N1109" s="4">
        <v>9</v>
      </c>
      <c r="O1109" s="4">
        <v>681587</v>
      </c>
      <c r="P1109" s="4">
        <v>896852</v>
      </c>
      <c r="Q1109" s="4">
        <v>0</v>
      </c>
      <c r="R1109" s="9" t="str">
        <f t="shared" si="71"/>
        <v>8aacac3d-297b-4853-b81d-4d0a86cefa73не погашен388168краткосрочный744консолидация кредитов10+ летв ипотекеконсолидация кредитов40041,17211896815878968520</v>
      </c>
      <c r="S1109" s="10">
        <f t="shared" si="72"/>
        <v>0.215</v>
      </c>
      <c r="T1109" s="3">
        <f t="shared" si="73"/>
        <v>17.02215494702078</v>
      </c>
      <c r="U1109" s="13">
        <f t="shared" si="74"/>
        <v>5.9527475940996437E-2</v>
      </c>
    </row>
    <row r="1110" spans="1:21" x14ac:dyDescent="0.25">
      <c r="A1110">
        <v>165</v>
      </c>
      <c r="B1110" t="s">
        <v>212</v>
      </c>
      <c r="C1110" t="s">
        <v>23</v>
      </c>
      <c r="E1110" t="s">
        <v>24</v>
      </c>
      <c r="F1110" s="4">
        <v>741</v>
      </c>
      <c r="G1110" s="4">
        <v>1288523</v>
      </c>
      <c r="H1110" t="s">
        <v>46</v>
      </c>
      <c r="I1110" t="s">
        <v>26</v>
      </c>
      <c r="J1110" t="s">
        <v>30</v>
      </c>
      <c r="K1110" s="3">
        <v>9041.34</v>
      </c>
      <c r="L1110" s="6">
        <v>16.2</v>
      </c>
      <c r="N1110" s="4">
        <v>4</v>
      </c>
      <c r="O1110" s="4">
        <v>95855</v>
      </c>
      <c r="P1110" s="4">
        <v>116468</v>
      </c>
      <c r="Q1110" s="4">
        <v>0</v>
      </c>
      <c r="R1110" s="9" t="str">
        <f t="shared" si="71"/>
        <v>8aad10e5-1d3b-4014-8652-861f974b5dc4погашенкраткосрочный741консолидация кредитов2 годав ипотекеконсолидация кредитов9041,3416,24958551164680</v>
      </c>
      <c r="S1110" s="10">
        <f t="shared" si="72"/>
        <v>8.4201896279693877E-2</v>
      </c>
      <c r="T1110" s="3">
        <f t="shared" si="73"/>
        <v>10.601857689236329</v>
      </c>
      <c r="U1110" s="13">
        <f t="shared" si="74"/>
        <v>3.7075319223101019E-2</v>
      </c>
    </row>
    <row r="1111" spans="1:21" x14ac:dyDescent="0.25">
      <c r="A1111">
        <v>953</v>
      </c>
      <c r="B1111" t="s">
        <v>1005</v>
      </c>
      <c r="C1111" t="s">
        <v>23</v>
      </c>
      <c r="D1111" s="1">
        <v>333608</v>
      </c>
      <c r="E1111" t="s">
        <v>24</v>
      </c>
      <c r="F1111" s="4"/>
      <c r="G1111" s="4"/>
      <c r="H1111" t="s">
        <v>29</v>
      </c>
      <c r="I1111" t="s">
        <v>26</v>
      </c>
      <c r="J1111" t="s">
        <v>30</v>
      </c>
      <c r="K1111" s="3">
        <v>9243.5</v>
      </c>
      <c r="L1111" s="6">
        <v>14.6</v>
      </c>
      <c r="N1111" s="4">
        <v>9</v>
      </c>
      <c r="O1111" s="4">
        <v>135394</v>
      </c>
      <c r="P1111" s="4">
        <v>875798</v>
      </c>
      <c r="Q1111" s="4">
        <v>0</v>
      </c>
      <c r="R1111" s="9" t="str">
        <f t="shared" si="71"/>
        <v>8ad11744-c94f-4f7b-8038-42bffadbedb7погашен333608краткосрочныйконсолидация кредитов10+ летв ипотекеконсолидация кредитов9243,514,691353948757980</v>
      </c>
      <c r="S1111" s="10" t="str">
        <f t="shared" si="72"/>
        <v/>
      </c>
      <c r="T1111" s="3">
        <f t="shared" si="73"/>
        <v>14.647482014388489</v>
      </c>
      <c r="U1111" s="13">
        <f t="shared" si="74"/>
        <v>5.1223105178013532E-2</v>
      </c>
    </row>
    <row r="1112" spans="1:21" x14ac:dyDescent="0.25">
      <c r="A1112">
        <v>1548</v>
      </c>
      <c r="B1112" t="s">
        <v>1598</v>
      </c>
      <c r="C1112" t="s">
        <v>23</v>
      </c>
      <c r="E1112" t="s">
        <v>24</v>
      </c>
      <c r="F1112" s="4">
        <v>694</v>
      </c>
      <c r="G1112" s="4">
        <v>741228</v>
      </c>
      <c r="H1112" t="s">
        <v>42</v>
      </c>
      <c r="I1112" t="s">
        <v>38</v>
      </c>
      <c r="J1112" t="s">
        <v>30</v>
      </c>
      <c r="K1112" s="3">
        <v>21371.96</v>
      </c>
      <c r="L1112" s="6">
        <v>9</v>
      </c>
      <c r="N1112" s="4">
        <v>10</v>
      </c>
      <c r="O1112" s="4">
        <v>244188</v>
      </c>
      <c r="P1112" s="4">
        <v>525536</v>
      </c>
      <c r="Q1112" s="4">
        <v>0</v>
      </c>
      <c r="R1112" s="9" t="str">
        <f t="shared" si="71"/>
        <v>8b07719a-4f23-4e50-9abb-dec1929755e3погашенкраткосрочный694консолидация кредитов&lt; 1 годав арендеконсолидация кредитов21371,969102441885255360</v>
      </c>
      <c r="S1112" s="10">
        <f t="shared" si="72"/>
        <v>0.34599815441402643</v>
      </c>
      <c r="T1112" s="3">
        <f t="shared" si="73"/>
        <v>11.425624977774618</v>
      </c>
      <c r="U1112" s="13">
        <f t="shared" si="74"/>
        <v>3.9956081829366996E-2</v>
      </c>
    </row>
    <row r="1113" spans="1:21" x14ac:dyDescent="0.25">
      <c r="A1113">
        <v>1126</v>
      </c>
      <c r="B1113" t="s">
        <v>1176</v>
      </c>
      <c r="C1113" t="s">
        <v>23</v>
      </c>
      <c r="D1113" s="1">
        <v>214698</v>
      </c>
      <c r="E1113" t="s">
        <v>24</v>
      </c>
      <c r="F1113" s="4">
        <v>743</v>
      </c>
      <c r="G1113" s="4">
        <v>1446280</v>
      </c>
      <c r="H1113" t="s">
        <v>29</v>
      </c>
      <c r="I1113" t="s">
        <v>32</v>
      </c>
      <c r="J1113" t="s">
        <v>30</v>
      </c>
      <c r="K1113" s="3">
        <v>9666.06</v>
      </c>
      <c r="L1113" s="6">
        <v>21</v>
      </c>
      <c r="M1113" s="4">
        <v>54</v>
      </c>
      <c r="N1113" s="4">
        <v>9</v>
      </c>
      <c r="O1113" s="4">
        <v>210577</v>
      </c>
      <c r="P1113" s="4">
        <v>315436</v>
      </c>
      <c r="Q1113" s="4">
        <v>1</v>
      </c>
      <c r="R1113" s="9" t="str">
        <f t="shared" si="71"/>
        <v>8b2b7db8-80f3-43f0-a71a-5adf7f79ef43погашен214698краткосрочный743консолидация кредитов10+ летв собственностиконсолидация кредитов9666,06215492105773154361</v>
      </c>
      <c r="S1113" s="10">
        <f t="shared" si="72"/>
        <v>8.0200735680504467E-2</v>
      </c>
      <c r="T1113" s="3">
        <f t="shared" si="73"/>
        <v>21.785194794983685</v>
      </c>
      <c r="U1113" s="13">
        <f t="shared" si="74"/>
        <v>7.6184106129011664E-2</v>
      </c>
    </row>
    <row r="1114" spans="1:21" x14ac:dyDescent="0.25">
      <c r="A1114">
        <v>1649</v>
      </c>
      <c r="B1114" t="s">
        <v>1698</v>
      </c>
      <c r="C1114" t="s">
        <v>23</v>
      </c>
      <c r="D1114" s="1">
        <v>263714</v>
      </c>
      <c r="E1114" t="s">
        <v>24</v>
      </c>
      <c r="F1114" s="4">
        <v>743</v>
      </c>
      <c r="G1114" s="4">
        <v>3416238</v>
      </c>
      <c r="H1114" t="s">
        <v>29</v>
      </c>
      <c r="I1114" t="s">
        <v>26</v>
      </c>
      <c r="J1114" t="s">
        <v>27</v>
      </c>
      <c r="K1114" s="3">
        <v>14547.54</v>
      </c>
      <c r="L1114" s="6">
        <v>13.8</v>
      </c>
      <c r="N1114" s="4">
        <v>9</v>
      </c>
      <c r="O1114" s="4">
        <v>271966</v>
      </c>
      <c r="P1114" s="4">
        <v>775654</v>
      </c>
      <c r="Q1114" s="4">
        <v>0</v>
      </c>
      <c r="R1114" s="9" t="str">
        <f t="shared" si="71"/>
        <v>8b2f90cf-d08b-4b9e-9583-c415a383050dпогашен263714краткосрочный743ремонт жилья10+ летв ипотекеремонт жилья14547,5413,892719667756540</v>
      </c>
      <c r="S1114" s="10">
        <f t="shared" si="72"/>
        <v>5.1100210231254384E-2</v>
      </c>
      <c r="T1114" s="3">
        <f t="shared" si="73"/>
        <v>18.694982106940415</v>
      </c>
      <c r="U1114" s="13">
        <f t="shared" si="74"/>
        <v>6.5377450801728729E-2</v>
      </c>
    </row>
    <row r="1115" spans="1:21" x14ac:dyDescent="0.25">
      <c r="A1115">
        <v>353</v>
      </c>
      <c r="B1115" t="s">
        <v>404</v>
      </c>
      <c r="C1115" t="s">
        <v>23</v>
      </c>
      <c r="D1115" s="1">
        <v>173316</v>
      </c>
      <c r="E1115" t="s">
        <v>24</v>
      </c>
      <c r="F1115" s="4">
        <v>744</v>
      </c>
      <c r="G1115" s="4">
        <v>954275</v>
      </c>
      <c r="H1115" t="s">
        <v>46</v>
      </c>
      <c r="I1115" t="s">
        <v>26</v>
      </c>
      <c r="J1115" t="s">
        <v>30</v>
      </c>
      <c r="K1115" s="3">
        <v>6457.15</v>
      </c>
      <c r="L1115" s="6">
        <v>13.2</v>
      </c>
      <c r="N1115" s="4">
        <v>5</v>
      </c>
      <c r="O1115" s="4">
        <v>327541</v>
      </c>
      <c r="P1115" s="4">
        <v>780384</v>
      </c>
      <c r="Q1115" s="4">
        <v>0</v>
      </c>
      <c r="R1115" s="9" t="str">
        <f t="shared" si="71"/>
        <v>8b3823d4-d69f-48cc-b829-a97174e1d5faпогашен173316краткосрочный744консолидация кредитов2 годав ипотекеконсолидация кредитов6457,1513,253275417803840</v>
      </c>
      <c r="S1115" s="10">
        <f t="shared" si="72"/>
        <v>8.1198606271776996E-2</v>
      </c>
      <c r="T1115" s="3">
        <f t="shared" si="73"/>
        <v>50.725319994115054</v>
      </c>
      <c r="U1115" s="13">
        <f t="shared" si="74"/>
        <v>0.17738942425016002</v>
      </c>
    </row>
    <row r="1116" spans="1:21" x14ac:dyDescent="0.25">
      <c r="A1116">
        <v>1271</v>
      </c>
      <c r="B1116" t="s">
        <v>1321</v>
      </c>
      <c r="C1116" t="s">
        <v>23</v>
      </c>
      <c r="D1116" s="1">
        <v>313456</v>
      </c>
      <c r="E1116" t="s">
        <v>24</v>
      </c>
      <c r="F1116" s="4">
        <v>710</v>
      </c>
      <c r="G1116" s="4">
        <v>932482</v>
      </c>
      <c r="H1116" t="s">
        <v>29</v>
      </c>
      <c r="I1116" t="s">
        <v>26</v>
      </c>
      <c r="J1116" t="s">
        <v>30</v>
      </c>
      <c r="K1116" s="3">
        <v>20980.75</v>
      </c>
      <c r="L1116" s="6">
        <v>17.899999999999999</v>
      </c>
      <c r="M1116" s="4">
        <v>34</v>
      </c>
      <c r="N1116" s="4">
        <v>7</v>
      </c>
      <c r="O1116" s="4">
        <v>527554</v>
      </c>
      <c r="P1116" s="4">
        <v>725494</v>
      </c>
      <c r="Q1116" s="4">
        <v>0</v>
      </c>
      <c r="R1116" s="9" t="str">
        <f t="shared" si="71"/>
        <v>8b7827e2-15a3-451c-8f4f-17858c5e81fcпогашен313456краткосрочный710консолидация кредитов10+ летв ипотекеконсолидация кредитов20980,7517,93475275547254940</v>
      </c>
      <c r="S1116" s="10">
        <f t="shared" si="72"/>
        <v>0.26999877745629408</v>
      </c>
      <c r="T1116" s="3">
        <f t="shared" si="73"/>
        <v>25.144668326918723</v>
      </c>
      <c r="U1116" s="13">
        <f t="shared" si="74"/>
        <v>8.7932382447086066E-2</v>
      </c>
    </row>
    <row r="1117" spans="1:21" x14ac:dyDescent="0.25">
      <c r="A1117">
        <v>538</v>
      </c>
      <c r="B1117" t="s">
        <v>589</v>
      </c>
      <c r="C1117" t="s">
        <v>23</v>
      </c>
      <c r="D1117" s="1">
        <v>608014</v>
      </c>
      <c r="E1117" t="s">
        <v>24</v>
      </c>
      <c r="F1117" s="4">
        <v>709</v>
      </c>
      <c r="G1117" s="4">
        <v>1067686</v>
      </c>
      <c r="H1117" t="s">
        <v>74</v>
      </c>
      <c r="I1117" t="s">
        <v>26</v>
      </c>
      <c r="J1117" t="s">
        <v>75</v>
      </c>
      <c r="K1117" s="3">
        <v>16460.080000000002</v>
      </c>
      <c r="L1117" s="6">
        <v>18.100000000000001</v>
      </c>
      <c r="M1117" s="4">
        <v>13</v>
      </c>
      <c r="N1117" s="4">
        <v>7</v>
      </c>
      <c r="O1117" s="4">
        <v>88084</v>
      </c>
      <c r="P1117" s="4">
        <v>352946</v>
      </c>
      <c r="Q1117" s="4">
        <v>0</v>
      </c>
      <c r="R1117" s="9" t="str">
        <f t="shared" si="71"/>
        <v>8b7a6700-768d-46a2-929e-3b0053404c36погашен608014краткосрочный709бизнес6 летв ипотекебизнес16460,0818,1137880843529460</v>
      </c>
      <c r="S1117" s="10">
        <f t="shared" si="72"/>
        <v>0.18499911022529097</v>
      </c>
      <c r="T1117" s="3">
        <f t="shared" si="73"/>
        <v>5.3513713177578719</v>
      </c>
      <c r="U1117" s="13">
        <f t="shared" si="74"/>
        <v>1.8714059903732892E-2</v>
      </c>
    </row>
    <row r="1118" spans="1:21" x14ac:dyDescent="0.25">
      <c r="A1118">
        <v>788</v>
      </c>
      <c r="B1118" t="s">
        <v>840</v>
      </c>
      <c r="C1118" t="s">
        <v>40</v>
      </c>
      <c r="D1118" s="1">
        <v>430804</v>
      </c>
      <c r="E1118" t="s">
        <v>34</v>
      </c>
      <c r="F1118" s="4">
        <v>738</v>
      </c>
      <c r="G1118" s="4">
        <v>1130120</v>
      </c>
      <c r="H1118" t="s">
        <v>29</v>
      </c>
      <c r="I1118" t="s">
        <v>26</v>
      </c>
      <c r="J1118" t="s">
        <v>30</v>
      </c>
      <c r="K1118" s="3">
        <v>8711.31</v>
      </c>
      <c r="L1118" s="6">
        <v>18.5</v>
      </c>
      <c r="N1118" s="4">
        <v>9</v>
      </c>
      <c r="O1118" s="4">
        <v>383667</v>
      </c>
      <c r="P1118" s="4">
        <v>789052</v>
      </c>
      <c r="Q1118" s="4">
        <v>0</v>
      </c>
      <c r="R1118" s="9" t="str">
        <f t="shared" si="71"/>
        <v>8b9f778b-c3a4-4d51-9940-6ae35bc4b7dbне погашен430804долгосрочный738консолидация кредитов10+ летв ипотекеконсолидация кредитов8711,3118,593836677890520</v>
      </c>
      <c r="S1118" s="10">
        <f t="shared" si="72"/>
        <v>9.249966375252186E-2</v>
      </c>
      <c r="T1118" s="3">
        <f t="shared" si="73"/>
        <v>44.042400052345748</v>
      </c>
      <c r="U1118" s="13">
        <f t="shared" si="74"/>
        <v>0.15401886057667497</v>
      </c>
    </row>
    <row r="1119" spans="1:21" x14ac:dyDescent="0.25">
      <c r="A1119">
        <v>1657</v>
      </c>
      <c r="B1119" t="s">
        <v>1706</v>
      </c>
      <c r="C1119" t="s">
        <v>40</v>
      </c>
      <c r="D1119" s="1">
        <v>259512</v>
      </c>
      <c r="E1119" t="s">
        <v>34</v>
      </c>
      <c r="F1119" s="4">
        <v>713</v>
      </c>
      <c r="G1119" s="4">
        <v>1251359</v>
      </c>
      <c r="H1119" t="s">
        <v>74</v>
      </c>
      <c r="I1119" t="s">
        <v>38</v>
      </c>
      <c r="J1119" t="s">
        <v>30</v>
      </c>
      <c r="K1119" s="3">
        <v>25861.47</v>
      </c>
      <c r="L1119" s="6">
        <v>28.4</v>
      </c>
      <c r="M1119" s="4">
        <v>55</v>
      </c>
      <c r="N1119" s="4">
        <v>15</v>
      </c>
      <c r="O1119" s="4">
        <v>433276</v>
      </c>
      <c r="P1119" s="4">
        <v>534270</v>
      </c>
      <c r="Q1119" s="4">
        <v>0</v>
      </c>
      <c r="R1119" s="9" t="str">
        <f t="shared" si="71"/>
        <v>8bac7b01-376b-4d3c-8134-965683795f55не погашен259512долгосрочный713консолидация кредитов6 летв арендеконсолидация кредитов25861,4728,455154332765342700</v>
      </c>
      <c r="S1119" s="10">
        <f t="shared" si="72"/>
        <v>0.24800048587176024</v>
      </c>
      <c r="T1119" s="3">
        <f t="shared" si="73"/>
        <v>16.753726682976644</v>
      </c>
      <c r="U1119" s="13">
        <f t="shared" si="74"/>
        <v>5.8588766530848144E-2</v>
      </c>
    </row>
    <row r="1120" spans="1:21" x14ac:dyDescent="0.25">
      <c r="A1120">
        <v>1975</v>
      </c>
      <c r="B1120" t="s">
        <v>2022</v>
      </c>
      <c r="C1120" t="s">
        <v>23</v>
      </c>
      <c r="D1120" s="1">
        <v>109978</v>
      </c>
      <c r="E1120" t="s">
        <v>24</v>
      </c>
      <c r="F1120" s="4">
        <v>751</v>
      </c>
      <c r="G1120" s="4">
        <v>1044696</v>
      </c>
      <c r="H1120" t="s">
        <v>42</v>
      </c>
      <c r="I1120" t="s">
        <v>38</v>
      </c>
      <c r="J1120" t="s">
        <v>30</v>
      </c>
      <c r="K1120" s="3">
        <v>16540.830000000002</v>
      </c>
      <c r="L1120" s="6">
        <v>18.899999999999999</v>
      </c>
      <c r="M1120" s="4">
        <v>32</v>
      </c>
      <c r="N1120" s="4">
        <v>18</v>
      </c>
      <c r="O1120" s="4">
        <v>42826</v>
      </c>
      <c r="P1120" s="4">
        <v>378598</v>
      </c>
      <c r="Q1120" s="4">
        <v>0</v>
      </c>
      <c r="R1120" s="9" t="str">
        <f t="shared" si="71"/>
        <v>8bd7e755-6d55-414b-bdce-2cc4561bb223погашен109978краткосрочный751консолидация кредитов&lt; 1 годав арендеконсолидация кредитов16540,8318,93218428263785980</v>
      </c>
      <c r="S1120" s="10">
        <f t="shared" si="72"/>
        <v>0.18999781754692277</v>
      </c>
      <c r="T1120" s="3">
        <f t="shared" si="73"/>
        <v>2.5891082853762475</v>
      </c>
      <c r="U1120" s="13">
        <f t="shared" si="74"/>
        <v>9.0542637901051271E-3</v>
      </c>
    </row>
    <row r="1121" spans="1:21" x14ac:dyDescent="0.25">
      <c r="A1121">
        <v>1322</v>
      </c>
      <c r="B1121" t="s">
        <v>1372</v>
      </c>
      <c r="C1121" t="s">
        <v>40</v>
      </c>
      <c r="D1121" s="1">
        <v>718498</v>
      </c>
      <c r="E1121" t="s">
        <v>24</v>
      </c>
      <c r="F1121" s="4"/>
      <c r="G1121" s="4"/>
      <c r="H1121" t="s">
        <v>46</v>
      </c>
      <c r="I1121" t="s">
        <v>38</v>
      </c>
      <c r="J1121" t="s">
        <v>30</v>
      </c>
      <c r="K1121" s="3">
        <v>30122.22</v>
      </c>
      <c r="L1121" s="6">
        <v>20.399999999999999</v>
      </c>
      <c r="M1121" s="4">
        <v>67</v>
      </c>
      <c r="N1121" s="4">
        <v>13</v>
      </c>
      <c r="O1121" s="4">
        <v>436164</v>
      </c>
      <c r="P1121" s="4">
        <v>890714</v>
      </c>
      <c r="Q1121" s="4">
        <v>0</v>
      </c>
      <c r="R1121" s="9" t="str">
        <f t="shared" si="71"/>
        <v>8be64d8f-9259-4536-bd9d-0c49e463c9f0не погашен718498краткосрочныйконсолидация кредитов2 годав арендеконсолидация кредитов30122,2220,467134361648907140</v>
      </c>
      <c r="S1121" s="10" t="str">
        <f t="shared" si="72"/>
        <v/>
      </c>
      <c r="T1121" s="3">
        <f t="shared" si="73"/>
        <v>14.479809257086629</v>
      </c>
      <c r="U1121" s="13">
        <f t="shared" si="74"/>
        <v>5.0636743694563759E-2</v>
      </c>
    </row>
    <row r="1122" spans="1:21" x14ac:dyDescent="0.25">
      <c r="A1122">
        <v>1912</v>
      </c>
      <c r="B1122" t="s">
        <v>1959</v>
      </c>
      <c r="C1122" t="s">
        <v>23</v>
      </c>
      <c r="D1122" s="1">
        <v>358688</v>
      </c>
      <c r="E1122" t="s">
        <v>34</v>
      </c>
      <c r="F1122" s="4">
        <v>721</v>
      </c>
      <c r="G1122" s="4">
        <v>1770173</v>
      </c>
      <c r="H1122" t="s">
        <v>52</v>
      </c>
      <c r="I1122" t="s">
        <v>38</v>
      </c>
      <c r="J1122" t="s">
        <v>30</v>
      </c>
      <c r="K1122" s="3">
        <v>36288.29</v>
      </c>
      <c r="L1122" s="6">
        <v>13.9</v>
      </c>
      <c r="N1122" s="4">
        <v>14</v>
      </c>
      <c r="O1122" s="4">
        <v>160816</v>
      </c>
      <c r="P1122" s="4">
        <v>694826</v>
      </c>
      <c r="Q1122" s="4">
        <v>0</v>
      </c>
      <c r="R1122" s="9" t="str">
        <f t="shared" si="71"/>
        <v>8c3e2b19-860e-4367-8aae-12d03200e05eпогашен358688долгосрочный721консолидация кредитов4 годав арендеконсолидация кредитов36288,2913,9141608166948260</v>
      </c>
      <c r="S1122" s="10">
        <f t="shared" si="72"/>
        <v>0.24599826118690094</v>
      </c>
      <c r="T1122" s="3">
        <f t="shared" si="73"/>
        <v>4.4316224324706397</v>
      </c>
      <c r="U1122" s="13">
        <f t="shared" si="74"/>
        <v>1.5497644014493417E-2</v>
      </c>
    </row>
    <row r="1123" spans="1:21" x14ac:dyDescent="0.25">
      <c r="A1123">
        <v>1586</v>
      </c>
      <c r="B1123" t="s">
        <v>1636</v>
      </c>
      <c r="C1123" t="s">
        <v>23</v>
      </c>
      <c r="D1123" s="1">
        <v>522456</v>
      </c>
      <c r="E1123" t="s">
        <v>24</v>
      </c>
      <c r="F1123" s="4">
        <v>735</v>
      </c>
      <c r="G1123" s="4">
        <v>2068055</v>
      </c>
      <c r="H1123" t="s">
        <v>55</v>
      </c>
      <c r="I1123" t="s">
        <v>26</v>
      </c>
      <c r="J1123" t="s">
        <v>30</v>
      </c>
      <c r="K1123" s="3">
        <v>44290.71</v>
      </c>
      <c r="L1123" s="6">
        <v>24.5</v>
      </c>
      <c r="M1123" s="4">
        <v>39</v>
      </c>
      <c r="N1123" s="4">
        <v>16</v>
      </c>
      <c r="O1123" s="4">
        <v>392502</v>
      </c>
      <c r="P1123" s="4">
        <v>598774</v>
      </c>
      <c r="Q1123" s="4">
        <v>0</v>
      </c>
      <c r="R1123" s="9" t="str">
        <f t="shared" si="71"/>
        <v>8c6678d2-f486-428d-9ea2-a9a54ffb5246погашен522456краткосрочный735консолидация кредитов9 летв ипотекеконсолидация кредитов44290,7124,539163925025987740</v>
      </c>
      <c r="S1123" s="10">
        <f t="shared" si="72"/>
        <v>0.25699921907299372</v>
      </c>
      <c r="T1123" s="3">
        <f t="shared" si="73"/>
        <v>8.8619487021093146</v>
      </c>
      <c r="U1123" s="13">
        <f t="shared" si="74"/>
        <v>3.0990755271410868E-2</v>
      </c>
    </row>
    <row r="1124" spans="1:21" x14ac:dyDescent="0.25">
      <c r="A1124">
        <v>1599</v>
      </c>
      <c r="B1124" t="s">
        <v>1649</v>
      </c>
      <c r="C1124" t="s">
        <v>23</v>
      </c>
      <c r="D1124" s="1">
        <v>78452</v>
      </c>
      <c r="E1124" t="s">
        <v>24</v>
      </c>
      <c r="F1124" s="4">
        <v>724</v>
      </c>
      <c r="G1124" s="4">
        <v>941070</v>
      </c>
      <c r="H1124" t="s">
        <v>37</v>
      </c>
      <c r="I1124" t="s">
        <v>32</v>
      </c>
      <c r="J1124" t="s">
        <v>72</v>
      </c>
      <c r="K1124" s="3">
        <v>22507.21</v>
      </c>
      <c r="L1124" s="6">
        <v>22.4</v>
      </c>
      <c r="M1124" s="4">
        <v>38</v>
      </c>
      <c r="N1124" s="4">
        <v>13</v>
      </c>
      <c r="O1124" s="4">
        <v>43738</v>
      </c>
      <c r="P1124" s="4">
        <v>267960</v>
      </c>
      <c r="Q1124" s="4">
        <v>0</v>
      </c>
      <c r="R1124" s="9" t="str">
        <f t="shared" si="71"/>
        <v>8c979501-9968-4e5b-8eca-8c22405a899cпогашен78452краткосрочный724иное5 летв собственностииное22507,2122,43813437382679600</v>
      </c>
      <c r="S1124" s="10">
        <f t="shared" si="72"/>
        <v>0.28699939430648091</v>
      </c>
      <c r="T1124" s="3">
        <f t="shared" si="73"/>
        <v>1.943288395140935</v>
      </c>
      <c r="U1124" s="13">
        <f t="shared" si="74"/>
        <v>6.7957936905289271E-3</v>
      </c>
    </row>
    <row r="1125" spans="1:21" x14ac:dyDescent="0.25">
      <c r="A1125">
        <v>971</v>
      </c>
      <c r="B1125" t="s">
        <v>1022</v>
      </c>
      <c r="C1125" t="s">
        <v>40</v>
      </c>
      <c r="D1125" s="1">
        <v>438636</v>
      </c>
      <c r="E1125" t="s">
        <v>34</v>
      </c>
      <c r="F1125" s="4"/>
      <c r="G1125" s="4"/>
      <c r="H1125" t="s">
        <v>29</v>
      </c>
      <c r="I1125" t="s">
        <v>26</v>
      </c>
      <c r="J1125" t="s">
        <v>30</v>
      </c>
      <c r="K1125" s="3">
        <v>21876.98</v>
      </c>
      <c r="L1125" s="6">
        <v>14</v>
      </c>
      <c r="N1125" s="4">
        <v>18</v>
      </c>
      <c r="O1125" s="4">
        <v>189601</v>
      </c>
      <c r="P1125" s="4">
        <v>359898</v>
      </c>
      <c r="Q1125" s="4">
        <v>1</v>
      </c>
      <c r="R1125" s="9" t="str">
        <f t="shared" si="71"/>
        <v>8c97d885-83ad-4b64-b5a6-92c4ccbeb48dне погашен438636долгосрочныйконсолидация кредитов10+ летв ипотекеконсолидация кредитов21876,9814181896013598981</v>
      </c>
      <c r="S1125" s="10" t="str">
        <f t="shared" si="72"/>
        <v/>
      </c>
      <c r="T1125" s="3">
        <f t="shared" si="73"/>
        <v>8.6666898264751353</v>
      </c>
      <c r="U1125" s="13">
        <f t="shared" si="74"/>
        <v>3.0307923511404246E-2</v>
      </c>
    </row>
    <row r="1126" spans="1:21" x14ac:dyDescent="0.25">
      <c r="A1126">
        <v>1248</v>
      </c>
      <c r="B1126" t="s">
        <v>1298</v>
      </c>
      <c r="C1126" t="s">
        <v>23</v>
      </c>
      <c r="D1126" s="1">
        <v>51414</v>
      </c>
      <c r="E1126" t="s">
        <v>24</v>
      </c>
      <c r="F1126" s="4">
        <v>744</v>
      </c>
      <c r="G1126" s="4">
        <v>386118</v>
      </c>
      <c r="H1126" t="s">
        <v>52</v>
      </c>
      <c r="I1126" t="s">
        <v>38</v>
      </c>
      <c r="J1126" t="s">
        <v>30</v>
      </c>
      <c r="K1126" s="3">
        <v>6885.79</v>
      </c>
      <c r="L1126" s="6">
        <v>28.8</v>
      </c>
      <c r="M1126" s="4">
        <v>29</v>
      </c>
      <c r="N1126" s="4">
        <v>7</v>
      </c>
      <c r="O1126" s="4">
        <v>27360</v>
      </c>
      <c r="P1126" s="4">
        <v>94006</v>
      </c>
      <c r="Q1126" s="4">
        <v>0</v>
      </c>
      <c r="R1126" s="9" t="str">
        <f t="shared" si="71"/>
        <v>8cb62404-9df4-4102-ae2a-78a19389f9bcпогашен51414краткосрочный744консолидация кредитов4 годав арендеконсолидация кредитов6885,7928,829727360940060</v>
      </c>
      <c r="S1126" s="10">
        <f t="shared" si="72"/>
        <v>0.21400059049306169</v>
      </c>
      <c r="T1126" s="3">
        <f t="shared" si="73"/>
        <v>3.9734002924864105</v>
      </c>
      <c r="U1126" s="13">
        <f t="shared" si="74"/>
        <v>1.3895214269350186E-2</v>
      </c>
    </row>
    <row r="1127" spans="1:21" x14ac:dyDescent="0.25">
      <c r="A1127">
        <v>1516</v>
      </c>
      <c r="B1127" t="s">
        <v>1566</v>
      </c>
      <c r="C1127" t="s">
        <v>40</v>
      </c>
      <c r="D1127" s="1">
        <v>781088</v>
      </c>
      <c r="E1127" t="s">
        <v>24</v>
      </c>
      <c r="F1127" s="4">
        <v>731</v>
      </c>
      <c r="G1127" s="4">
        <v>1541888</v>
      </c>
      <c r="H1127" t="s">
        <v>29</v>
      </c>
      <c r="I1127" t="s">
        <v>26</v>
      </c>
      <c r="J1127" t="s">
        <v>30</v>
      </c>
      <c r="K1127" s="3">
        <v>22999.69</v>
      </c>
      <c r="L1127" s="6">
        <v>20.100000000000001</v>
      </c>
      <c r="N1127" s="4">
        <v>15</v>
      </c>
      <c r="O1127" s="4">
        <v>477983</v>
      </c>
      <c r="P1127" s="4">
        <v>769758</v>
      </c>
      <c r="Q1127" s="4">
        <v>0</v>
      </c>
      <c r="R1127" s="9" t="str">
        <f t="shared" si="71"/>
        <v>8cbfe936-992a-436f-b005-6edb06018847не погашен781088краткосрочный731консолидация кредитов10+ летв ипотекеконсолидация кредитов22999,6920,1154779837697580</v>
      </c>
      <c r="S1127" s="10">
        <f t="shared" si="72"/>
        <v>0.17899891561514195</v>
      </c>
      <c r="T1127" s="3">
        <f t="shared" si="73"/>
        <v>20.782149672452107</v>
      </c>
      <c r="U1127" s="13">
        <f t="shared" si="74"/>
        <v>7.2676398404280695E-2</v>
      </c>
    </row>
    <row r="1128" spans="1:21" x14ac:dyDescent="0.25">
      <c r="A1128">
        <v>1046</v>
      </c>
      <c r="B1128" t="s">
        <v>1096</v>
      </c>
      <c r="C1128" t="s">
        <v>40</v>
      </c>
      <c r="D1128" s="1">
        <v>348722</v>
      </c>
      <c r="E1128" t="s">
        <v>24</v>
      </c>
      <c r="F1128" s="4"/>
      <c r="G1128" s="4"/>
      <c r="H1128" t="s">
        <v>52</v>
      </c>
      <c r="I1128" t="s">
        <v>38</v>
      </c>
      <c r="J1128" t="s">
        <v>30</v>
      </c>
      <c r="K1128" s="3">
        <v>5872.9</v>
      </c>
      <c r="L1128" s="6">
        <v>19</v>
      </c>
      <c r="M1128" s="4">
        <v>72</v>
      </c>
      <c r="N1128" s="4">
        <v>10</v>
      </c>
      <c r="O1128" s="4">
        <v>340860</v>
      </c>
      <c r="P1128" s="4">
        <v>568678</v>
      </c>
      <c r="Q1128" s="4">
        <v>0</v>
      </c>
      <c r="R1128" s="9" t="str">
        <f t="shared" si="71"/>
        <v>8cc45685-d0d8-4a7f-945b-5d703cd36ddaне погашен348722краткосрочныйконсолидация кредитов4 годав арендеконсолидация кредитов5872,91972103408605686780</v>
      </c>
      <c r="S1128" s="10" t="str">
        <f t="shared" si="72"/>
        <v/>
      </c>
      <c r="T1128" s="3">
        <f t="shared" si="73"/>
        <v>58.039469427369788</v>
      </c>
      <c r="U1128" s="13">
        <f t="shared" si="74"/>
        <v>0.20296743454157298</v>
      </c>
    </row>
    <row r="1129" spans="1:21" x14ac:dyDescent="0.25">
      <c r="A1129">
        <v>271</v>
      </c>
      <c r="B1129" t="s">
        <v>321</v>
      </c>
      <c r="C1129" t="s">
        <v>23</v>
      </c>
      <c r="D1129" s="1">
        <v>216194</v>
      </c>
      <c r="E1129" t="s">
        <v>24</v>
      </c>
      <c r="F1129" s="4">
        <v>720</v>
      </c>
      <c r="G1129" s="4">
        <v>1077528</v>
      </c>
      <c r="I1129" t="s">
        <v>26</v>
      </c>
      <c r="J1129" t="s">
        <v>30</v>
      </c>
      <c r="K1129" s="3">
        <v>8081.46</v>
      </c>
      <c r="L1129" s="6">
        <v>13.7</v>
      </c>
      <c r="M1129" s="4">
        <v>14</v>
      </c>
      <c r="N1129" s="4">
        <v>5</v>
      </c>
      <c r="O1129" s="4">
        <v>96463</v>
      </c>
      <c r="P1129" s="4">
        <v>174240</v>
      </c>
      <c r="Q1129" s="4">
        <v>1</v>
      </c>
      <c r="R1129" s="9" t="str">
        <f t="shared" si="71"/>
        <v>8cd8a9f1-ee07-4ba2-a0f8-87aa31435c90погашен216194краткосрочный720консолидация кредитовв ипотекеконсолидация кредитов8081,4613,7145964631742401</v>
      </c>
      <c r="S1129" s="10">
        <f t="shared" si="72"/>
        <v>9.0000000000000011E-2</v>
      </c>
      <c r="T1129" s="3">
        <f t="shared" si="73"/>
        <v>11.936333286312127</v>
      </c>
      <c r="U1129" s="13">
        <f t="shared" si="74"/>
        <v>4.1742058789625738E-2</v>
      </c>
    </row>
    <row r="1130" spans="1:21" x14ac:dyDescent="0.25">
      <c r="A1130">
        <v>677</v>
      </c>
      <c r="B1130" t="s">
        <v>729</v>
      </c>
      <c r="C1130" t="s">
        <v>23</v>
      </c>
      <c r="D1130" s="1">
        <v>54230</v>
      </c>
      <c r="E1130" t="s">
        <v>24</v>
      </c>
      <c r="F1130" s="4">
        <v>742</v>
      </c>
      <c r="G1130" s="4">
        <v>842859</v>
      </c>
      <c r="H1130" t="s">
        <v>52</v>
      </c>
      <c r="I1130" t="s">
        <v>26</v>
      </c>
      <c r="J1130" t="s">
        <v>30</v>
      </c>
      <c r="K1130" s="3">
        <v>9692.85</v>
      </c>
      <c r="L1130" s="6">
        <v>17.899999999999999</v>
      </c>
      <c r="M1130" s="4">
        <v>22</v>
      </c>
      <c r="N1130" s="4">
        <v>20</v>
      </c>
      <c r="O1130" s="4">
        <v>65436</v>
      </c>
      <c r="P1130" s="4">
        <v>190872</v>
      </c>
      <c r="Q1130" s="4">
        <v>0</v>
      </c>
      <c r="R1130" s="9" t="str">
        <f t="shared" si="71"/>
        <v>8ce48a9b-f9fe-4eb5-b400-220822b8660eпогашен54230краткосрочный742консолидация кредитов4 годав ипотекеконсолидация кредитов9692,8517,92220654361908720</v>
      </c>
      <c r="S1130" s="10">
        <f t="shared" si="72"/>
        <v>0.1379995942381822</v>
      </c>
      <c r="T1130" s="3">
        <f t="shared" si="73"/>
        <v>6.7509556012937368</v>
      </c>
      <c r="U1130" s="13">
        <f t="shared" si="74"/>
        <v>2.3608488372095504E-2</v>
      </c>
    </row>
    <row r="1131" spans="1:21" x14ac:dyDescent="0.25">
      <c r="A1131">
        <v>761</v>
      </c>
      <c r="B1131" t="s">
        <v>813</v>
      </c>
      <c r="C1131" t="s">
        <v>23</v>
      </c>
      <c r="D1131" s="1">
        <v>270556</v>
      </c>
      <c r="E1131" t="s">
        <v>24</v>
      </c>
      <c r="F1131" s="4">
        <v>724</v>
      </c>
      <c r="G1131" s="4">
        <v>1752408</v>
      </c>
      <c r="H1131" t="s">
        <v>29</v>
      </c>
      <c r="I1131" t="s">
        <v>32</v>
      </c>
      <c r="J1131" t="s">
        <v>27</v>
      </c>
      <c r="K1131" s="3">
        <v>24095.61</v>
      </c>
      <c r="L1131" s="6">
        <v>23.5</v>
      </c>
      <c r="M1131" s="4">
        <v>70</v>
      </c>
      <c r="N1131" s="4">
        <v>7</v>
      </c>
      <c r="O1131" s="4">
        <v>286387</v>
      </c>
      <c r="P1131" s="4">
        <v>908490</v>
      </c>
      <c r="Q1131" s="4">
        <v>0</v>
      </c>
      <c r="R1131" s="9" t="str">
        <f t="shared" si="71"/>
        <v>8ce9f4e4-0044-4779-a4c5-66552927d0abпогашен270556краткосрочный724ремонт жилья10+ летв собственностиремонт жилья24095,6123,57072863879084900</v>
      </c>
      <c r="S1131" s="10">
        <f t="shared" si="72"/>
        <v>0.16500000000000001</v>
      </c>
      <c r="T1131" s="3">
        <f t="shared" si="73"/>
        <v>11.885443032984016</v>
      </c>
      <c r="U1131" s="13">
        <f t="shared" si="74"/>
        <v>4.1564092583816381E-2</v>
      </c>
    </row>
    <row r="1132" spans="1:21" x14ac:dyDescent="0.25">
      <c r="A1132">
        <v>1184</v>
      </c>
      <c r="B1132" t="s">
        <v>1234</v>
      </c>
      <c r="C1132" t="s">
        <v>23</v>
      </c>
      <c r="D1132" s="1">
        <v>129844</v>
      </c>
      <c r="E1132" t="s">
        <v>24</v>
      </c>
      <c r="F1132" s="4">
        <v>735</v>
      </c>
      <c r="G1132" s="4">
        <v>2990144</v>
      </c>
      <c r="H1132" t="s">
        <v>29</v>
      </c>
      <c r="I1132" t="s">
        <v>26</v>
      </c>
      <c r="J1132" t="s">
        <v>72</v>
      </c>
      <c r="K1132" s="3">
        <v>33888.21</v>
      </c>
      <c r="L1132" s="6">
        <v>28.9</v>
      </c>
      <c r="M1132" s="4">
        <v>16</v>
      </c>
      <c r="N1132" s="4">
        <v>9</v>
      </c>
      <c r="O1132" s="4">
        <v>391400</v>
      </c>
      <c r="P1132" s="4">
        <v>538868</v>
      </c>
      <c r="Q1132" s="4">
        <v>0</v>
      </c>
      <c r="R1132" s="9" t="str">
        <f t="shared" si="71"/>
        <v>8cf8ffd1-870f-43f0-bec1-e4a5d3d5f70aпогашен129844краткосрочный735иное10+ летв ипотекеиное33888,2128,91693914005388680</v>
      </c>
      <c r="S1132" s="10">
        <f t="shared" si="72"/>
        <v>0.13599964416429444</v>
      </c>
      <c r="T1132" s="3">
        <f t="shared" si="73"/>
        <v>11.549739570192701</v>
      </c>
      <c r="U1132" s="13">
        <f t="shared" si="74"/>
        <v>4.039011785107452E-2</v>
      </c>
    </row>
    <row r="1133" spans="1:21" x14ac:dyDescent="0.25">
      <c r="A1133">
        <v>1423</v>
      </c>
      <c r="B1133" t="s">
        <v>1473</v>
      </c>
      <c r="C1133" t="s">
        <v>40</v>
      </c>
      <c r="D1133" s="1">
        <v>292490</v>
      </c>
      <c r="E1133" t="s">
        <v>24</v>
      </c>
      <c r="F1133" s="4">
        <v>739</v>
      </c>
      <c r="G1133" s="4">
        <v>1029857</v>
      </c>
      <c r="H1133" t="s">
        <v>29</v>
      </c>
      <c r="I1133" t="s">
        <v>26</v>
      </c>
      <c r="J1133" t="s">
        <v>30</v>
      </c>
      <c r="K1133" s="3">
        <v>21713.01</v>
      </c>
      <c r="L1133" s="6">
        <v>22.1</v>
      </c>
      <c r="M1133" s="4">
        <v>31</v>
      </c>
      <c r="N1133" s="4">
        <v>15</v>
      </c>
      <c r="O1133" s="4">
        <v>387714</v>
      </c>
      <c r="P1133" s="4">
        <v>811800</v>
      </c>
      <c r="Q1133" s="4">
        <v>0</v>
      </c>
      <c r="R1133" s="9" t="str">
        <f t="shared" si="71"/>
        <v>8d1de553-e0ea-429f-9791-f55fa8c99ee1не погашен292490краткосрочный739консолидация кредитов10+ летв ипотекеконсолидация кредитов21713,0122,131153877148118000</v>
      </c>
      <c r="S1133" s="10">
        <f t="shared" si="72"/>
        <v>0.25300223234876296</v>
      </c>
      <c r="T1133" s="3">
        <f t="shared" si="73"/>
        <v>17.856299057569633</v>
      </c>
      <c r="U1133" s="13">
        <f t="shared" si="74"/>
        <v>6.244452690349582E-2</v>
      </c>
    </row>
    <row r="1134" spans="1:21" x14ac:dyDescent="0.25">
      <c r="A1134">
        <v>976</v>
      </c>
      <c r="B1134" t="s">
        <v>1027</v>
      </c>
      <c r="C1134" t="s">
        <v>23</v>
      </c>
      <c r="D1134" s="1">
        <v>214874</v>
      </c>
      <c r="E1134" t="s">
        <v>34</v>
      </c>
      <c r="F1134" s="4">
        <v>731</v>
      </c>
      <c r="G1134" s="4">
        <v>1540254</v>
      </c>
      <c r="H1134" t="s">
        <v>29</v>
      </c>
      <c r="I1134" t="s">
        <v>38</v>
      </c>
      <c r="J1134" t="s">
        <v>30</v>
      </c>
      <c r="K1134" s="3">
        <v>19766.650000000001</v>
      </c>
      <c r="L1134" s="6">
        <v>13.5</v>
      </c>
      <c r="M1134" s="4">
        <v>2</v>
      </c>
      <c r="N1134" s="4">
        <v>10</v>
      </c>
      <c r="O1134" s="4">
        <v>155477</v>
      </c>
      <c r="P1134" s="4">
        <v>346214</v>
      </c>
      <c r="Q1134" s="4">
        <v>0</v>
      </c>
      <c r="R1134" s="9" t="str">
        <f t="shared" si="71"/>
        <v>8d25ce7b-92be-4ff0-a134-f3398fb4624eпогашен214874долгосрочный731консолидация кредитов10+ летв арендеконсолидация кредитов19766,6513,52101554773462140</v>
      </c>
      <c r="S1134" s="10">
        <f t="shared" si="72"/>
        <v>0.15400044408259939</v>
      </c>
      <c r="T1134" s="3">
        <f t="shared" si="73"/>
        <v>7.86562214639304</v>
      </c>
      <c r="U1134" s="13">
        <f t="shared" si="74"/>
        <v>2.7506542769564466E-2</v>
      </c>
    </row>
    <row r="1135" spans="1:21" x14ac:dyDescent="0.25">
      <c r="A1135">
        <v>385</v>
      </c>
      <c r="B1135" t="s">
        <v>437</v>
      </c>
      <c r="C1135" t="s">
        <v>23</v>
      </c>
      <c r="D1135" s="1">
        <v>67298</v>
      </c>
      <c r="E1135" t="s">
        <v>24</v>
      </c>
      <c r="F1135" s="4"/>
      <c r="G1135" s="4"/>
      <c r="I1135" t="s">
        <v>26</v>
      </c>
      <c r="J1135" t="s">
        <v>30</v>
      </c>
      <c r="K1135" s="3">
        <v>20289.53</v>
      </c>
      <c r="L1135" s="6">
        <v>22.5</v>
      </c>
      <c r="M1135" s="4">
        <v>34</v>
      </c>
      <c r="N1135" s="4">
        <v>9</v>
      </c>
      <c r="O1135" s="4">
        <v>170601</v>
      </c>
      <c r="P1135" s="4">
        <v>302962</v>
      </c>
      <c r="Q1135" s="4">
        <v>1</v>
      </c>
      <c r="R1135" s="9" t="str">
        <f t="shared" si="71"/>
        <v>8d3fe0d8-97d9-4e39-9d69-a030e72ba161погашен67298краткосрочныйконсолидация кредитовв ипотекеконсолидация кредитов20289,5322,53491706013029621</v>
      </c>
      <c r="S1135" s="10" t="str">
        <f t="shared" si="72"/>
        <v/>
      </c>
      <c r="T1135" s="3">
        <f t="shared" si="73"/>
        <v>8.4083268562652762</v>
      </c>
      <c r="U1135" s="13">
        <f t="shared" si="74"/>
        <v>2.9404413025153883E-2</v>
      </c>
    </row>
    <row r="1136" spans="1:21" x14ac:dyDescent="0.25">
      <c r="A1136">
        <v>1411</v>
      </c>
      <c r="B1136" t="s">
        <v>1461</v>
      </c>
      <c r="C1136" t="s">
        <v>40</v>
      </c>
      <c r="D1136" s="1">
        <v>234058</v>
      </c>
      <c r="E1136" t="s">
        <v>24</v>
      </c>
      <c r="F1136" s="4">
        <v>707</v>
      </c>
      <c r="G1136" s="4">
        <v>2467530</v>
      </c>
      <c r="H1136" t="s">
        <v>57</v>
      </c>
      <c r="I1136" t="s">
        <v>26</v>
      </c>
      <c r="J1136" t="s">
        <v>27</v>
      </c>
      <c r="K1136" s="3">
        <v>14126.69</v>
      </c>
      <c r="L1136" s="6">
        <v>17.5</v>
      </c>
      <c r="M1136" s="4">
        <v>36</v>
      </c>
      <c r="N1136" s="4">
        <v>9</v>
      </c>
      <c r="O1136" s="4">
        <v>86583</v>
      </c>
      <c r="P1136" s="4">
        <v>169356</v>
      </c>
      <c r="Q1136" s="4">
        <v>1</v>
      </c>
      <c r="R1136" s="9" t="str">
        <f t="shared" si="71"/>
        <v>8d4039e2-37db-400c-9fd8-b63fbf875555не погашен234058краткосрочный707ремонт жилья7 летв ипотекеремонт жилья14126,6917,5369865831693561</v>
      </c>
      <c r="S1136" s="10">
        <f t="shared" si="72"/>
        <v>6.8700392700392701E-2</v>
      </c>
      <c r="T1136" s="3">
        <f t="shared" si="73"/>
        <v>6.1290365966832994</v>
      </c>
      <c r="U1136" s="13">
        <f t="shared" si="74"/>
        <v>2.143360107378221E-2</v>
      </c>
    </row>
    <row r="1137" spans="1:21" x14ac:dyDescent="0.25">
      <c r="A1137">
        <v>708</v>
      </c>
      <c r="B1137" t="s">
        <v>760</v>
      </c>
      <c r="C1137" t="s">
        <v>23</v>
      </c>
      <c r="D1137" s="1">
        <v>394548</v>
      </c>
      <c r="E1137" t="s">
        <v>24</v>
      </c>
      <c r="F1137" s="4"/>
      <c r="G1137" s="4"/>
      <c r="H1137" t="s">
        <v>29</v>
      </c>
      <c r="I1137" t="s">
        <v>26</v>
      </c>
      <c r="J1137" t="s">
        <v>30</v>
      </c>
      <c r="K1137" s="3">
        <v>30443.13</v>
      </c>
      <c r="L1137" s="6">
        <v>20.100000000000001</v>
      </c>
      <c r="M1137" s="4">
        <v>23</v>
      </c>
      <c r="N1137" s="4">
        <v>12</v>
      </c>
      <c r="O1137" s="4">
        <v>357523</v>
      </c>
      <c r="P1137" s="4">
        <v>810128</v>
      </c>
      <c r="Q1137" s="4">
        <v>0</v>
      </c>
      <c r="R1137" s="9" t="str">
        <f t="shared" si="71"/>
        <v>8d5a2ca0-943a-46a9-8b29-cffee22436c4погашен394548краткосрочныйконсолидация кредитов10+ летв ипотекеконсолидация кредитов30443,1320,123123575238101280</v>
      </c>
      <c r="S1137" s="10" t="str">
        <f t="shared" si="72"/>
        <v/>
      </c>
      <c r="T1137" s="3">
        <f t="shared" si="73"/>
        <v>11.743963252136032</v>
      </c>
      <c r="U1137" s="13">
        <f t="shared" si="74"/>
        <v>4.1069329477924209E-2</v>
      </c>
    </row>
    <row r="1138" spans="1:21" x14ac:dyDescent="0.25">
      <c r="A1138">
        <v>1265</v>
      </c>
      <c r="B1138" t="s">
        <v>1315</v>
      </c>
      <c r="C1138" t="s">
        <v>40</v>
      </c>
      <c r="D1138" s="1">
        <v>107360</v>
      </c>
      <c r="E1138" t="s">
        <v>24</v>
      </c>
      <c r="F1138" s="4"/>
      <c r="G1138" s="4"/>
      <c r="I1138" t="s">
        <v>32</v>
      </c>
      <c r="J1138" t="s">
        <v>27</v>
      </c>
      <c r="K1138" s="3">
        <v>8793.58</v>
      </c>
      <c r="L1138" s="6">
        <v>16.7</v>
      </c>
      <c r="N1138" s="4">
        <v>12</v>
      </c>
      <c r="O1138" s="4">
        <v>94943</v>
      </c>
      <c r="P1138" s="4">
        <v>488576</v>
      </c>
      <c r="Q1138" s="4">
        <v>0</v>
      </c>
      <c r="R1138" s="9" t="str">
        <f t="shared" si="71"/>
        <v>8d74cf56-941a-41b4-bb8b-5bda59397a1aне погашен107360краткосрочныйремонт жильяв собственностиремонт жилья8793,5816,712949434885760</v>
      </c>
      <c r="S1138" s="10" t="str">
        <f t="shared" si="72"/>
        <v/>
      </c>
      <c r="T1138" s="3">
        <f t="shared" si="73"/>
        <v>10.796854068536364</v>
      </c>
      <c r="U1138" s="13">
        <f t="shared" si="74"/>
        <v>3.7757233018004863E-2</v>
      </c>
    </row>
    <row r="1139" spans="1:21" x14ac:dyDescent="0.25">
      <c r="A1139">
        <v>1815</v>
      </c>
      <c r="B1139" t="s">
        <v>1864</v>
      </c>
      <c r="C1139" t="s">
        <v>23</v>
      </c>
      <c r="D1139" s="1">
        <v>446908</v>
      </c>
      <c r="E1139" t="s">
        <v>34</v>
      </c>
      <c r="F1139" s="4">
        <v>685</v>
      </c>
      <c r="G1139" s="4">
        <v>1583935</v>
      </c>
      <c r="H1139" t="s">
        <v>57</v>
      </c>
      <c r="I1139" t="s">
        <v>38</v>
      </c>
      <c r="J1139" t="s">
        <v>30</v>
      </c>
      <c r="K1139" s="3">
        <v>27718.91</v>
      </c>
      <c r="L1139" s="6">
        <v>18.899999999999999</v>
      </c>
      <c r="M1139" s="4">
        <v>25</v>
      </c>
      <c r="N1139" s="4">
        <v>16</v>
      </c>
      <c r="O1139" s="4">
        <v>383401</v>
      </c>
      <c r="P1139" s="4">
        <v>546062</v>
      </c>
      <c r="Q1139" s="4">
        <v>0</v>
      </c>
      <c r="R1139" s="9" t="str">
        <f t="shared" si="71"/>
        <v>8d8f2eae-fe09-4cbe-bc84-3f9f9d374cf6погашен446908долгосрочный685консолидация кредитов7 летв арендеконсолидация кредитов27718,9118,925163834015460620</v>
      </c>
      <c r="S1139" s="10">
        <f t="shared" si="72"/>
        <v>0.21000035986325197</v>
      </c>
      <c r="T1139" s="3">
        <f t="shared" si="73"/>
        <v>13.831748795316988</v>
      </c>
      <c r="U1139" s="13">
        <f t="shared" si="74"/>
        <v>4.8370438184693214E-2</v>
      </c>
    </row>
    <row r="1140" spans="1:21" x14ac:dyDescent="0.25">
      <c r="A1140">
        <v>893</v>
      </c>
      <c r="B1140" t="s">
        <v>945</v>
      </c>
      <c r="C1140" t="s">
        <v>40</v>
      </c>
      <c r="D1140" s="1">
        <v>107734</v>
      </c>
      <c r="E1140" t="s">
        <v>24</v>
      </c>
      <c r="F1140" s="4">
        <v>729</v>
      </c>
      <c r="G1140" s="4">
        <v>651301</v>
      </c>
      <c r="H1140" t="s">
        <v>29</v>
      </c>
      <c r="I1140" t="s">
        <v>32</v>
      </c>
      <c r="J1140" t="s">
        <v>103</v>
      </c>
      <c r="K1140" s="3">
        <v>3180.6</v>
      </c>
      <c r="L1140" s="6">
        <v>17.5</v>
      </c>
      <c r="M1140" s="4">
        <v>17</v>
      </c>
      <c r="N1140" s="4">
        <v>5</v>
      </c>
      <c r="O1140" s="4">
        <v>65056</v>
      </c>
      <c r="P1140" s="4">
        <v>269038</v>
      </c>
      <c r="Q1140" s="4">
        <v>0</v>
      </c>
      <c r="R1140" s="9" t="str">
        <f t="shared" si="71"/>
        <v>8d9740d1-d26c-4db6-a042-6b8b6465e366не погашен107734краткосрочный729крупная покупка10+ летв собственностикрупная покупка3180,617,5175650562690380</v>
      </c>
      <c r="S1140" s="10">
        <f t="shared" si="72"/>
        <v>5.8601476122407299E-2</v>
      </c>
      <c r="T1140" s="3">
        <f t="shared" si="73"/>
        <v>20.454002389486263</v>
      </c>
      <c r="U1140" s="13">
        <f t="shared" si="74"/>
        <v>7.1528848076331683E-2</v>
      </c>
    </row>
    <row r="1141" spans="1:21" x14ac:dyDescent="0.25">
      <c r="A1141">
        <v>1792</v>
      </c>
      <c r="B1141" t="s">
        <v>1841</v>
      </c>
      <c r="C1141" t="s">
        <v>40</v>
      </c>
      <c r="D1141" s="1">
        <v>400708</v>
      </c>
      <c r="E1141" t="s">
        <v>24</v>
      </c>
      <c r="F1141" s="4"/>
      <c r="G1141" s="4"/>
      <c r="I1141" t="s">
        <v>26</v>
      </c>
      <c r="J1141" t="s">
        <v>30</v>
      </c>
      <c r="K1141" s="3">
        <v>8381.66</v>
      </c>
      <c r="L1141" s="6">
        <v>34.1</v>
      </c>
      <c r="M1141" s="4">
        <v>6</v>
      </c>
      <c r="N1141" s="4">
        <v>14</v>
      </c>
      <c r="O1141" s="4">
        <v>176073</v>
      </c>
      <c r="P1141" s="4">
        <v>350284</v>
      </c>
      <c r="Q1141" s="4">
        <v>0</v>
      </c>
      <c r="R1141" s="9" t="str">
        <f t="shared" si="71"/>
        <v>8db74807-7972-49d4-9285-ae960e18451dне погашен400708краткосрочныйконсолидация кредитовв ипотекеконсолидация кредитов8381,6634,16141760733502840</v>
      </c>
      <c r="S1141" s="10" t="str">
        <f t="shared" si="72"/>
        <v/>
      </c>
      <c r="T1141" s="3">
        <f t="shared" si="73"/>
        <v>21.006936573423403</v>
      </c>
      <c r="U1141" s="13">
        <f t="shared" si="74"/>
        <v>7.3462491403731497E-2</v>
      </c>
    </row>
    <row r="1142" spans="1:21" x14ac:dyDescent="0.25">
      <c r="A1142">
        <v>1529</v>
      </c>
      <c r="B1142" t="s">
        <v>1579</v>
      </c>
      <c r="C1142" t="s">
        <v>23</v>
      </c>
      <c r="E1142" t="s">
        <v>24</v>
      </c>
      <c r="F1142" s="4">
        <v>706</v>
      </c>
      <c r="G1142" s="4">
        <v>983744</v>
      </c>
      <c r="H1142" t="s">
        <v>42</v>
      </c>
      <c r="I1142" t="s">
        <v>38</v>
      </c>
      <c r="J1142" t="s">
        <v>30</v>
      </c>
      <c r="K1142" s="3">
        <v>14977.51</v>
      </c>
      <c r="L1142" s="6">
        <v>17.8</v>
      </c>
      <c r="N1142" s="4">
        <v>7</v>
      </c>
      <c r="O1142" s="4">
        <v>423852</v>
      </c>
      <c r="P1142" s="4">
        <v>683518</v>
      </c>
      <c r="Q1142" s="4">
        <v>0</v>
      </c>
      <c r="R1142" s="9" t="str">
        <f t="shared" si="71"/>
        <v>8de45d20-3cb2-408d-b886-1b1d58ac37baпогашенкраткосрочный706консолидация кредитов&lt; 1 годав арендеконсолидация кредитов14977,5117,874238526835180</v>
      </c>
      <c r="S1142" s="10">
        <f t="shared" si="72"/>
        <v>0.18270009270704574</v>
      </c>
      <c r="T1142" s="3">
        <f t="shared" si="73"/>
        <v>28.299229978814903</v>
      </c>
      <c r="U1142" s="13">
        <f t="shared" si="74"/>
        <v>9.8964069881614186E-2</v>
      </c>
    </row>
    <row r="1143" spans="1:21" x14ac:dyDescent="0.25">
      <c r="A1143">
        <v>129</v>
      </c>
      <c r="B1143" t="s">
        <v>176</v>
      </c>
      <c r="C1143" t="s">
        <v>23</v>
      </c>
      <c r="E1143" t="s">
        <v>24</v>
      </c>
      <c r="F1143" s="4">
        <v>742</v>
      </c>
      <c r="G1143" s="4">
        <v>1359792</v>
      </c>
      <c r="H1143" t="s">
        <v>42</v>
      </c>
      <c r="I1143" t="s">
        <v>38</v>
      </c>
      <c r="J1143" t="s">
        <v>30</v>
      </c>
      <c r="K1143" s="3">
        <v>17224.07</v>
      </c>
      <c r="L1143" s="6">
        <v>10.7</v>
      </c>
      <c r="N1143" s="4">
        <v>8</v>
      </c>
      <c r="O1143" s="4">
        <v>57000</v>
      </c>
      <c r="P1143" s="4">
        <v>150678</v>
      </c>
      <c r="Q1143" s="4">
        <v>0</v>
      </c>
      <c r="R1143" s="9" t="str">
        <f t="shared" si="71"/>
        <v>8ded7e5a-b0e0-4d18-a3cf-5ad8cd5fea52погашенкраткосрочный742консолидация кредитов&lt; 1 годав арендеконсолидация кредитов17224,0710,78570001506780</v>
      </c>
      <c r="S1143" s="10">
        <f t="shared" si="72"/>
        <v>0.15200033534540577</v>
      </c>
      <c r="T1143" s="3">
        <f t="shared" si="73"/>
        <v>3.3093223610911942</v>
      </c>
      <c r="U1143" s="13">
        <f t="shared" si="74"/>
        <v>1.1572894727135342E-2</v>
      </c>
    </row>
    <row r="1144" spans="1:21" x14ac:dyDescent="0.25">
      <c r="A1144">
        <v>1996</v>
      </c>
      <c r="B1144" t="s">
        <v>2043</v>
      </c>
      <c r="C1144" t="s">
        <v>40</v>
      </c>
      <c r="D1144" s="1">
        <v>553080</v>
      </c>
      <c r="E1144" t="s">
        <v>24</v>
      </c>
      <c r="F1144" s="4">
        <v>740</v>
      </c>
      <c r="G1144" s="4">
        <v>1910640</v>
      </c>
      <c r="H1144" t="s">
        <v>68</v>
      </c>
      <c r="I1144" t="s">
        <v>38</v>
      </c>
      <c r="J1144" t="s">
        <v>75</v>
      </c>
      <c r="K1144" s="3">
        <v>2499.64</v>
      </c>
      <c r="L1144" s="6">
        <v>26</v>
      </c>
      <c r="M1144" s="4">
        <v>28</v>
      </c>
      <c r="N1144" s="4">
        <v>9</v>
      </c>
      <c r="O1144" s="4">
        <v>323</v>
      </c>
      <c r="P1144" s="4">
        <v>376090</v>
      </c>
      <c r="Q1144" s="4">
        <v>0</v>
      </c>
      <c r="R1144" s="9" t="str">
        <f t="shared" si="71"/>
        <v>8e019b6a-7659-4fd9-989a-20bdece85ab5не погашен553080краткосрочный740бизнес1 годв арендебизнес2499,64262893233760900</v>
      </c>
      <c r="S1144" s="10">
        <f t="shared" si="72"/>
        <v>1.5699284009546538E-2</v>
      </c>
      <c r="T1144" s="3">
        <f t="shared" si="73"/>
        <v>0.12921860747947705</v>
      </c>
      <c r="U1144" s="13">
        <f t="shared" si="74"/>
        <v>4.5188506225000009E-4</v>
      </c>
    </row>
    <row r="1145" spans="1:21" x14ac:dyDescent="0.25">
      <c r="A1145">
        <v>1875</v>
      </c>
      <c r="B1145" t="s">
        <v>1922</v>
      </c>
      <c r="C1145" t="s">
        <v>40</v>
      </c>
      <c r="D1145" s="1">
        <v>557040</v>
      </c>
      <c r="E1145" t="s">
        <v>24</v>
      </c>
      <c r="F1145" s="4">
        <v>640</v>
      </c>
      <c r="G1145" s="4">
        <v>1828104</v>
      </c>
      <c r="H1145" t="s">
        <v>52</v>
      </c>
      <c r="I1145" t="s">
        <v>38</v>
      </c>
      <c r="J1145" t="s">
        <v>72</v>
      </c>
      <c r="K1145" s="3">
        <v>18281.04</v>
      </c>
      <c r="L1145" s="6">
        <v>19.2</v>
      </c>
      <c r="N1145" s="4">
        <v>4</v>
      </c>
      <c r="O1145" s="4">
        <v>123557</v>
      </c>
      <c r="P1145" s="4">
        <v>364980</v>
      </c>
      <c r="Q1145" s="4">
        <v>0</v>
      </c>
      <c r="R1145" s="9" t="str">
        <f t="shared" si="71"/>
        <v>8e2c22a7-51dc-4cfa-9739-d2222d7a7854не погашен557040краткосрочный640иное4 годав арендеиное18281,0419,241235573649800</v>
      </c>
      <c r="S1145" s="10">
        <f t="shared" si="72"/>
        <v>0.12000000000000001</v>
      </c>
      <c r="T1145" s="3">
        <f t="shared" si="73"/>
        <v>6.7587511432609961</v>
      </c>
      <c r="U1145" s="13">
        <f t="shared" si="74"/>
        <v>2.3635749840361264E-2</v>
      </c>
    </row>
    <row r="1146" spans="1:21" x14ac:dyDescent="0.25">
      <c r="A1146">
        <v>1135</v>
      </c>
      <c r="B1146" t="s">
        <v>1185</v>
      </c>
      <c r="C1146" t="s">
        <v>23</v>
      </c>
      <c r="D1146" s="1">
        <v>172348</v>
      </c>
      <c r="E1146" t="s">
        <v>24</v>
      </c>
      <c r="F1146" s="4">
        <v>719</v>
      </c>
      <c r="G1146" s="4">
        <v>753692</v>
      </c>
      <c r="H1146" t="s">
        <v>35</v>
      </c>
      <c r="I1146" t="s">
        <v>38</v>
      </c>
      <c r="J1146" t="s">
        <v>30</v>
      </c>
      <c r="K1146" s="3">
        <v>8102.17</v>
      </c>
      <c r="L1146" s="6">
        <v>14.1</v>
      </c>
      <c r="M1146" s="4">
        <v>34</v>
      </c>
      <c r="N1146" s="4">
        <v>5</v>
      </c>
      <c r="O1146" s="4">
        <v>74100</v>
      </c>
      <c r="P1146" s="4">
        <v>135344</v>
      </c>
      <c r="Q1146" s="4">
        <v>0</v>
      </c>
      <c r="R1146" s="9" t="str">
        <f t="shared" si="71"/>
        <v>8e2c334e-025d-4f1b-905f-34cb098caf14погашен172348краткосрочный719консолидация кредитов3 годав арендеконсолидация кредитов8102,1714,1345741001353440</v>
      </c>
      <c r="S1146" s="10">
        <f t="shared" si="72"/>
        <v>0.12899969748916004</v>
      </c>
      <c r="T1146" s="3">
        <f t="shared" si="73"/>
        <v>9.1456980043617939</v>
      </c>
      <c r="U1146" s="13">
        <f t="shared" si="74"/>
        <v>3.1983043252320431E-2</v>
      </c>
    </row>
    <row r="1147" spans="1:21" x14ac:dyDescent="0.25">
      <c r="A1147">
        <v>1316</v>
      </c>
      <c r="B1147" t="s">
        <v>1366</v>
      </c>
      <c r="C1147" t="s">
        <v>23</v>
      </c>
      <c r="D1147" s="1">
        <v>324258</v>
      </c>
      <c r="E1147" t="s">
        <v>24</v>
      </c>
      <c r="F1147" s="4">
        <v>735</v>
      </c>
      <c r="G1147" s="4">
        <v>2427022</v>
      </c>
      <c r="H1147" t="s">
        <v>37</v>
      </c>
      <c r="I1147" t="s">
        <v>38</v>
      </c>
      <c r="J1147" t="s">
        <v>30</v>
      </c>
      <c r="K1147" s="3">
        <v>34180.43</v>
      </c>
      <c r="L1147" s="6">
        <v>17.7</v>
      </c>
      <c r="M1147" s="4">
        <v>20</v>
      </c>
      <c r="N1147" s="4">
        <v>20</v>
      </c>
      <c r="O1147" s="4">
        <v>2682306</v>
      </c>
      <c r="P1147" s="4">
        <v>3649624</v>
      </c>
      <c r="Q1147" s="4">
        <v>0</v>
      </c>
      <c r="R1147" s="9" t="str">
        <f t="shared" si="71"/>
        <v>8e31da98-a5d1-43a4-bd7d-08d389ccd9aaпогашен324258краткосрочный735консолидация кредитов5 летв арендеконсолидация кредитов34180,4317,72020268230636496240</v>
      </c>
      <c r="S1147" s="10">
        <f t="shared" si="72"/>
        <v>0.1689993580610312</v>
      </c>
      <c r="T1147" s="3">
        <f t="shared" si="73"/>
        <v>78.474905084576179</v>
      </c>
      <c r="U1147" s="13">
        <f t="shared" si="74"/>
        <v>0.27443135366428317</v>
      </c>
    </row>
    <row r="1148" spans="1:21" x14ac:dyDescent="0.25">
      <c r="A1148">
        <v>1158</v>
      </c>
      <c r="B1148" t="s">
        <v>1208</v>
      </c>
      <c r="C1148" t="s">
        <v>23</v>
      </c>
      <c r="D1148" s="1">
        <v>134112</v>
      </c>
      <c r="E1148" t="s">
        <v>24</v>
      </c>
      <c r="F1148" s="4"/>
      <c r="G1148" s="4"/>
      <c r="H1148" t="s">
        <v>68</v>
      </c>
      <c r="I1148" t="s">
        <v>38</v>
      </c>
      <c r="J1148" t="s">
        <v>30</v>
      </c>
      <c r="K1148" s="3">
        <v>17952.72</v>
      </c>
      <c r="L1148" s="6">
        <v>8.1999999999999993</v>
      </c>
      <c r="M1148" s="4">
        <v>12</v>
      </c>
      <c r="N1148" s="4">
        <v>14</v>
      </c>
      <c r="O1148" s="4">
        <v>137332</v>
      </c>
      <c r="P1148" s="4">
        <v>333366</v>
      </c>
      <c r="Q1148" s="4">
        <v>0</v>
      </c>
      <c r="R1148" s="9" t="str">
        <f t="shared" si="71"/>
        <v>8e3a2e28-511b-4e41-b726-84cc6d614e92погашен134112краткосрочныйконсолидация кредитов1 годв арендеконсолидация кредитов17952,728,212141373323333660</v>
      </c>
      <c r="S1148" s="10" t="str">
        <f t="shared" si="72"/>
        <v/>
      </c>
      <c r="T1148" s="3">
        <f t="shared" si="73"/>
        <v>7.6496486326305977</v>
      </c>
      <c r="U1148" s="13">
        <f t="shared" si="74"/>
        <v>2.6751270702990052E-2</v>
      </c>
    </row>
    <row r="1149" spans="1:21" x14ac:dyDescent="0.25">
      <c r="A1149">
        <v>416</v>
      </c>
      <c r="B1149" t="s">
        <v>468</v>
      </c>
      <c r="C1149" t="s">
        <v>23</v>
      </c>
      <c r="D1149" s="1">
        <v>450648</v>
      </c>
      <c r="E1149" t="s">
        <v>24</v>
      </c>
      <c r="F1149" s="4">
        <v>737</v>
      </c>
      <c r="G1149" s="4">
        <v>1634627</v>
      </c>
      <c r="H1149" t="s">
        <v>29</v>
      </c>
      <c r="I1149" t="s">
        <v>38</v>
      </c>
      <c r="J1149" t="s">
        <v>30</v>
      </c>
      <c r="K1149" s="3">
        <v>10570.65</v>
      </c>
      <c r="L1149" s="6">
        <v>32.5</v>
      </c>
      <c r="M1149" s="4">
        <v>20</v>
      </c>
      <c r="N1149" s="4">
        <v>6</v>
      </c>
      <c r="O1149" s="4">
        <v>93252</v>
      </c>
      <c r="P1149" s="4">
        <v>151008</v>
      </c>
      <c r="Q1149" s="4">
        <v>1</v>
      </c>
      <c r="R1149" s="9" t="str">
        <f t="shared" si="71"/>
        <v>8e3e3601-6f19-4818-8915-4c3e3f58c2fdпогашен450648краткосрочный737консолидация кредитов10+ летв арендеконсолидация кредитов10570,6532,5206932521510081</v>
      </c>
      <c r="S1149" s="10">
        <f t="shared" si="72"/>
        <v>7.7600455639115218E-2</v>
      </c>
      <c r="T1149" s="3">
        <f t="shared" si="73"/>
        <v>8.8217848476678355</v>
      </c>
      <c r="U1149" s="13">
        <f t="shared" si="74"/>
        <v>3.0850299912708982E-2</v>
      </c>
    </row>
    <row r="1150" spans="1:21" x14ac:dyDescent="0.25">
      <c r="A1150">
        <v>65</v>
      </c>
      <c r="B1150" t="s">
        <v>112</v>
      </c>
      <c r="C1150" t="s">
        <v>23</v>
      </c>
      <c r="D1150" s="1">
        <v>171248</v>
      </c>
      <c r="E1150" t="s">
        <v>24</v>
      </c>
      <c r="F1150" s="4">
        <v>747</v>
      </c>
      <c r="G1150" s="4">
        <v>3035725</v>
      </c>
      <c r="H1150" t="s">
        <v>29</v>
      </c>
      <c r="I1150" t="s">
        <v>26</v>
      </c>
      <c r="J1150" t="s">
        <v>30</v>
      </c>
      <c r="K1150" s="3">
        <v>42500.15</v>
      </c>
      <c r="L1150" s="6">
        <v>31.5</v>
      </c>
      <c r="M1150" s="4">
        <v>17</v>
      </c>
      <c r="N1150" s="4">
        <v>11</v>
      </c>
      <c r="O1150" s="4">
        <v>25460</v>
      </c>
      <c r="P1150" s="4">
        <v>151140</v>
      </c>
      <c r="Q1150" s="4">
        <v>0</v>
      </c>
      <c r="R1150" s="9" t="str">
        <f t="shared" si="71"/>
        <v>8e49b9f9-b15f-4d76-a1f8-2bc90dfdb07fпогашен171248краткосрочный747консолидация кредитов10+ летв ипотекеконсолидация кредитов42500,1531,51711254601511400</v>
      </c>
      <c r="S1150" s="10">
        <f t="shared" si="72"/>
        <v>0.16800000000000001</v>
      </c>
      <c r="T1150" s="3">
        <f t="shared" si="73"/>
        <v>0.59905670921161458</v>
      </c>
      <c r="U1150" s="13">
        <f t="shared" si="74"/>
        <v>2.0949365080904845E-3</v>
      </c>
    </row>
    <row r="1151" spans="1:21" x14ac:dyDescent="0.25">
      <c r="A1151">
        <v>843</v>
      </c>
      <c r="B1151" s="2" t="s">
        <v>895</v>
      </c>
      <c r="C1151" t="s">
        <v>40</v>
      </c>
      <c r="D1151" s="1">
        <v>177144</v>
      </c>
      <c r="E1151" t="s">
        <v>24</v>
      </c>
      <c r="F1151" s="4">
        <v>675</v>
      </c>
      <c r="G1151" s="4">
        <v>705394</v>
      </c>
      <c r="H1151" t="s">
        <v>68</v>
      </c>
      <c r="I1151" t="s">
        <v>38</v>
      </c>
      <c r="J1151" t="s">
        <v>30</v>
      </c>
      <c r="K1151" s="3">
        <v>19221.919999999998</v>
      </c>
      <c r="L1151" s="6">
        <v>6.4</v>
      </c>
      <c r="M1151" s="4">
        <v>17</v>
      </c>
      <c r="N1151" s="4">
        <v>8</v>
      </c>
      <c r="O1151" s="4">
        <v>72523</v>
      </c>
      <c r="P1151" s="4">
        <v>174218</v>
      </c>
      <c r="Q1151" s="4">
        <v>0</v>
      </c>
      <c r="R1151" s="9" t="str">
        <f t="shared" si="71"/>
        <v>8e6658e5-4eec-4397-ba60-dd279eb6f448не погашен177144краткосрочный675консолидация кредитов1 годв арендеконсолидация кредитов19221,926,4178725231742180</v>
      </c>
      <c r="S1151" s="10">
        <f t="shared" si="72"/>
        <v>0.32699886871734091</v>
      </c>
      <c r="T1151" s="3">
        <f t="shared" si="73"/>
        <v>3.7729321524592758</v>
      </c>
      <c r="U1151" s="13">
        <f t="shared" si="74"/>
        <v>1.3194165405704977E-2</v>
      </c>
    </row>
    <row r="1152" spans="1:21" x14ac:dyDescent="0.25">
      <c r="A1152">
        <v>891</v>
      </c>
      <c r="B1152" t="s">
        <v>943</v>
      </c>
      <c r="C1152" t="s">
        <v>23</v>
      </c>
      <c r="D1152" s="1">
        <v>112332</v>
      </c>
      <c r="E1152" t="s">
        <v>24</v>
      </c>
      <c r="F1152" s="4">
        <v>699</v>
      </c>
      <c r="G1152" s="4">
        <v>873050</v>
      </c>
      <c r="I1152" t="s">
        <v>38</v>
      </c>
      <c r="J1152" t="s">
        <v>72</v>
      </c>
      <c r="K1152" s="3">
        <v>15787.48</v>
      </c>
      <c r="L1152" s="6">
        <v>17.2</v>
      </c>
      <c r="N1152" s="4">
        <v>7</v>
      </c>
      <c r="O1152" s="4">
        <v>175978</v>
      </c>
      <c r="P1152" s="4">
        <v>213356</v>
      </c>
      <c r="Q1152" s="4">
        <v>0</v>
      </c>
      <c r="R1152" s="9" t="str">
        <f t="shared" si="71"/>
        <v>8e92af1d-3239-455a-b1a5-9795d4b11bbbпогашен112332краткосрочный699иноев арендеиное15787,4817,271759782133560</v>
      </c>
      <c r="S1152" s="10">
        <f t="shared" si="72"/>
        <v>0.21699760609357999</v>
      </c>
      <c r="T1152" s="3">
        <f t="shared" si="73"/>
        <v>11.146680787560776</v>
      </c>
      <c r="U1152" s="13">
        <f t="shared" si="74"/>
        <v>3.8980597607568071E-2</v>
      </c>
    </row>
    <row r="1153" spans="1:21" x14ac:dyDescent="0.25">
      <c r="A1153">
        <v>1957</v>
      </c>
      <c r="B1153" t="s">
        <v>2004</v>
      </c>
      <c r="C1153" t="s">
        <v>23</v>
      </c>
      <c r="D1153" s="1">
        <v>88352</v>
      </c>
      <c r="E1153" t="s">
        <v>34</v>
      </c>
      <c r="F1153" s="4">
        <v>696</v>
      </c>
      <c r="G1153" s="4">
        <v>992047</v>
      </c>
      <c r="H1153" t="s">
        <v>52</v>
      </c>
      <c r="I1153" t="s">
        <v>38</v>
      </c>
      <c r="J1153" t="s">
        <v>80</v>
      </c>
      <c r="K1153" s="3">
        <v>1777.45</v>
      </c>
      <c r="L1153" s="6">
        <v>20.5</v>
      </c>
      <c r="M1153" s="4">
        <v>37</v>
      </c>
      <c r="N1153" s="4">
        <v>6</v>
      </c>
      <c r="O1153" s="4">
        <v>67032</v>
      </c>
      <c r="P1153" s="4">
        <v>103774</v>
      </c>
      <c r="Q1153" s="4">
        <v>0</v>
      </c>
      <c r="R1153" s="9" t="str">
        <f t="shared" si="71"/>
        <v>8ea60eb5-c8c2-4557-a107-662b31021e28погашен88352долгосрочный696приобретение автомобиля4 годав арендеприобретение автомобиля1777,4520,5376670321037740</v>
      </c>
      <c r="S1153" s="10">
        <f t="shared" si="72"/>
        <v>2.1500392622526957E-2</v>
      </c>
      <c r="T1153" s="3">
        <f t="shared" si="73"/>
        <v>37.712453233564936</v>
      </c>
      <c r="U1153" s="13">
        <f t="shared" si="74"/>
        <v>0.13188266465227408</v>
      </c>
    </row>
    <row r="1154" spans="1:21" x14ac:dyDescent="0.25">
      <c r="A1154">
        <v>774</v>
      </c>
      <c r="B1154" t="s">
        <v>826</v>
      </c>
      <c r="C1154" t="s">
        <v>23</v>
      </c>
      <c r="D1154" s="1">
        <v>182116</v>
      </c>
      <c r="E1154" t="s">
        <v>24</v>
      </c>
      <c r="F1154" s="4"/>
      <c r="G1154" s="4"/>
      <c r="H1154" t="s">
        <v>29</v>
      </c>
      <c r="I1154" t="s">
        <v>38</v>
      </c>
      <c r="J1154" t="s">
        <v>30</v>
      </c>
      <c r="K1154" s="3">
        <v>3389.22</v>
      </c>
      <c r="L1154" s="6">
        <v>21.9</v>
      </c>
      <c r="M1154" s="4">
        <v>69</v>
      </c>
      <c r="N1154" s="4">
        <v>6</v>
      </c>
      <c r="O1154" s="4">
        <v>92663</v>
      </c>
      <c r="P1154" s="4">
        <v>264286</v>
      </c>
      <c r="Q1154" s="4">
        <v>0</v>
      </c>
      <c r="R1154" s="9" t="str">
        <f t="shared" si="71"/>
        <v>8f149fa9-23f6-4453-a82c-20ae5ffb6e95погашен182116краткосрочныйконсолидация кредитов10+ летв арендеконсолидация кредитов3389,2221,9696926632642860</v>
      </c>
      <c r="S1154" s="10" t="str">
        <f t="shared" si="72"/>
        <v/>
      </c>
      <c r="T1154" s="3">
        <f t="shared" si="73"/>
        <v>27.340509025675527</v>
      </c>
      <c r="U1154" s="13">
        <f t="shared" si="74"/>
        <v>9.5611366381395974E-2</v>
      </c>
    </row>
    <row r="1155" spans="1:21" x14ac:dyDescent="0.25">
      <c r="A1155">
        <v>1638</v>
      </c>
      <c r="B1155" t="s">
        <v>1687</v>
      </c>
      <c r="C1155" t="s">
        <v>40</v>
      </c>
      <c r="D1155" s="1">
        <v>265760</v>
      </c>
      <c r="E1155" t="s">
        <v>34</v>
      </c>
      <c r="F1155" s="4">
        <v>711</v>
      </c>
      <c r="G1155" s="4">
        <v>994612</v>
      </c>
      <c r="H1155" t="s">
        <v>35</v>
      </c>
      <c r="I1155" t="s">
        <v>26</v>
      </c>
      <c r="J1155" t="s">
        <v>72</v>
      </c>
      <c r="K1155" s="3">
        <v>15002.21</v>
      </c>
      <c r="L1155" s="6">
        <v>34.200000000000003</v>
      </c>
      <c r="M1155" s="4">
        <v>11</v>
      </c>
      <c r="N1155" s="4">
        <v>10</v>
      </c>
      <c r="O1155" s="4">
        <v>350854</v>
      </c>
      <c r="P1155" s="4">
        <v>766502</v>
      </c>
      <c r="Q1155" s="4">
        <v>0</v>
      </c>
      <c r="R1155" s="9" t="str">
        <f t="shared" si="71"/>
        <v>8f29694d-8b10-433d-908c-f78f736ae40dне погашен265760долгосрочный711иное3 годав ипотекеиное15002,2134,211103508547665020</v>
      </c>
      <c r="S1155" s="10">
        <f t="shared" si="72"/>
        <v>0.18100175746924427</v>
      </c>
      <c r="T1155" s="3">
        <f t="shared" si="73"/>
        <v>23.386821008371435</v>
      </c>
      <c r="U1155" s="13">
        <f t="shared" si="74"/>
        <v>8.1785087096500453E-2</v>
      </c>
    </row>
    <row r="1156" spans="1:21" x14ac:dyDescent="0.25">
      <c r="A1156">
        <v>1349</v>
      </c>
      <c r="B1156" t="s">
        <v>1399</v>
      </c>
      <c r="C1156" t="s">
        <v>23</v>
      </c>
      <c r="D1156" s="1">
        <v>237930</v>
      </c>
      <c r="E1156" t="s">
        <v>34</v>
      </c>
      <c r="F1156" s="4">
        <v>711</v>
      </c>
      <c r="G1156" s="4">
        <v>1245374</v>
      </c>
      <c r="H1156" t="s">
        <v>68</v>
      </c>
      <c r="I1156" t="s">
        <v>26</v>
      </c>
      <c r="J1156" t="s">
        <v>30</v>
      </c>
      <c r="K1156" s="3">
        <v>30511.72</v>
      </c>
      <c r="L1156" s="6">
        <v>22.9</v>
      </c>
      <c r="M1156" s="4">
        <v>44</v>
      </c>
      <c r="N1156" s="4">
        <v>11</v>
      </c>
      <c r="O1156" s="4">
        <v>145635</v>
      </c>
      <c r="P1156" s="4">
        <v>201938</v>
      </c>
      <c r="Q1156" s="4">
        <v>1</v>
      </c>
      <c r="R1156" s="9" t="str">
        <f t="shared" si="71"/>
        <v>8f316f59-314a-4dbb-9625-a9f1df648c0dпогашен237930долгосрочный711консолидация кредитов1 годв ипотекеконсолидация кредитов30511,7222,944111456352019381</v>
      </c>
      <c r="S1156" s="10">
        <f t="shared" si="72"/>
        <v>0.29400054923259999</v>
      </c>
      <c r="T1156" s="3">
        <f t="shared" si="73"/>
        <v>4.7730839166064714</v>
      </c>
      <c r="U1156" s="13">
        <f t="shared" si="74"/>
        <v>1.6691754886174217E-2</v>
      </c>
    </row>
    <row r="1157" spans="1:21" x14ac:dyDescent="0.25">
      <c r="A1157">
        <v>1017</v>
      </c>
      <c r="B1157" t="s">
        <v>1067</v>
      </c>
      <c r="C1157" t="s">
        <v>23</v>
      </c>
      <c r="D1157" s="1">
        <v>218900</v>
      </c>
      <c r="E1157" t="s">
        <v>24</v>
      </c>
      <c r="F1157" s="4">
        <v>748</v>
      </c>
      <c r="G1157" s="4">
        <v>1890500</v>
      </c>
      <c r="H1157" t="s">
        <v>68</v>
      </c>
      <c r="I1157" t="s">
        <v>38</v>
      </c>
      <c r="J1157" t="s">
        <v>30</v>
      </c>
      <c r="K1157" s="3">
        <v>12745.2</v>
      </c>
      <c r="L1157" s="6">
        <v>10.8</v>
      </c>
      <c r="M1157" s="4">
        <v>39</v>
      </c>
      <c r="N1157" s="4">
        <v>9</v>
      </c>
      <c r="O1157" s="4">
        <v>171551</v>
      </c>
      <c r="P1157" s="4">
        <v>928180</v>
      </c>
      <c r="Q1157" s="4">
        <v>0</v>
      </c>
      <c r="R1157" s="9" t="str">
        <f t="shared" si="71"/>
        <v>8f31d7d2-e50b-4071-97e5-718e956f3632погашен218900краткосрочный748консолидация кредитов1 годв арендеконсолидация кредитов12745,210,83991715519281800</v>
      </c>
      <c r="S1157" s="10">
        <f t="shared" si="72"/>
        <v>8.0900502512562825E-2</v>
      </c>
      <c r="T1157" s="3">
        <f t="shared" si="73"/>
        <v>13.46004770423375</v>
      </c>
      <c r="U1157" s="13">
        <f t="shared" si="74"/>
        <v>4.7070577630869963E-2</v>
      </c>
    </row>
    <row r="1158" spans="1:21" x14ac:dyDescent="0.25">
      <c r="A1158">
        <v>702</v>
      </c>
      <c r="B1158" t="s">
        <v>754</v>
      </c>
      <c r="C1158" t="s">
        <v>23</v>
      </c>
      <c r="D1158" s="1">
        <v>449768</v>
      </c>
      <c r="E1158" t="s">
        <v>24</v>
      </c>
      <c r="F1158" s="4">
        <v>737</v>
      </c>
      <c r="G1158" s="4">
        <v>2913270</v>
      </c>
      <c r="H1158" t="s">
        <v>35</v>
      </c>
      <c r="I1158" t="s">
        <v>26</v>
      </c>
      <c r="J1158" t="s">
        <v>30</v>
      </c>
      <c r="K1158" s="3">
        <v>23913.02</v>
      </c>
      <c r="L1158" s="6">
        <v>23.4</v>
      </c>
      <c r="M1158" s="4">
        <v>22</v>
      </c>
      <c r="N1158" s="4">
        <v>11</v>
      </c>
      <c r="O1158" s="4">
        <v>499681</v>
      </c>
      <c r="P1158" s="4">
        <v>690448</v>
      </c>
      <c r="Q1158" s="4">
        <v>0</v>
      </c>
      <c r="R1158" s="9" t="str">
        <f t="shared" si="71"/>
        <v>8f6929dc-88b1-4b8c-a87f-e1e4457c60ddпогашен449768краткосрочный737консолидация кредитов3 годав ипотекеконсолидация кредитов23913,0223,422114996816904480</v>
      </c>
      <c r="S1158" s="10">
        <f t="shared" si="72"/>
        <v>9.8499706515359026E-2</v>
      </c>
      <c r="T1158" s="3">
        <f t="shared" si="73"/>
        <v>20.895771424939216</v>
      </c>
      <c r="U1158" s="13">
        <f t="shared" si="74"/>
        <v>7.3073740348270813E-2</v>
      </c>
    </row>
    <row r="1159" spans="1:21" x14ac:dyDescent="0.25">
      <c r="A1159">
        <v>1880</v>
      </c>
      <c r="B1159" t="s">
        <v>1927</v>
      </c>
      <c r="C1159" t="s">
        <v>23</v>
      </c>
      <c r="D1159" s="1">
        <v>263846</v>
      </c>
      <c r="E1159" t="s">
        <v>24</v>
      </c>
      <c r="F1159" s="4">
        <v>724</v>
      </c>
      <c r="G1159" s="4">
        <v>759544</v>
      </c>
      <c r="H1159" t="s">
        <v>46</v>
      </c>
      <c r="I1159" t="s">
        <v>38</v>
      </c>
      <c r="J1159" t="s">
        <v>30</v>
      </c>
      <c r="K1159" s="3">
        <v>13355.29</v>
      </c>
      <c r="L1159" s="6">
        <v>12.5</v>
      </c>
      <c r="M1159" s="4">
        <v>25</v>
      </c>
      <c r="N1159" s="4">
        <v>10</v>
      </c>
      <c r="O1159" s="4">
        <v>123253</v>
      </c>
      <c r="P1159" s="4">
        <v>248622</v>
      </c>
      <c r="Q1159" s="4">
        <v>0</v>
      </c>
      <c r="R1159" s="9" t="str">
        <f t="shared" si="71"/>
        <v>8ff8af7c-4658-467d-96b4-06f68a9fc489погашен263846краткосрочный724консолидация кредитов2 годав арендеконсолидация кредитов13355,2912,525101232532486220</v>
      </c>
      <c r="S1159" s="10">
        <f t="shared" si="72"/>
        <v>0.21099959975985594</v>
      </c>
      <c r="T1159" s="3">
        <f t="shared" si="73"/>
        <v>9.2287775106343624</v>
      </c>
      <c r="U1159" s="13">
        <f t="shared" si="74"/>
        <v>3.2273577166870168E-2</v>
      </c>
    </row>
    <row r="1160" spans="1:21" x14ac:dyDescent="0.25">
      <c r="A1160">
        <v>14</v>
      </c>
      <c r="B1160" t="s">
        <v>51</v>
      </c>
      <c r="C1160" t="s">
        <v>23</v>
      </c>
      <c r="E1160" t="s">
        <v>24</v>
      </c>
      <c r="F1160" s="4">
        <v>743</v>
      </c>
      <c r="G1160" s="4">
        <v>1560907</v>
      </c>
      <c r="H1160" t="s">
        <v>52</v>
      </c>
      <c r="I1160" t="s">
        <v>38</v>
      </c>
      <c r="J1160" t="s">
        <v>30</v>
      </c>
      <c r="K1160" s="3">
        <v>17560.37</v>
      </c>
      <c r="L1160" s="6">
        <v>13.3</v>
      </c>
      <c r="N1160" s="4">
        <v>10</v>
      </c>
      <c r="O1160" s="4">
        <v>225549</v>
      </c>
      <c r="P1160" s="4">
        <v>496474</v>
      </c>
      <c r="Q1160" s="4">
        <v>1</v>
      </c>
      <c r="R1160" s="9" t="str">
        <f t="shared" ref="R1160:R1223" si="75">CONCATENATE(B1160,C1160,D1160,E1160,F1160,J1160,H1160,I1160,J1160,K1160,L1160,M1160,N1160,O1160,P1160,Q1160)</f>
        <v>900c9191-2c20-4688-af7e-07c59b5d5a24погашенкраткосрочный743консолидация кредитов4 годав арендеконсолидация кредитов17560,3713,3102255494964741</v>
      </c>
      <c r="S1160" s="10">
        <f t="shared" ref="S1160:S1223" si="76">IFERROR(K1160*12/G1160,"")</f>
        <v>0.13500127810305163</v>
      </c>
      <c r="T1160" s="3">
        <f t="shared" ref="T1160:T1223" si="77">IFERROR(O1160/K1160,"")</f>
        <v>12.844205446696169</v>
      </c>
      <c r="U1160" s="13">
        <f t="shared" ref="U1160:U1223" si="78">IFERROR((T1160-MIN($T$7:$T$2006))/(MAX($T$7:$T$2006)-MIN($T$7:$T$2006)),"")</f>
        <v>4.4916941074093497E-2</v>
      </c>
    </row>
    <row r="1161" spans="1:21" x14ac:dyDescent="0.25">
      <c r="A1161">
        <v>114</v>
      </c>
      <c r="B1161" t="s">
        <v>161</v>
      </c>
      <c r="C1161" t="s">
        <v>23</v>
      </c>
      <c r="D1161" s="1">
        <v>545886</v>
      </c>
      <c r="E1161" t="s">
        <v>24</v>
      </c>
      <c r="F1161" s="4">
        <v>718</v>
      </c>
      <c r="G1161" s="4">
        <v>1565182</v>
      </c>
      <c r="H1161" t="s">
        <v>57</v>
      </c>
      <c r="I1161" t="s">
        <v>38</v>
      </c>
      <c r="J1161" t="s">
        <v>30</v>
      </c>
      <c r="K1161" s="3">
        <v>41477</v>
      </c>
      <c r="L1161" s="6">
        <v>15</v>
      </c>
      <c r="M1161" s="4">
        <v>6</v>
      </c>
      <c r="N1161" s="4">
        <v>16</v>
      </c>
      <c r="O1161" s="4">
        <v>80465</v>
      </c>
      <c r="P1161" s="4">
        <v>296714</v>
      </c>
      <c r="Q1161" s="4">
        <v>0</v>
      </c>
      <c r="R1161" s="9" t="str">
        <f t="shared" si="75"/>
        <v>90303eb6-110d-4aed-98e9-5bdb1ce8bb10погашен545886краткосрочный718консолидация кредитов7 летв арендеконсолидация кредитов4147715616804652967140</v>
      </c>
      <c r="S1161" s="10">
        <f t="shared" si="76"/>
        <v>0.31799752361067274</v>
      </c>
      <c r="T1161" s="3">
        <f t="shared" si="77"/>
        <v>1.939990838295923</v>
      </c>
      <c r="U1161" s="13">
        <f t="shared" si="78"/>
        <v>6.7842619405027718E-3</v>
      </c>
    </row>
    <row r="1162" spans="1:21" x14ac:dyDescent="0.25">
      <c r="A1162">
        <v>1790</v>
      </c>
      <c r="B1162" t="s">
        <v>1839</v>
      </c>
      <c r="C1162" t="s">
        <v>23</v>
      </c>
      <c r="D1162" s="1">
        <v>720126</v>
      </c>
      <c r="E1162" t="s">
        <v>24</v>
      </c>
      <c r="F1162" s="4">
        <v>676</v>
      </c>
      <c r="G1162" s="4">
        <v>1920919</v>
      </c>
      <c r="H1162" t="s">
        <v>29</v>
      </c>
      <c r="I1162" t="s">
        <v>32</v>
      </c>
      <c r="J1162" t="s">
        <v>30</v>
      </c>
      <c r="K1162" s="3">
        <v>31855.21</v>
      </c>
      <c r="L1162" s="6">
        <v>24.3</v>
      </c>
      <c r="M1162" s="4">
        <v>5</v>
      </c>
      <c r="N1162" s="4">
        <v>25</v>
      </c>
      <c r="O1162" s="4">
        <v>554401</v>
      </c>
      <c r="P1162" s="4">
        <v>1017346</v>
      </c>
      <c r="Q1162" s="4">
        <v>0</v>
      </c>
      <c r="R1162" s="9" t="str">
        <f t="shared" si="75"/>
        <v>903248cd-fa88-4cfc-9a3b-87ad94994897погашен720126краткосрочный676консолидация кредитов10+ летв собственностиконсолидация кредитов31855,2124,352555440110173460</v>
      </c>
      <c r="S1162" s="10">
        <f t="shared" si="76"/>
        <v>0.19899981206911901</v>
      </c>
      <c r="T1162" s="3">
        <f t="shared" si="77"/>
        <v>17.403777906345617</v>
      </c>
      <c r="U1162" s="13">
        <f t="shared" si="78"/>
        <v>6.0862033850993431E-2</v>
      </c>
    </row>
    <row r="1163" spans="1:21" x14ac:dyDescent="0.25">
      <c r="A1163">
        <v>1943</v>
      </c>
      <c r="B1163" t="s">
        <v>1990</v>
      </c>
      <c r="C1163" t="s">
        <v>23</v>
      </c>
      <c r="E1163" t="s">
        <v>34</v>
      </c>
      <c r="F1163" s="4">
        <v>689</v>
      </c>
      <c r="G1163" s="4">
        <v>845861</v>
      </c>
      <c r="H1163" t="s">
        <v>29</v>
      </c>
      <c r="I1163" t="s">
        <v>26</v>
      </c>
      <c r="J1163" t="s">
        <v>30</v>
      </c>
      <c r="K1163" s="3">
        <v>15578.1</v>
      </c>
      <c r="L1163" s="6">
        <v>32.799999999999997</v>
      </c>
      <c r="N1163" s="4">
        <v>10</v>
      </c>
      <c r="O1163" s="4">
        <v>412623</v>
      </c>
      <c r="P1163" s="4">
        <v>552354</v>
      </c>
      <c r="Q1163" s="4">
        <v>0</v>
      </c>
      <c r="R1163" s="9" t="str">
        <f t="shared" si="75"/>
        <v>906f970d-681e-4bdd-ad4b-08a0ab9c89a6погашендолгосрочный689консолидация кредитов10+ летв ипотекеконсолидация кредитов15578,132,8104126235523540</v>
      </c>
      <c r="S1163" s="10">
        <f t="shared" si="76"/>
        <v>0.2210022686942654</v>
      </c>
      <c r="T1163" s="3">
        <f t="shared" si="77"/>
        <v>26.487376509330407</v>
      </c>
      <c r="U1163" s="13">
        <f t="shared" si="78"/>
        <v>9.2627911848213951E-2</v>
      </c>
    </row>
    <row r="1164" spans="1:21" x14ac:dyDescent="0.25">
      <c r="A1164">
        <v>1075</v>
      </c>
      <c r="B1164" t="s">
        <v>1125</v>
      </c>
      <c r="C1164" t="s">
        <v>23</v>
      </c>
      <c r="D1164" s="1">
        <v>456918</v>
      </c>
      <c r="E1164" t="s">
        <v>24</v>
      </c>
      <c r="F1164" s="4"/>
      <c r="G1164" s="4"/>
      <c r="H1164" t="s">
        <v>29</v>
      </c>
      <c r="I1164" t="s">
        <v>26</v>
      </c>
      <c r="J1164" t="s">
        <v>30</v>
      </c>
      <c r="K1164" s="3">
        <v>58126.7</v>
      </c>
      <c r="L1164" s="6">
        <v>13.4</v>
      </c>
      <c r="M1164" s="4">
        <v>28</v>
      </c>
      <c r="N1164" s="4">
        <v>11</v>
      </c>
      <c r="O1164" s="4">
        <v>110333</v>
      </c>
      <c r="P1164" s="4">
        <v>271854</v>
      </c>
      <c r="Q1164" s="4">
        <v>0</v>
      </c>
      <c r="R1164" s="9" t="str">
        <f t="shared" si="75"/>
        <v>9072669a-741c-487c-8a87-37bd74dc2373погашен456918краткосрочныйконсолидация кредитов10+ летв ипотекеконсолидация кредитов58126,713,428111103332718540</v>
      </c>
      <c r="S1164" s="10" t="str">
        <f t="shared" si="76"/>
        <v/>
      </c>
      <c r="T1164" s="3">
        <f t="shared" si="77"/>
        <v>1.8981466348511098</v>
      </c>
      <c r="U1164" s="13">
        <f t="shared" si="78"/>
        <v>6.6379303026118108E-3</v>
      </c>
    </row>
    <row r="1165" spans="1:21" x14ac:dyDescent="0.25">
      <c r="A1165">
        <v>456</v>
      </c>
      <c r="B1165" t="s">
        <v>507</v>
      </c>
      <c r="C1165" t="s">
        <v>23</v>
      </c>
      <c r="D1165" s="1">
        <v>216832</v>
      </c>
      <c r="E1165" t="s">
        <v>34</v>
      </c>
      <c r="F1165" s="4"/>
      <c r="G1165" s="4"/>
      <c r="H1165" t="s">
        <v>46</v>
      </c>
      <c r="I1165" t="s">
        <v>38</v>
      </c>
      <c r="J1165" t="s">
        <v>30</v>
      </c>
      <c r="K1165" s="3">
        <v>25920.560000000001</v>
      </c>
      <c r="L1165" s="6">
        <v>14</v>
      </c>
      <c r="M1165" s="4">
        <v>15</v>
      </c>
      <c r="N1165" s="4">
        <v>8</v>
      </c>
      <c r="O1165" s="4">
        <v>97052</v>
      </c>
      <c r="P1165" s="4">
        <v>197164</v>
      </c>
      <c r="Q1165" s="4">
        <v>1</v>
      </c>
      <c r="R1165" s="9" t="str">
        <f t="shared" si="75"/>
        <v>9078506e-5fe4-461c-a420-66321502c708погашен216832долгосрочныйконсолидация кредитов2 годав арендеконсолидация кредитов25920,5614158970521971641</v>
      </c>
      <c r="S1165" s="10" t="str">
        <f t="shared" si="76"/>
        <v/>
      </c>
      <c r="T1165" s="3">
        <f t="shared" si="77"/>
        <v>3.7442092300474989</v>
      </c>
      <c r="U1165" s="13">
        <f t="shared" si="78"/>
        <v>1.3093719658492379E-2</v>
      </c>
    </row>
    <row r="1166" spans="1:21" x14ac:dyDescent="0.25">
      <c r="A1166">
        <v>431</v>
      </c>
      <c r="B1166" t="s">
        <v>482</v>
      </c>
      <c r="C1166" t="s">
        <v>23</v>
      </c>
      <c r="E1166" t="s">
        <v>34</v>
      </c>
      <c r="F1166" s="4">
        <v>710</v>
      </c>
      <c r="G1166" s="4">
        <v>1733788</v>
      </c>
      <c r="H1166" t="s">
        <v>68</v>
      </c>
      <c r="I1166" t="s">
        <v>26</v>
      </c>
      <c r="J1166" t="s">
        <v>30</v>
      </c>
      <c r="K1166" s="3">
        <v>39443.43</v>
      </c>
      <c r="L1166" s="6">
        <v>35.6</v>
      </c>
      <c r="M1166" s="4">
        <v>69</v>
      </c>
      <c r="N1166" s="4">
        <v>23</v>
      </c>
      <c r="O1166" s="4">
        <v>761254</v>
      </c>
      <c r="P1166" s="4">
        <v>1620344</v>
      </c>
      <c r="Q1166" s="4">
        <v>0</v>
      </c>
      <c r="R1166" s="9" t="str">
        <f t="shared" si="75"/>
        <v>907ae5a2-9fe1-4093-9d47-94af6af76f0eпогашендолгосрочный710консолидация кредитов1 годв ипотекеконсолидация кредитов39443,4335,6692376125416203440</v>
      </c>
      <c r="S1166" s="10">
        <f t="shared" si="76"/>
        <v>0.27299829044842855</v>
      </c>
      <c r="T1166" s="3">
        <f t="shared" si="77"/>
        <v>19.299893543741</v>
      </c>
      <c r="U1166" s="13">
        <f t="shared" si="78"/>
        <v>6.7492861636176738E-2</v>
      </c>
    </row>
    <row r="1167" spans="1:21" x14ac:dyDescent="0.25">
      <c r="A1167">
        <v>1449</v>
      </c>
      <c r="B1167" t="s">
        <v>1499</v>
      </c>
      <c r="C1167" t="s">
        <v>23</v>
      </c>
      <c r="D1167" s="1">
        <v>150788</v>
      </c>
      <c r="E1167" t="s">
        <v>24</v>
      </c>
      <c r="F1167" s="4"/>
      <c r="G1167" s="4"/>
      <c r="H1167" t="s">
        <v>37</v>
      </c>
      <c r="I1167" t="s">
        <v>32</v>
      </c>
      <c r="J1167" t="s">
        <v>30</v>
      </c>
      <c r="K1167" s="3">
        <v>14511.82</v>
      </c>
      <c r="L1167" s="6">
        <v>31</v>
      </c>
      <c r="N1167" s="4">
        <v>10</v>
      </c>
      <c r="O1167" s="4">
        <v>262789</v>
      </c>
      <c r="P1167" s="4">
        <v>652982</v>
      </c>
      <c r="Q1167" s="4">
        <v>0</v>
      </c>
      <c r="R1167" s="9" t="str">
        <f t="shared" si="75"/>
        <v>908e07ff-9c66-4f3a-9cd4-ed1255c83eb8погашен150788краткосрочныйконсолидация кредитов5 летв собственностиконсолидация кредитов14511,8231102627896529820</v>
      </c>
      <c r="S1167" s="10" t="str">
        <f t="shared" si="76"/>
        <v/>
      </c>
      <c r="T1167" s="3">
        <f t="shared" si="77"/>
        <v>18.108617664772577</v>
      </c>
      <c r="U1167" s="13">
        <f t="shared" si="78"/>
        <v>6.3326899897190592E-2</v>
      </c>
    </row>
    <row r="1168" spans="1:21" x14ac:dyDescent="0.25">
      <c r="A1168">
        <v>7</v>
      </c>
      <c r="B1168" t="s">
        <v>41</v>
      </c>
      <c r="C1168" t="s">
        <v>23</v>
      </c>
      <c r="D1168" s="1">
        <v>217646</v>
      </c>
      <c r="E1168" t="s">
        <v>24</v>
      </c>
      <c r="F1168" s="4">
        <v>730</v>
      </c>
      <c r="G1168" s="4">
        <v>1184194</v>
      </c>
      <c r="H1168" t="s">
        <v>42</v>
      </c>
      <c r="I1168" t="s">
        <v>26</v>
      </c>
      <c r="J1168" t="s">
        <v>30</v>
      </c>
      <c r="K1168" s="3">
        <v>10855.08</v>
      </c>
      <c r="L1168" s="6">
        <v>19.600000000000001</v>
      </c>
      <c r="M1168" s="4">
        <v>10</v>
      </c>
      <c r="N1168" s="4">
        <v>13</v>
      </c>
      <c r="O1168" s="4">
        <v>122170</v>
      </c>
      <c r="P1168" s="4">
        <v>272052</v>
      </c>
      <c r="Q1168" s="4">
        <v>1</v>
      </c>
      <c r="R1168" s="9" t="str">
        <f t="shared" si="75"/>
        <v>90a75dde-34d5-419c-90dc-1e58b04b3e35погашен217646краткосрочный730консолидация кредитов&lt; 1 годав ипотекеконсолидация кредитов10855,0819,610131221702720521</v>
      </c>
      <c r="S1168" s="10">
        <f t="shared" si="76"/>
        <v>0.10999967910663286</v>
      </c>
      <c r="T1168" s="3">
        <f t="shared" si="77"/>
        <v>11.254638381292446</v>
      </c>
      <c r="U1168" s="13">
        <f t="shared" si="78"/>
        <v>3.9358131655607899E-2</v>
      </c>
    </row>
    <row r="1169" spans="1:21" x14ac:dyDescent="0.25">
      <c r="A1169">
        <v>498</v>
      </c>
      <c r="B1169" t="s">
        <v>549</v>
      </c>
      <c r="C1169" t="s">
        <v>40</v>
      </c>
      <c r="D1169" s="1">
        <v>221320</v>
      </c>
      <c r="E1169" t="s">
        <v>24</v>
      </c>
      <c r="F1169" s="4">
        <v>740</v>
      </c>
      <c r="G1169" s="4">
        <v>860130</v>
      </c>
      <c r="H1169" t="s">
        <v>29</v>
      </c>
      <c r="I1169" t="s">
        <v>26</v>
      </c>
      <c r="J1169" t="s">
        <v>30</v>
      </c>
      <c r="K1169" s="3">
        <v>5390.11</v>
      </c>
      <c r="L1169" s="6">
        <v>14</v>
      </c>
      <c r="M1169" s="4">
        <v>21</v>
      </c>
      <c r="N1169" s="4">
        <v>11</v>
      </c>
      <c r="O1169" s="4">
        <v>117952</v>
      </c>
      <c r="P1169" s="4">
        <v>378334</v>
      </c>
      <c r="Q1169" s="4">
        <v>1</v>
      </c>
      <c r="R1169" s="9" t="str">
        <f t="shared" si="75"/>
        <v>90ae759f-f8c8-41b7-ba0c-e0d1a334f568не погашен221320краткосрочный740консолидация кредитов10+ летв ипотекеконсолидация кредитов5390,111421111179523783341</v>
      </c>
      <c r="S1169" s="10">
        <f t="shared" si="76"/>
        <v>7.5199469847581177E-2</v>
      </c>
      <c r="T1169" s="3">
        <f t="shared" si="77"/>
        <v>21.883041347950229</v>
      </c>
      <c r="U1169" s="13">
        <f t="shared" si="78"/>
        <v>7.652628127344864E-2</v>
      </c>
    </row>
    <row r="1170" spans="1:21" x14ac:dyDescent="0.25">
      <c r="A1170">
        <v>1618</v>
      </c>
      <c r="B1170" t="s">
        <v>1668</v>
      </c>
      <c r="C1170" t="s">
        <v>23</v>
      </c>
      <c r="D1170" s="1">
        <v>175934</v>
      </c>
      <c r="E1170" t="s">
        <v>24</v>
      </c>
      <c r="F1170" s="4">
        <v>739</v>
      </c>
      <c r="G1170" s="4">
        <v>816677</v>
      </c>
      <c r="H1170" t="s">
        <v>35</v>
      </c>
      <c r="I1170" t="s">
        <v>38</v>
      </c>
      <c r="J1170" t="s">
        <v>30</v>
      </c>
      <c r="K1170" s="3">
        <v>3763.52</v>
      </c>
      <c r="L1170" s="6">
        <v>13.5</v>
      </c>
      <c r="M1170" s="4">
        <v>12</v>
      </c>
      <c r="N1170" s="4">
        <v>5</v>
      </c>
      <c r="O1170" s="4">
        <v>149055</v>
      </c>
      <c r="P1170" s="4">
        <v>221540</v>
      </c>
      <c r="Q1170" s="4">
        <v>0</v>
      </c>
      <c r="R1170" s="9" t="str">
        <f t="shared" si="75"/>
        <v>90b0ee93-dabc-4e96-851b-e5865bb02fa0погашен175934краткосрочный739консолидация кредитов3 годав арендеконсолидация кредитов3763,5213,51251490552215400</v>
      </c>
      <c r="S1170" s="10">
        <f t="shared" si="76"/>
        <v>5.5300002326501174E-2</v>
      </c>
      <c r="T1170" s="3">
        <f t="shared" si="77"/>
        <v>39.605210016155091</v>
      </c>
      <c r="U1170" s="13">
        <f t="shared" si="78"/>
        <v>0.13850174632486295</v>
      </c>
    </row>
    <row r="1171" spans="1:21" x14ac:dyDescent="0.25">
      <c r="A1171">
        <v>1893</v>
      </c>
      <c r="B1171" t="s">
        <v>1940</v>
      </c>
      <c r="C1171" t="s">
        <v>23</v>
      </c>
      <c r="D1171" s="1">
        <v>474144</v>
      </c>
      <c r="E1171" t="s">
        <v>34</v>
      </c>
      <c r="F1171" s="4">
        <v>657</v>
      </c>
      <c r="G1171" s="4">
        <v>1139601</v>
      </c>
      <c r="H1171" t="s">
        <v>57</v>
      </c>
      <c r="I1171" t="s">
        <v>26</v>
      </c>
      <c r="J1171" t="s">
        <v>30</v>
      </c>
      <c r="K1171" s="3">
        <v>23457.02</v>
      </c>
      <c r="L1171" s="6">
        <v>18.7</v>
      </c>
      <c r="M1171" s="4">
        <v>23</v>
      </c>
      <c r="N1171" s="4">
        <v>19</v>
      </c>
      <c r="O1171" s="4">
        <v>270921</v>
      </c>
      <c r="P1171" s="4">
        <v>637582</v>
      </c>
      <c r="Q1171" s="4">
        <v>0</v>
      </c>
      <c r="R1171" s="9" t="str">
        <f t="shared" si="75"/>
        <v>90b6a3db-4808-4131-a0d1-5dbbb66af4d4погашен474144долгосрочный657консолидация кредитов7 летв ипотекеконсолидация кредитов23457,0218,723192709216375820</v>
      </c>
      <c r="S1171" s="10">
        <f t="shared" si="76"/>
        <v>0.24700245085780023</v>
      </c>
      <c r="T1171" s="3">
        <f t="shared" si="77"/>
        <v>11.549676813167231</v>
      </c>
      <c r="U1171" s="13">
        <f t="shared" si="78"/>
        <v>4.038989838606933E-2</v>
      </c>
    </row>
    <row r="1172" spans="1:21" x14ac:dyDescent="0.25">
      <c r="A1172">
        <v>1533</v>
      </c>
      <c r="B1172" t="s">
        <v>1583</v>
      </c>
      <c r="C1172" t="s">
        <v>40</v>
      </c>
      <c r="D1172" s="1">
        <v>300388</v>
      </c>
      <c r="E1172" t="s">
        <v>24</v>
      </c>
      <c r="F1172" s="4">
        <v>692</v>
      </c>
      <c r="G1172" s="4">
        <v>1152996</v>
      </c>
      <c r="H1172" t="s">
        <v>35</v>
      </c>
      <c r="I1172" t="s">
        <v>26</v>
      </c>
      <c r="J1172" t="s">
        <v>30</v>
      </c>
      <c r="K1172" s="3">
        <v>25750.32</v>
      </c>
      <c r="L1172" s="6">
        <v>10.1</v>
      </c>
      <c r="M1172" s="4">
        <v>28</v>
      </c>
      <c r="N1172" s="4">
        <v>17</v>
      </c>
      <c r="O1172" s="4">
        <v>130302</v>
      </c>
      <c r="P1172" s="4">
        <v>369798</v>
      </c>
      <c r="Q1172" s="4">
        <v>0</v>
      </c>
      <c r="R1172" s="9" t="str">
        <f t="shared" si="75"/>
        <v>90dcefd9-b407-45eb-9937-cf0b0177eb10не погашен300388краткосрочный692консолидация кредитов3 годав ипотекеконсолидация кредитов25750,3210,128171303023697980</v>
      </c>
      <c r="S1172" s="10">
        <f t="shared" si="76"/>
        <v>0.26800079098279611</v>
      </c>
      <c r="T1172" s="3">
        <f t="shared" si="77"/>
        <v>5.0602089605100051</v>
      </c>
      <c r="U1172" s="13">
        <f t="shared" si="78"/>
        <v>1.7695848033970205E-2</v>
      </c>
    </row>
    <row r="1173" spans="1:21" x14ac:dyDescent="0.25">
      <c r="A1173">
        <v>1903</v>
      </c>
      <c r="B1173" s="2" t="s">
        <v>1950</v>
      </c>
      <c r="C1173" t="s">
        <v>23</v>
      </c>
      <c r="D1173" s="1">
        <v>254034</v>
      </c>
      <c r="E1173" t="s">
        <v>24</v>
      </c>
      <c r="F1173" s="4">
        <v>674</v>
      </c>
      <c r="G1173" s="4">
        <v>1304198</v>
      </c>
      <c r="H1173" t="s">
        <v>35</v>
      </c>
      <c r="I1173" t="s">
        <v>38</v>
      </c>
      <c r="J1173" t="s">
        <v>30</v>
      </c>
      <c r="K1173" s="3">
        <v>35539.31</v>
      </c>
      <c r="L1173" s="6">
        <v>12.7</v>
      </c>
      <c r="M1173" s="4">
        <v>49</v>
      </c>
      <c r="N1173" s="4">
        <v>12</v>
      </c>
      <c r="O1173" s="4">
        <v>43852</v>
      </c>
      <c r="P1173" s="4">
        <v>280588</v>
      </c>
      <c r="Q1173" s="4">
        <v>0</v>
      </c>
      <c r="R1173" s="9" t="str">
        <f t="shared" si="75"/>
        <v>90e43776-79d2-45c4-ad89-13b148c95e4dпогашен254034краткосрочный674консолидация кредитов3 годав арендеконсолидация кредитов35539,3112,74912438522805880</v>
      </c>
      <c r="S1173" s="10">
        <f t="shared" si="76"/>
        <v>0.32699921330963549</v>
      </c>
      <c r="T1173" s="3">
        <f t="shared" si="77"/>
        <v>1.2339012772054383</v>
      </c>
      <c r="U1173" s="13">
        <f t="shared" si="78"/>
        <v>4.3150252609624445E-3</v>
      </c>
    </row>
    <row r="1174" spans="1:21" x14ac:dyDescent="0.25">
      <c r="A1174">
        <v>159</v>
      </c>
      <c r="B1174" t="s">
        <v>206</v>
      </c>
      <c r="C1174" t="s">
        <v>23</v>
      </c>
      <c r="E1174" t="s">
        <v>24</v>
      </c>
      <c r="F1174" s="4">
        <v>726</v>
      </c>
      <c r="G1174" s="4">
        <v>1153851</v>
      </c>
      <c r="H1174" t="s">
        <v>42</v>
      </c>
      <c r="I1174" t="s">
        <v>38</v>
      </c>
      <c r="J1174" t="s">
        <v>30</v>
      </c>
      <c r="K1174" s="3">
        <v>7125</v>
      </c>
      <c r="L1174" s="6">
        <v>13.5</v>
      </c>
      <c r="M1174" s="4">
        <v>39</v>
      </c>
      <c r="N1174" s="4">
        <v>7</v>
      </c>
      <c r="O1174" s="4">
        <v>165984</v>
      </c>
      <c r="P1174" s="4">
        <v>286440</v>
      </c>
      <c r="Q1174" s="4">
        <v>0</v>
      </c>
      <c r="R1174" s="9" t="str">
        <f t="shared" si="75"/>
        <v>90fdf7b8-8547-4d7d-b7c1-a1a93117fceeпогашенкраткосрочный726консолидация кредитов&lt; 1 годав арендеконсолидация кредитов712513,53971659842864400</v>
      </c>
      <c r="S1174" s="10">
        <f t="shared" si="76"/>
        <v>7.4099688781307113E-2</v>
      </c>
      <c r="T1174" s="3">
        <f t="shared" si="77"/>
        <v>23.295999999999999</v>
      </c>
      <c r="U1174" s="13">
        <f t="shared" si="78"/>
        <v>8.1467480694279684E-2</v>
      </c>
    </row>
    <row r="1175" spans="1:21" x14ac:dyDescent="0.25">
      <c r="A1175">
        <v>1969</v>
      </c>
      <c r="B1175" t="s">
        <v>2016</v>
      </c>
      <c r="C1175" t="s">
        <v>23</v>
      </c>
      <c r="D1175" s="1">
        <v>134288</v>
      </c>
      <c r="E1175" t="s">
        <v>24</v>
      </c>
      <c r="F1175" s="4">
        <v>721</v>
      </c>
      <c r="G1175" s="4">
        <v>1198387</v>
      </c>
      <c r="H1175" t="s">
        <v>55</v>
      </c>
      <c r="I1175" t="s">
        <v>38</v>
      </c>
      <c r="J1175" t="s">
        <v>30</v>
      </c>
      <c r="K1175" s="3">
        <v>10286.219999999999</v>
      </c>
      <c r="L1175" s="6">
        <v>23.6</v>
      </c>
      <c r="M1175" s="4">
        <v>28</v>
      </c>
      <c r="N1175" s="4">
        <v>8</v>
      </c>
      <c r="O1175" s="4">
        <v>93119</v>
      </c>
      <c r="P1175" s="4">
        <v>109692</v>
      </c>
      <c r="Q1175" s="4">
        <v>0</v>
      </c>
      <c r="R1175" s="9" t="str">
        <f t="shared" si="75"/>
        <v>911525d9-a6bd-4fa2-b50e-80c3df52dc37погашен134288краткосрочный721консолидация кредитов9 летв арендеконсолидация кредитов10286,2223,6288931191096920</v>
      </c>
      <c r="S1175" s="10">
        <f t="shared" si="76"/>
        <v>0.10300065004042933</v>
      </c>
      <c r="T1175" s="3">
        <f t="shared" si="77"/>
        <v>9.052791015552847</v>
      </c>
      <c r="U1175" s="13">
        <f t="shared" si="78"/>
        <v>3.1658142053953474E-2</v>
      </c>
    </row>
    <row r="1176" spans="1:21" x14ac:dyDescent="0.25">
      <c r="A1176">
        <v>546</v>
      </c>
      <c r="B1176" t="s">
        <v>597</v>
      </c>
      <c r="C1176" t="s">
        <v>23</v>
      </c>
      <c r="D1176" s="1">
        <v>246620</v>
      </c>
      <c r="E1176" t="s">
        <v>34</v>
      </c>
      <c r="F1176" s="4"/>
      <c r="G1176" s="4"/>
      <c r="H1176" t="s">
        <v>29</v>
      </c>
      <c r="I1176" t="s">
        <v>38</v>
      </c>
      <c r="J1176" t="s">
        <v>30</v>
      </c>
      <c r="K1176" s="3">
        <v>12994.86</v>
      </c>
      <c r="L1176" s="6">
        <v>32.200000000000003</v>
      </c>
      <c r="N1176" s="4">
        <v>9</v>
      </c>
      <c r="O1176" s="4">
        <v>202559</v>
      </c>
      <c r="P1176" s="4">
        <v>264110</v>
      </c>
      <c r="Q1176" s="4">
        <v>0</v>
      </c>
      <c r="R1176" s="9" t="str">
        <f t="shared" si="75"/>
        <v>91378b9c-ca3a-4c12-a0dc-1394d30be104погашен246620долгосрочныйконсолидация кредитов10+ летв арендеконсолидация кредитов12994,8632,292025592641100</v>
      </c>
      <c r="S1176" s="10" t="str">
        <f t="shared" si="76"/>
        <v/>
      </c>
      <c r="T1176" s="3">
        <f t="shared" si="77"/>
        <v>15.587624645436733</v>
      </c>
      <c r="U1176" s="13">
        <f t="shared" si="78"/>
        <v>5.4510839194359346E-2</v>
      </c>
    </row>
    <row r="1177" spans="1:21" x14ac:dyDescent="0.25">
      <c r="A1177">
        <v>563</v>
      </c>
      <c r="B1177" t="s">
        <v>614</v>
      </c>
      <c r="C1177" t="s">
        <v>40</v>
      </c>
      <c r="D1177" s="1">
        <v>48884</v>
      </c>
      <c r="E1177" t="s">
        <v>24</v>
      </c>
      <c r="F1177" s="4"/>
      <c r="G1177" s="4"/>
      <c r="H1177" t="s">
        <v>55</v>
      </c>
      <c r="I1177" t="s">
        <v>38</v>
      </c>
      <c r="J1177" t="s">
        <v>72</v>
      </c>
      <c r="K1177" s="3">
        <v>7996.72</v>
      </c>
      <c r="L1177" s="6">
        <v>13.8</v>
      </c>
      <c r="M1177" s="4">
        <v>24</v>
      </c>
      <c r="N1177" s="4">
        <v>11</v>
      </c>
      <c r="O1177" s="4">
        <v>157472</v>
      </c>
      <c r="P1177" s="4">
        <v>224554</v>
      </c>
      <c r="Q1177" s="4">
        <v>0</v>
      </c>
      <c r="R1177" s="9" t="str">
        <f t="shared" si="75"/>
        <v>9163d180-dd9a-4000-898b-8048b51b9888не погашен48884краткосрочныйиное9 летв арендеиное7996,7213,824111574722245540</v>
      </c>
      <c r="S1177" s="10" t="str">
        <f t="shared" si="76"/>
        <v/>
      </c>
      <c r="T1177" s="3">
        <f t="shared" si="77"/>
        <v>19.692073750237597</v>
      </c>
      <c r="U1177" s="13">
        <f t="shared" si="78"/>
        <v>6.8864338859796245E-2</v>
      </c>
    </row>
    <row r="1178" spans="1:21" x14ac:dyDescent="0.25">
      <c r="A1178">
        <v>1522</v>
      </c>
      <c r="B1178" t="s">
        <v>1572</v>
      </c>
      <c r="C1178" t="s">
        <v>23</v>
      </c>
      <c r="D1178" s="1">
        <v>133914</v>
      </c>
      <c r="E1178" t="s">
        <v>24</v>
      </c>
      <c r="F1178" s="4">
        <v>699</v>
      </c>
      <c r="G1178" s="4">
        <v>1831182</v>
      </c>
      <c r="H1178" t="s">
        <v>46</v>
      </c>
      <c r="I1178" t="s">
        <v>26</v>
      </c>
      <c r="J1178" t="s">
        <v>72</v>
      </c>
      <c r="K1178" s="3">
        <v>17243.45</v>
      </c>
      <c r="L1178" s="6">
        <v>16.5</v>
      </c>
      <c r="M1178" s="4">
        <v>61</v>
      </c>
      <c r="N1178" s="4">
        <v>9</v>
      </c>
      <c r="O1178" s="4">
        <v>33364</v>
      </c>
      <c r="P1178" s="4">
        <v>58014</v>
      </c>
      <c r="Q1178" s="4">
        <v>1</v>
      </c>
      <c r="R1178" s="9" t="str">
        <f t="shared" si="75"/>
        <v>91688b35-d725-4ac5-85f8-981a9a75b06dпогашен133914краткосрочный699иное2 годав ипотекеиное17243,4516,561933364580141</v>
      </c>
      <c r="S1178" s="10">
        <f t="shared" si="76"/>
        <v>0.11299881715744259</v>
      </c>
      <c r="T1178" s="3">
        <f t="shared" si="77"/>
        <v>1.934879620957523</v>
      </c>
      <c r="U1178" s="13">
        <f t="shared" si="78"/>
        <v>6.7663877131744592E-3</v>
      </c>
    </row>
    <row r="1179" spans="1:21" x14ac:dyDescent="0.25">
      <c r="A1179">
        <v>925</v>
      </c>
      <c r="B1179" t="s">
        <v>977</v>
      </c>
      <c r="C1179" t="s">
        <v>23</v>
      </c>
      <c r="D1179" s="1">
        <v>268532</v>
      </c>
      <c r="E1179" t="s">
        <v>24</v>
      </c>
      <c r="F1179" s="4">
        <v>720</v>
      </c>
      <c r="G1179" s="4">
        <v>1855369</v>
      </c>
      <c r="H1179" t="s">
        <v>37</v>
      </c>
      <c r="I1179" t="s">
        <v>26</v>
      </c>
      <c r="J1179" t="s">
        <v>30</v>
      </c>
      <c r="K1179" s="3">
        <v>28912.87</v>
      </c>
      <c r="L1179" s="6">
        <v>11</v>
      </c>
      <c r="M1179" s="4">
        <v>15</v>
      </c>
      <c r="N1179" s="4">
        <v>13</v>
      </c>
      <c r="O1179" s="4">
        <v>159847</v>
      </c>
      <c r="P1179" s="4">
        <v>404998</v>
      </c>
      <c r="Q1179" s="4">
        <v>0</v>
      </c>
      <c r="R1179" s="9" t="str">
        <f t="shared" si="75"/>
        <v>916d95cf-2225-4ea8-a273-2ae5567be19dпогашен268532краткосрочный720консолидация кредитов5 летв ипотекеконсолидация кредитов28912,871115131598474049980</v>
      </c>
      <c r="S1179" s="10">
        <f t="shared" si="76"/>
        <v>0.18700023553266223</v>
      </c>
      <c r="T1179" s="3">
        <f t="shared" si="77"/>
        <v>5.5285760285990291</v>
      </c>
      <c r="U1179" s="13">
        <f t="shared" si="78"/>
        <v>1.9333755188734071E-2</v>
      </c>
    </row>
    <row r="1180" spans="1:21" x14ac:dyDescent="0.25">
      <c r="A1180">
        <v>1099</v>
      </c>
      <c r="B1180" t="s">
        <v>1149</v>
      </c>
      <c r="C1180" t="s">
        <v>23</v>
      </c>
      <c r="E1180" t="s">
        <v>34</v>
      </c>
      <c r="F1180" s="4">
        <v>710</v>
      </c>
      <c r="G1180" s="4">
        <v>2200219</v>
      </c>
      <c r="H1180" t="s">
        <v>35</v>
      </c>
      <c r="I1180" t="s">
        <v>26</v>
      </c>
      <c r="J1180" t="s">
        <v>30</v>
      </c>
      <c r="K1180" s="3">
        <v>20902.09</v>
      </c>
      <c r="L1180" s="6">
        <v>7.8</v>
      </c>
      <c r="N1180" s="4">
        <v>11</v>
      </c>
      <c r="O1180" s="4">
        <v>433827</v>
      </c>
      <c r="P1180" s="4">
        <v>835824</v>
      </c>
      <c r="Q1180" s="4">
        <v>0</v>
      </c>
      <c r="R1180" s="9" t="str">
        <f t="shared" si="75"/>
        <v>91784ec5-9fc7-465f-891f-9178b4b2cd02погашендолгосрочный710консолидация кредитов3 годав ипотекеконсолидация кредитов20902,097,8114338278358240</v>
      </c>
      <c r="S1180" s="10">
        <f t="shared" si="76"/>
        <v>0.11400005181302407</v>
      </c>
      <c r="T1180" s="3">
        <f t="shared" si="77"/>
        <v>20.755197207551973</v>
      </c>
      <c r="U1180" s="13">
        <f t="shared" si="78"/>
        <v>7.2582144051004813E-2</v>
      </c>
    </row>
    <row r="1181" spans="1:21" x14ac:dyDescent="0.25">
      <c r="A1181">
        <v>490</v>
      </c>
      <c r="B1181" t="s">
        <v>541</v>
      </c>
      <c r="C1181" t="s">
        <v>23</v>
      </c>
      <c r="D1181" s="1">
        <v>648516</v>
      </c>
      <c r="E1181" t="s">
        <v>24</v>
      </c>
      <c r="F1181" s="4">
        <v>730</v>
      </c>
      <c r="G1181" s="4">
        <v>1400205</v>
      </c>
      <c r="H1181" t="s">
        <v>74</v>
      </c>
      <c r="I1181" t="s">
        <v>26</v>
      </c>
      <c r="J1181" t="s">
        <v>30</v>
      </c>
      <c r="K1181" s="3">
        <v>21353.15</v>
      </c>
      <c r="L1181" s="6">
        <v>19</v>
      </c>
      <c r="M1181" s="4">
        <v>69</v>
      </c>
      <c r="N1181" s="4">
        <v>8</v>
      </c>
      <c r="O1181" s="4">
        <v>265905</v>
      </c>
      <c r="P1181" s="4">
        <v>332156</v>
      </c>
      <c r="Q1181" s="4">
        <v>0</v>
      </c>
      <c r="R1181" s="9" t="str">
        <f t="shared" si="75"/>
        <v>917fae66-8e65-4cea-8888-c52996f6f7ddпогашен648516краткосрочный730консолидация кредитов6 летв ипотекеконсолидация кредитов21353,15196982659053321560</v>
      </c>
      <c r="S1181" s="10">
        <f t="shared" si="76"/>
        <v>0.18300020354162427</v>
      </c>
      <c r="T1181" s="3">
        <f t="shared" si="77"/>
        <v>12.452729456778039</v>
      </c>
      <c r="U1181" s="13">
        <f t="shared" si="78"/>
        <v>4.3547926537223253E-2</v>
      </c>
    </row>
    <row r="1182" spans="1:21" x14ac:dyDescent="0.25">
      <c r="A1182">
        <v>628</v>
      </c>
      <c r="B1182" t="s">
        <v>679</v>
      </c>
      <c r="C1182" t="s">
        <v>40</v>
      </c>
      <c r="D1182" s="1">
        <v>432520</v>
      </c>
      <c r="E1182" t="s">
        <v>24</v>
      </c>
      <c r="F1182" s="4">
        <v>745</v>
      </c>
      <c r="G1182" s="4">
        <v>1029477</v>
      </c>
      <c r="H1182" t="s">
        <v>29</v>
      </c>
      <c r="I1182" t="s">
        <v>26</v>
      </c>
      <c r="J1182" t="s">
        <v>30</v>
      </c>
      <c r="K1182" s="3">
        <v>17758.54</v>
      </c>
      <c r="L1182" s="6">
        <v>15.4</v>
      </c>
      <c r="N1182" s="4">
        <v>7</v>
      </c>
      <c r="O1182" s="4">
        <v>296286</v>
      </c>
      <c r="P1182" s="4">
        <v>536074</v>
      </c>
      <c r="Q1182" s="4">
        <v>0</v>
      </c>
      <c r="R1182" s="9" t="str">
        <f t="shared" si="75"/>
        <v>919ec1ef-5fe8-465a-8b3e-8442108780b6не погашен432520краткосрочный745консолидация кредитов10+ летв ипотекеконсолидация кредитов17758,5415,472962865360740</v>
      </c>
      <c r="S1182" s="10">
        <f t="shared" si="76"/>
        <v>0.20700071978295775</v>
      </c>
      <c r="T1182" s="3">
        <f t="shared" si="77"/>
        <v>16.684141826974514</v>
      </c>
      <c r="U1182" s="13">
        <f t="shared" si="78"/>
        <v>5.8345424201136267E-2</v>
      </c>
    </row>
    <row r="1183" spans="1:21" x14ac:dyDescent="0.25">
      <c r="A1183">
        <v>201</v>
      </c>
      <c r="B1183" t="s">
        <v>248</v>
      </c>
      <c r="C1183" t="s">
        <v>40</v>
      </c>
      <c r="D1183" s="1">
        <v>322872</v>
      </c>
      <c r="E1183" t="s">
        <v>34</v>
      </c>
      <c r="F1183" s="4">
        <v>708</v>
      </c>
      <c r="G1183" s="4">
        <v>985245</v>
      </c>
      <c r="H1183" t="s">
        <v>29</v>
      </c>
      <c r="I1183" t="s">
        <v>26</v>
      </c>
      <c r="J1183" t="s">
        <v>27</v>
      </c>
      <c r="K1183" s="3">
        <v>10895.17</v>
      </c>
      <c r="L1183" s="6">
        <v>17.5</v>
      </c>
      <c r="N1183" s="4">
        <v>7</v>
      </c>
      <c r="O1183" s="4">
        <v>106894</v>
      </c>
      <c r="P1183" s="4">
        <v>357698</v>
      </c>
      <c r="Q1183" s="4">
        <v>0</v>
      </c>
      <c r="R1183" s="9" t="str">
        <f t="shared" si="75"/>
        <v>91a2224e-3024-4b3c-848b-3ecf24503d71не погашен322872долгосрочный708ремонт жилья10+ летв ипотекеремонт жилья10895,1717,571068943576980</v>
      </c>
      <c r="S1183" s="10">
        <f t="shared" si="76"/>
        <v>0.13270002892681518</v>
      </c>
      <c r="T1183" s="3">
        <f t="shared" si="77"/>
        <v>9.8111364944282649</v>
      </c>
      <c r="U1183" s="13">
        <f t="shared" si="78"/>
        <v>3.4310120748144643E-2</v>
      </c>
    </row>
    <row r="1184" spans="1:21" x14ac:dyDescent="0.25">
      <c r="A1184">
        <v>1306</v>
      </c>
      <c r="B1184" t="s">
        <v>1356</v>
      </c>
      <c r="C1184" t="s">
        <v>23</v>
      </c>
      <c r="D1184" s="1">
        <v>429264</v>
      </c>
      <c r="E1184" t="s">
        <v>24</v>
      </c>
      <c r="F1184" s="4">
        <v>715</v>
      </c>
      <c r="G1184" s="4">
        <v>704387</v>
      </c>
      <c r="H1184" t="s">
        <v>52</v>
      </c>
      <c r="I1184" t="s">
        <v>38</v>
      </c>
      <c r="J1184" t="s">
        <v>30</v>
      </c>
      <c r="K1184" s="3">
        <v>9391.89</v>
      </c>
      <c r="L1184" s="6">
        <v>13</v>
      </c>
      <c r="M1184" s="4">
        <v>16</v>
      </c>
      <c r="N1184" s="4">
        <v>12</v>
      </c>
      <c r="O1184" s="4">
        <v>26809</v>
      </c>
      <c r="P1184" s="4">
        <v>229900</v>
      </c>
      <c r="Q1184" s="4">
        <v>0</v>
      </c>
      <c r="R1184" s="9" t="str">
        <f t="shared" si="75"/>
        <v>91e4ce3b-d824-4041-aedb-fb4f64142cd9погашен429264краткосрочный715консолидация кредитов4 годав арендеконсолидация кредитов9391,89131612268092299000</v>
      </c>
      <c r="S1184" s="10">
        <f t="shared" si="76"/>
        <v>0.16000107895233728</v>
      </c>
      <c r="T1184" s="3">
        <f t="shared" si="77"/>
        <v>2.8544840282413873</v>
      </c>
      <c r="U1184" s="13">
        <f t="shared" si="78"/>
        <v>9.9822983543477392E-3</v>
      </c>
    </row>
    <row r="1185" spans="1:21" x14ac:dyDescent="0.25">
      <c r="A1185">
        <v>837</v>
      </c>
      <c r="B1185" t="s">
        <v>889</v>
      </c>
      <c r="C1185" t="s">
        <v>23</v>
      </c>
      <c r="D1185" s="1">
        <v>280852</v>
      </c>
      <c r="E1185" t="s">
        <v>24</v>
      </c>
      <c r="F1185" s="4">
        <v>738</v>
      </c>
      <c r="G1185" s="4">
        <v>1585930</v>
      </c>
      <c r="H1185" t="s">
        <v>29</v>
      </c>
      <c r="I1185" t="s">
        <v>26</v>
      </c>
      <c r="J1185" t="s">
        <v>30</v>
      </c>
      <c r="K1185" s="3">
        <v>28811.03</v>
      </c>
      <c r="L1185" s="6">
        <v>22.6</v>
      </c>
      <c r="N1185" s="4">
        <v>13</v>
      </c>
      <c r="O1185" s="4">
        <v>276602</v>
      </c>
      <c r="P1185" s="4">
        <v>423654</v>
      </c>
      <c r="Q1185" s="4">
        <v>0</v>
      </c>
      <c r="R1185" s="9" t="str">
        <f t="shared" si="75"/>
        <v>92791a70-fc97-460a-aa6e-ad0b0a0e68d3погашен280852краткосрочный738консолидация кредитов10+ летв ипотекеконсолидация кредитов28811,0322,6132766024236540</v>
      </c>
      <c r="S1185" s="10">
        <f t="shared" si="76"/>
        <v>0.21799976039295554</v>
      </c>
      <c r="T1185" s="3">
        <f t="shared" si="77"/>
        <v>9.6005592302670202</v>
      </c>
      <c r="U1185" s="13">
        <f t="shared" si="78"/>
        <v>3.3573719683467854E-2</v>
      </c>
    </row>
    <row r="1186" spans="1:21" x14ac:dyDescent="0.25">
      <c r="A1186">
        <v>298</v>
      </c>
      <c r="B1186" t="s">
        <v>348</v>
      </c>
      <c r="C1186" t="s">
        <v>23</v>
      </c>
      <c r="D1186" s="1">
        <v>523248</v>
      </c>
      <c r="E1186" t="s">
        <v>34</v>
      </c>
      <c r="F1186" s="4">
        <v>668</v>
      </c>
      <c r="G1186" s="4">
        <v>1468662</v>
      </c>
      <c r="H1186" t="s">
        <v>25</v>
      </c>
      <c r="I1186" t="s">
        <v>32</v>
      </c>
      <c r="J1186" t="s">
        <v>30</v>
      </c>
      <c r="K1186" s="3">
        <v>39286.68</v>
      </c>
      <c r="L1186" s="6">
        <v>14.8</v>
      </c>
      <c r="N1186" s="4">
        <v>9</v>
      </c>
      <c r="O1186" s="4">
        <v>621585</v>
      </c>
      <c r="P1186" s="4">
        <v>906466</v>
      </c>
      <c r="Q1186" s="4">
        <v>0</v>
      </c>
      <c r="R1186" s="9" t="str">
        <f t="shared" si="75"/>
        <v>9281ecfc-e6e4-42cf-97d9-bd7911ed4daeпогашен523248долгосрочный668консолидация кредитов8 летв собственностиконсолидация кредитов39286,6814,896215859064660</v>
      </c>
      <c r="S1186" s="10">
        <f t="shared" si="76"/>
        <v>0.32099976713498413</v>
      </c>
      <c r="T1186" s="3">
        <f t="shared" si="77"/>
        <v>15.821774708374441</v>
      </c>
      <c r="U1186" s="13">
        <f t="shared" si="78"/>
        <v>5.5329675721314281E-2</v>
      </c>
    </row>
    <row r="1187" spans="1:21" x14ac:dyDescent="0.25">
      <c r="A1187">
        <v>1641</v>
      </c>
      <c r="B1187" t="s">
        <v>1690</v>
      </c>
      <c r="C1187" t="s">
        <v>40</v>
      </c>
      <c r="D1187" s="1">
        <v>356444</v>
      </c>
      <c r="E1187" t="s">
        <v>24</v>
      </c>
      <c r="F1187" s="4"/>
      <c r="G1187" s="4"/>
      <c r="I1187" t="s">
        <v>26</v>
      </c>
      <c r="J1187" t="s">
        <v>30</v>
      </c>
      <c r="K1187" s="3">
        <v>4368.67</v>
      </c>
      <c r="L1187" s="6">
        <v>14.9</v>
      </c>
      <c r="N1187" s="4">
        <v>8</v>
      </c>
      <c r="O1187" s="4">
        <v>155306</v>
      </c>
      <c r="P1187" s="4">
        <v>222816</v>
      </c>
      <c r="Q1187" s="4">
        <v>0</v>
      </c>
      <c r="R1187" s="9" t="str">
        <f t="shared" si="75"/>
        <v>92be0d20-ef42-48b9-9cd3-70aa8eb6146aне погашен356444краткосрочныйконсолидация кредитовв ипотекеконсолидация кредитов4368,6714,981553062228160</v>
      </c>
      <c r="S1187" s="10" t="str">
        <f t="shared" si="76"/>
        <v/>
      </c>
      <c r="T1187" s="3">
        <f t="shared" si="77"/>
        <v>35.549949984777975</v>
      </c>
      <c r="U1187" s="13">
        <f t="shared" si="78"/>
        <v>0.12432026373916158</v>
      </c>
    </row>
    <row r="1188" spans="1:21" x14ac:dyDescent="0.25">
      <c r="A1188">
        <v>1898</v>
      </c>
      <c r="B1188" t="s">
        <v>1945</v>
      </c>
      <c r="C1188" t="s">
        <v>23</v>
      </c>
      <c r="E1188" t="s">
        <v>24</v>
      </c>
      <c r="F1188" s="4">
        <v>704</v>
      </c>
      <c r="G1188" s="4">
        <v>1236444</v>
      </c>
      <c r="H1188" t="s">
        <v>42</v>
      </c>
      <c r="I1188" t="s">
        <v>26</v>
      </c>
      <c r="J1188" t="s">
        <v>291</v>
      </c>
      <c r="K1188" s="3">
        <v>31323.21</v>
      </c>
      <c r="L1188" s="6">
        <v>14.6</v>
      </c>
      <c r="N1188" s="4">
        <v>17</v>
      </c>
      <c r="O1188" s="4">
        <v>272460</v>
      </c>
      <c r="P1188" s="4">
        <v>486112</v>
      </c>
      <c r="Q1188" s="4">
        <v>0</v>
      </c>
      <c r="R1188" s="9" t="str">
        <f t="shared" si="75"/>
        <v>92c8d2cf-9e0c-4c29-898e-2a191f1045d1погашенкраткосрочный704Medical Bills&lt; 1 годав ипотекеMedical Bills31323,2114,6172724604861120</v>
      </c>
      <c r="S1188" s="10">
        <f t="shared" si="76"/>
        <v>0.3039996312004426</v>
      </c>
      <c r="T1188" s="3">
        <f t="shared" si="77"/>
        <v>8.6983422197150286</v>
      </c>
      <c r="U1188" s="13">
        <f t="shared" si="78"/>
        <v>3.0418613790216004E-2</v>
      </c>
    </row>
    <row r="1189" spans="1:21" x14ac:dyDescent="0.25">
      <c r="A1189">
        <v>499</v>
      </c>
      <c r="B1189" t="s">
        <v>550</v>
      </c>
      <c r="C1189" t="s">
        <v>23</v>
      </c>
      <c r="D1189" s="1">
        <v>66572</v>
      </c>
      <c r="E1189" t="s">
        <v>24</v>
      </c>
      <c r="F1189" s="4">
        <v>747</v>
      </c>
      <c r="G1189" s="4">
        <v>785707</v>
      </c>
      <c r="H1189" t="s">
        <v>46</v>
      </c>
      <c r="I1189" t="s">
        <v>26</v>
      </c>
      <c r="J1189" t="s">
        <v>72</v>
      </c>
      <c r="K1189" s="3">
        <v>13618.82</v>
      </c>
      <c r="L1189" s="6">
        <v>8.3000000000000007</v>
      </c>
      <c r="N1189" s="4">
        <v>7</v>
      </c>
      <c r="O1189" s="4">
        <v>16302</v>
      </c>
      <c r="P1189" s="4">
        <v>132990</v>
      </c>
      <c r="Q1189" s="4">
        <v>0</v>
      </c>
      <c r="R1189" s="9" t="str">
        <f t="shared" si="75"/>
        <v>93035ff7-abf6-4594-b4dd-311b27fdc293погашен66572краткосрочный747иное2 годав ипотекеиное13618,828,37163021329900</v>
      </c>
      <c r="S1189" s="10">
        <f t="shared" si="76"/>
        <v>0.20799845234928541</v>
      </c>
      <c r="T1189" s="3">
        <f t="shared" si="77"/>
        <v>1.1970200061385641</v>
      </c>
      <c r="U1189" s="13">
        <f t="shared" si="78"/>
        <v>4.1860492891809768E-3</v>
      </c>
    </row>
    <row r="1190" spans="1:21" x14ac:dyDescent="0.25">
      <c r="A1190">
        <v>1018</v>
      </c>
      <c r="B1190" t="s">
        <v>1068</v>
      </c>
      <c r="C1190" t="s">
        <v>23</v>
      </c>
      <c r="D1190" s="1">
        <v>510334</v>
      </c>
      <c r="E1190" t="s">
        <v>34</v>
      </c>
      <c r="F1190" s="4">
        <v>718</v>
      </c>
      <c r="G1190" s="4">
        <v>900239</v>
      </c>
      <c r="H1190" t="s">
        <v>68</v>
      </c>
      <c r="I1190" t="s">
        <v>38</v>
      </c>
      <c r="J1190" t="s">
        <v>30</v>
      </c>
      <c r="K1190" s="3">
        <v>15266.5</v>
      </c>
      <c r="L1190" s="6">
        <v>23.6</v>
      </c>
      <c r="N1190" s="4">
        <v>8</v>
      </c>
      <c r="O1190" s="4">
        <v>361665</v>
      </c>
      <c r="P1190" s="4">
        <v>549582</v>
      </c>
      <c r="Q1190" s="4">
        <v>0</v>
      </c>
      <c r="R1190" s="9" t="str">
        <f t="shared" si="75"/>
        <v>9305ecb1-87c6-4046-8326-fd16ca5e5800погашен510334долгосрочный718консолидация кредитов1 годв арендеконсолидация кредитов15266,523,683616655495820</v>
      </c>
      <c r="S1190" s="10">
        <f t="shared" si="76"/>
        <v>0.20349929296553471</v>
      </c>
      <c r="T1190" s="3">
        <f t="shared" si="77"/>
        <v>23.690105787181082</v>
      </c>
      <c r="U1190" s="13">
        <f t="shared" si="78"/>
        <v>8.2845691786685202E-2</v>
      </c>
    </row>
    <row r="1191" spans="1:21" x14ac:dyDescent="0.25">
      <c r="A1191">
        <v>1648</v>
      </c>
      <c r="B1191" t="s">
        <v>1697</v>
      </c>
      <c r="C1191" t="s">
        <v>23</v>
      </c>
      <c r="D1191" s="1">
        <v>108240</v>
      </c>
      <c r="E1191" t="s">
        <v>24</v>
      </c>
      <c r="F1191" s="4">
        <v>721</v>
      </c>
      <c r="G1191" s="4">
        <v>1458136</v>
      </c>
      <c r="H1191" t="s">
        <v>29</v>
      </c>
      <c r="I1191" t="s">
        <v>26</v>
      </c>
      <c r="J1191" t="s">
        <v>72</v>
      </c>
      <c r="K1191" s="3">
        <v>24788.35</v>
      </c>
      <c r="L1191" s="6">
        <v>19.7</v>
      </c>
      <c r="M1191" s="4">
        <v>23</v>
      </c>
      <c r="N1191" s="4">
        <v>10</v>
      </c>
      <c r="O1191" s="4">
        <v>162070</v>
      </c>
      <c r="P1191" s="4">
        <v>700260</v>
      </c>
      <c r="Q1191" s="4">
        <v>0</v>
      </c>
      <c r="R1191" s="9" t="str">
        <f t="shared" si="75"/>
        <v>93479576-2563-451f-9752-120784c76ef2погашен108240краткосрочный721иное10+ летв ипотекеиное24788,3519,723101620707002600</v>
      </c>
      <c r="S1191" s="10">
        <f t="shared" si="76"/>
        <v>0.20400031272803082</v>
      </c>
      <c r="T1191" s="3">
        <f t="shared" si="77"/>
        <v>6.5381519947878743</v>
      </c>
      <c r="U1191" s="13">
        <f t="shared" si="78"/>
        <v>2.2864301657436786E-2</v>
      </c>
    </row>
    <row r="1192" spans="1:21" x14ac:dyDescent="0.25">
      <c r="A1192">
        <v>1214</v>
      </c>
      <c r="B1192" t="s">
        <v>1264</v>
      </c>
      <c r="C1192" t="s">
        <v>23</v>
      </c>
      <c r="D1192" s="1">
        <v>46596</v>
      </c>
      <c r="E1192" t="s">
        <v>24</v>
      </c>
      <c r="F1192" s="4">
        <v>705</v>
      </c>
      <c r="G1192" s="4">
        <v>692664</v>
      </c>
      <c r="H1192" t="s">
        <v>46</v>
      </c>
      <c r="I1192" t="s">
        <v>38</v>
      </c>
      <c r="J1192" t="s">
        <v>30</v>
      </c>
      <c r="K1192" s="3">
        <v>10274.44</v>
      </c>
      <c r="L1192" s="6">
        <v>16.399999999999999</v>
      </c>
      <c r="N1192" s="4">
        <v>11</v>
      </c>
      <c r="O1192" s="4">
        <v>37430</v>
      </c>
      <c r="P1192" s="4">
        <v>361086</v>
      </c>
      <c r="Q1192" s="4">
        <v>1</v>
      </c>
      <c r="R1192" s="9" t="str">
        <f t="shared" si="75"/>
        <v>9358e279-5801-484b-87cb-ebef567bc122погашен46596краткосрочный705консолидация кредитов2 годав арендеконсолидация кредитов10274,4416,411374303610861</v>
      </c>
      <c r="S1192" s="10">
        <f t="shared" si="76"/>
        <v>0.17799868334430546</v>
      </c>
      <c r="T1192" s="3">
        <f t="shared" si="77"/>
        <v>3.6430209335009982</v>
      </c>
      <c r="U1192" s="13">
        <f t="shared" si="78"/>
        <v>1.2739858240421073E-2</v>
      </c>
    </row>
    <row r="1193" spans="1:21" x14ac:dyDescent="0.25">
      <c r="A1193">
        <v>1230</v>
      </c>
      <c r="B1193" t="s">
        <v>1280</v>
      </c>
      <c r="C1193" t="s">
        <v>23</v>
      </c>
      <c r="D1193" s="1">
        <v>355124</v>
      </c>
      <c r="E1193" t="s">
        <v>34</v>
      </c>
      <c r="F1193" s="4">
        <v>701</v>
      </c>
      <c r="G1193" s="4">
        <v>1533528</v>
      </c>
      <c r="H1193" t="s">
        <v>37</v>
      </c>
      <c r="I1193" t="s">
        <v>38</v>
      </c>
      <c r="J1193" t="s">
        <v>30</v>
      </c>
      <c r="K1193" s="3">
        <v>22747.37</v>
      </c>
      <c r="L1193" s="6">
        <v>14.1</v>
      </c>
      <c r="M1193" s="4">
        <v>53</v>
      </c>
      <c r="N1193" s="4">
        <v>16</v>
      </c>
      <c r="O1193" s="4">
        <v>215308</v>
      </c>
      <c r="P1193" s="4">
        <v>951544</v>
      </c>
      <c r="Q1193" s="4">
        <v>1</v>
      </c>
      <c r="R1193" s="9" t="str">
        <f t="shared" si="75"/>
        <v>93774e00-bedb-4ce4-8582-9cb01c10b702погашен355124долгосрочный701консолидация кредитов5 летв арендеконсолидация кредитов22747,3714,153162153089515441</v>
      </c>
      <c r="S1193" s="10">
        <f t="shared" si="76"/>
        <v>0.17800029735355338</v>
      </c>
      <c r="T1193" s="3">
        <f t="shared" si="77"/>
        <v>9.4651821287471911</v>
      </c>
      <c r="U1193" s="13">
        <f t="shared" si="78"/>
        <v>3.3100298005732873E-2</v>
      </c>
    </row>
    <row r="1194" spans="1:21" x14ac:dyDescent="0.25">
      <c r="A1194">
        <v>1000</v>
      </c>
      <c r="B1194" t="s">
        <v>1051</v>
      </c>
      <c r="C1194" t="s">
        <v>23</v>
      </c>
      <c r="D1194" s="1">
        <v>334092</v>
      </c>
      <c r="E1194" t="s">
        <v>24</v>
      </c>
      <c r="F1194" s="4">
        <v>737</v>
      </c>
      <c r="G1194" s="4">
        <v>1442670</v>
      </c>
      <c r="H1194" t="s">
        <v>29</v>
      </c>
      <c r="I1194" t="s">
        <v>26</v>
      </c>
      <c r="J1194" t="s">
        <v>27</v>
      </c>
      <c r="K1194" s="3">
        <v>16350.26</v>
      </c>
      <c r="L1194" s="6">
        <v>26.5</v>
      </c>
      <c r="M1194" s="4">
        <v>21</v>
      </c>
      <c r="N1194" s="4">
        <v>10</v>
      </c>
      <c r="O1194" s="4">
        <v>95950</v>
      </c>
      <c r="P1194" s="4">
        <v>178310</v>
      </c>
      <c r="Q1194" s="4">
        <v>0</v>
      </c>
      <c r="R1194" s="9" t="str">
        <f t="shared" si="75"/>
        <v>9377bdfc-c01a-4b7f-9dcd-6e6155cce7e8погашен334092краткосрочный737ремонт жилья10+ летв ипотекеремонт жилья16350,2626,52110959501783100</v>
      </c>
      <c r="S1194" s="10">
        <f t="shared" si="76"/>
        <v>0.13600000000000001</v>
      </c>
      <c r="T1194" s="3">
        <f t="shared" si="77"/>
        <v>5.8684082087991261</v>
      </c>
      <c r="U1194" s="13">
        <f t="shared" si="78"/>
        <v>2.0522168288826203E-2</v>
      </c>
    </row>
    <row r="1195" spans="1:21" x14ac:dyDescent="0.25">
      <c r="A1195">
        <v>1048</v>
      </c>
      <c r="B1195" t="s">
        <v>1098</v>
      </c>
      <c r="C1195" t="s">
        <v>40</v>
      </c>
      <c r="D1195" s="1">
        <v>752840</v>
      </c>
      <c r="E1195" t="s">
        <v>24</v>
      </c>
      <c r="F1195" s="4"/>
      <c r="G1195" s="4"/>
      <c r="H1195" t="s">
        <v>52</v>
      </c>
      <c r="I1195" t="s">
        <v>32</v>
      </c>
      <c r="J1195" t="s">
        <v>30</v>
      </c>
      <c r="K1195" s="3">
        <v>39159.949999999997</v>
      </c>
      <c r="L1195" s="6">
        <v>29.5</v>
      </c>
      <c r="M1195" s="4">
        <v>37</v>
      </c>
      <c r="N1195" s="4">
        <v>13</v>
      </c>
      <c r="O1195" s="4">
        <v>746624</v>
      </c>
      <c r="P1195" s="4">
        <v>979066</v>
      </c>
      <c r="Q1195" s="4">
        <v>0</v>
      </c>
      <c r="R1195" s="9" t="str">
        <f t="shared" si="75"/>
        <v>9379820c-d2ab-4433-93c9-576e1350a297не погашен752840краткосрочныйконсолидация кредитов4 годав собственностиконсолидация кредитов39159,9529,537137466249790660</v>
      </c>
      <c r="S1195" s="10" t="str">
        <f t="shared" si="76"/>
        <v/>
      </c>
      <c r="T1195" s="3">
        <f t="shared" si="77"/>
        <v>19.06601004342447</v>
      </c>
      <c r="U1195" s="13">
        <f t="shared" si="78"/>
        <v>6.667495729436923E-2</v>
      </c>
    </row>
    <row r="1196" spans="1:21" x14ac:dyDescent="0.25">
      <c r="A1196">
        <v>1021</v>
      </c>
      <c r="B1196" t="s">
        <v>1071</v>
      </c>
      <c r="C1196" t="s">
        <v>23</v>
      </c>
      <c r="D1196" s="1">
        <v>307538</v>
      </c>
      <c r="E1196" t="s">
        <v>24</v>
      </c>
      <c r="F1196" s="4">
        <v>739</v>
      </c>
      <c r="G1196" s="4">
        <v>1043442</v>
      </c>
      <c r="H1196" t="s">
        <v>74</v>
      </c>
      <c r="I1196" t="s">
        <v>38</v>
      </c>
      <c r="J1196" t="s">
        <v>30</v>
      </c>
      <c r="K1196" s="3">
        <v>22259.83</v>
      </c>
      <c r="L1196" s="6">
        <v>9</v>
      </c>
      <c r="N1196" s="4">
        <v>10</v>
      </c>
      <c r="O1196" s="4">
        <v>170525</v>
      </c>
      <c r="P1196" s="4">
        <v>399674</v>
      </c>
      <c r="Q1196" s="4">
        <v>0</v>
      </c>
      <c r="R1196" s="9" t="str">
        <f t="shared" si="75"/>
        <v>93863691-c7ed-4af7-b53e-a85570383460погашен307538краткосрочный739консолидация кредитов6 летв арендеконсолидация кредитов22259,839101705253996740</v>
      </c>
      <c r="S1196" s="10">
        <f t="shared" si="76"/>
        <v>0.25599694089369607</v>
      </c>
      <c r="T1196" s="3">
        <f t="shared" si="77"/>
        <v>7.660660481234582</v>
      </c>
      <c r="U1196" s="13">
        <f t="shared" si="78"/>
        <v>2.6789779784529948E-2</v>
      </c>
    </row>
    <row r="1197" spans="1:21" x14ac:dyDescent="0.25">
      <c r="A1197">
        <v>473</v>
      </c>
      <c r="B1197" t="s">
        <v>524</v>
      </c>
      <c r="C1197" t="s">
        <v>23</v>
      </c>
      <c r="D1197" s="1">
        <v>311608</v>
      </c>
      <c r="E1197" t="s">
        <v>24</v>
      </c>
      <c r="F1197" s="4"/>
      <c r="G1197" s="4"/>
      <c r="H1197" t="s">
        <v>52</v>
      </c>
      <c r="I1197" t="s">
        <v>38</v>
      </c>
      <c r="J1197" t="s">
        <v>30</v>
      </c>
      <c r="K1197" s="3">
        <v>19115.14</v>
      </c>
      <c r="L1197" s="6">
        <v>15.9</v>
      </c>
      <c r="N1197" s="4">
        <v>8</v>
      </c>
      <c r="O1197" s="4">
        <v>120460</v>
      </c>
      <c r="P1197" s="4">
        <v>255464</v>
      </c>
      <c r="Q1197" s="4">
        <v>0</v>
      </c>
      <c r="R1197" s="9" t="str">
        <f t="shared" si="75"/>
        <v>93bfe4f9-4421-4add-8e13-0a84235cee68погашен311608краткосрочныйконсолидация кредитов4 годав арендеконсолидация кредитов19115,1415,981204602554640</v>
      </c>
      <c r="S1197" s="10" t="str">
        <f t="shared" si="76"/>
        <v/>
      </c>
      <c r="T1197" s="3">
        <f t="shared" si="77"/>
        <v>6.3018110251873649</v>
      </c>
      <c r="U1197" s="13">
        <f t="shared" si="78"/>
        <v>2.2037803401161168E-2</v>
      </c>
    </row>
    <row r="1198" spans="1:21" x14ac:dyDescent="0.25">
      <c r="A1198">
        <v>1888</v>
      </c>
      <c r="B1198" t="s">
        <v>1935</v>
      </c>
      <c r="C1198" t="s">
        <v>40</v>
      </c>
      <c r="D1198" s="1">
        <v>414194</v>
      </c>
      <c r="E1198" t="s">
        <v>34</v>
      </c>
      <c r="F1198" s="4">
        <v>713</v>
      </c>
      <c r="G1198" s="4">
        <v>797012</v>
      </c>
      <c r="H1198" t="s">
        <v>57</v>
      </c>
      <c r="I1198" t="s">
        <v>38</v>
      </c>
      <c r="J1198" t="s">
        <v>30</v>
      </c>
      <c r="K1198" s="3">
        <v>20987.78</v>
      </c>
      <c r="L1198" s="6">
        <v>9.6</v>
      </c>
      <c r="N1198" s="4">
        <v>13</v>
      </c>
      <c r="O1198" s="4">
        <v>246430</v>
      </c>
      <c r="P1198" s="4">
        <v>458018</v>
      </c>
      <c r="Q1198" s="4">
        <v>0</v>
      </c>
      <c r="R1198" s="9" t="str">
        <f t="shared" si="75"/>
        <v>93ca1f42-39fb-4fff-b665-cc68d2d4e422не погашен414194долгосрочный713консолидация кредитов7 летв арендеконсолидация кредитов20987,789,6132464304580180</v>
      </c>
      <c r="S1198" s="10">
        <f t="shared" si="76"/>
        <v>0.31599694860303229</v>
      </c>
      <c r="T1198" s="3">
        <f t="shared" si="77"/>
        <v>11.741594394452392</v>
      </c>
      <c r="U1198" s="13">
        <f t="shared" si="78"/>
        <v>4.1061045443428611E-2</v>
      </c>
    </row>
    <row r="1199" spans="1:21" x14ac:dyDescent="0.25">
      <c r="A1199">
        <v>1140</v>
      </c>
      <c r="B1199" t="s">
        <v>1190</v>
      </c>
      <c r="C1199" t="s">
        <v>23</v>
      </c>
      <c r="D1199" s="1">
        <v>440000</v>
      </c>
      <c r="E1199" t="s">
        <v>24</v>
      </c>
      <c r="F1199" s="4">
        <v>680</v>
      </c>
      <c r="G1199" s="4">
        <v>1425000</v>
      </c>
      <c r="H1199" t="s">
        <v>42</v>
      </c>
      <c r="I1199" t="s">
        <v>38</v>
      </c>
      <c r="J1199" t="s">
        <v>30</v>
      </c>
      <c r="K1199" s="3">
        <v>6234.47</v>
      </c>
      <c r="L1199" s="6">
        <v>8.8000000000000007</v>
      </c>
      <c r="N1199" s="4">
        <v>7</v>
      </c>
      <c r="O1199" s="4">
        <v>361703</v>
      </c>
      <c r="P1199" s="4">
        <v>594066</v>
      </c>
      <c r="Q1199" s="4">
        <v>0</v>
      </c>
      <c r="R1199" s="9" t="str">
        <f t="shared" si="75"/>
        <v>93e27a0a-2578-4e93-be99-ee7d6bbc55f5погашен440000краткосрочный680консолидация кредитов&lt; 1 годав арендеконсолидация кредитов6234,478,873617035940660</v>
      </c>
      <c r="S1199" s="10">
        <f t="shared" si="76"/>
        <v>5.25008E-2</v>
      </c>
      <c r="T1199" s="3">
        <f t="shared" si="77"/>
        <v>58.016639746441953</v>
      </c>
      <c r="U1199" s="13">
        <f t="shared" si="78"/>
        <v>0.20288759780607141</v>
      </c>
    </row>
    <row r="1200" spans="1:21" x14ac:dyDescent="0.25">
      <c r="A1200">
        <v>1166</v>
      </c>
      <c r="B1200" t="s">
        <v>1216</v>
      </c>
      <c r="C1200" t="s">
        <v>40</v>
      </c>
      <c r="D1200" s="1">
        <v>778316</v>
      </c>
      <c r="E1200" t="s">
        <v>34</v>
      </c>
      <c r="F1200" s="4">
        <v>709</v>
      </c>
      <c r="G1200" s="4">
        <v>2016546</v>
      </c>
      <c r="H1200" t="s">
        <v>57</v>
      </c>
      <c r="I1200" t="s">
        <v>26</v>
      </c>
      <c r="J1200" t="s">
        <v>30</v>
      </c>
      <c r="K1200" s="3">
        <v>52262.16</v>
      </c>
      <c r="L1200" s="6">
        <v>22.5</v>
      </c>
      <c r="N1200" s="4">
        <v>28</v>
      </c>
      <c r="O1200" s="4">
        <v>1009375</v>
      </c>
      <c r="P1200" s="4">
        <v>2557412</v>
      </c>
      <c r="Q1200" s="4">
        <v>0</v>
      </c>
      <c r="R1200" s="9" t="str">
        <f t="shared" si="75"/>
        <v>93e2bda9-b01a-429d-b4e9-00485f49fbf3не погашен778316долгосрочный709консолидация кредитов7 летв ипотекеконсолидация кредитов52262,1622,528100937525574120</v>
      </c>
      <c r="S1200" s="10">
        <f t="shared" si="76"/>
        <v>0.31100005653230822</v>
      </c>
      <c r="T1200" s="3">
        <f t="shared" si="77"/>
        <v>19.313686996480818</v>
      </c>
      <c r="U1200" s="13">
        <f t="shared" si="78"/>
        <v>6.7541098150805362E-2</v>
      </c>
    </row>
    <row r="1201" spans="1:21" x14ac:dyDescent="0.25">
      <c r="A1201">
        <v>120</v>
      </c>
      <c r="B1201" t="s">
        <v>167</v>
      </c>
      <c r="C1201" t="s">
        <v>23</v>
      </c>
      <c r="E1201" t="s">
        <v>24</v>
      </c>
      <c r="F1201" s="4">
        <v>709</v>
      </c>
      <c r="G1201" s="4">
        <v>1806083</v>
      </c>
      <c r="H1201" t="s">
        <v>29</v>
      </c>
      <c r="I1201" t="s">
        <v>26</v>
      </c>
      <c r="J1201" t="s">
        <v>30</v>
      </c>
      <c r="K1201" s="3">
        <v>29348.92</v>
      </c>
      <c r="L1201" s="6">
        <v>16.100000000000001</v>
      </c>
      <c r="M1201" s="4">
        <v>25</v>
      </c>
      <c r="N1201" s="4">
        <v>22</v>
      </c>
      <c r="O1201" s="4">
        <v>492556</v>
      </c>
      <c r="P1201" s="4">
        <v>724680</v>
      </c>
      <c r="Q1201" s="4">
        <v>0</v>
      </c>
      <c r="R1201" s="9" t="str">
        <f t="shared" si="75"/>
        <v>942d2eb9-a841-4b19-96c3-a9aaa73b0dcfпогашенкраткосрочный709консолидация кредитов10+ летв ипотекеконсолидация кредитов29348,9216,125224925567246800</v>
      </c>
      <c r="S1201" s="10">
        <f t="shared" si="76"/>
        <v>0.1950004734001704</v>
      </c>
      <c r="T1201" s="3">
        <f t="shared" si="77"/>
        <v>16.782764067638606</v>
      </c>
      <c r="U1201" s="13">
        <f t="shared" si="78"/>
        <v>5.8690311971025026E-2</v>
      </c>
    </row>
    <row r="1202" spans="1:21" x14ac:dyDescent="0.25">
      <c r="A1202">
        <v>645</v>
      </c>
      <c r="B1202" t="s">
        <v>697</v>
      </c>
      <c r="C1202" t="s">
        <v>23</v>
      </c>
      <c r="E1202" t="s">
        <v>24</v>
      </c>
      <c r="F1202" s="4">
        <v>721</v>
      </c>
      <c r="G1202" s="4">
        <v>777024</v>
      </c>
      <c r="H1202" t="s">
        <v>74</v>
      </c>
      <c r="I1202" t="s">
        <v>26</v>
      </c>
      <c r="J1202" t="s">
        <v>30</v>
      </c>
      <c r="K1202" s="3">
        <v>4506.8</v>
      </c>
      <c r="L1202" s="6">
        <v>12</v>
      </c>
      <c r="N1202" s="4">
        <v>3</v>
      </c>
      <c r="O1202" s="4">
        <v>161405</v>
      </c>
      <c r="P1202" s="4">
        <v>202488</v>
      </c>
      <c r="Q1202" s="4">
        <v>1</v>
      </c>
      <c r="R1202" s="9" t="str">
        <f t="shared" si="75"/>
        <v>9434bb58-ec87-4e87-9177-25b9ea9c3b58погашенкраткосрочный721консолидация кредитов6 летв ипотекеконсолидация кредитов4506,81231614052024881</v>
      </c>
      <c r="S1202" s="10">
        <f t="shared" si="76"/>
        <v>6.9600938967136164E-2</v>
      </c>
      <c r="T1202" s="3">
        <f t="shared" si="77"/>
        <v>35.813659359190552</v>
      </c>
      <c r="U1202" s="13">
        <f t="shared" si="78"/>
        <v>0.12524247091502255</v>
      </c>
    </row>
    <row r="1203" spans="1:21" x14ac:dyDescent="0.25">
      <c r="A1203">
        <v>1022</v>
      </c>
      <c r="B1203" t="s">
        <v>1072</v>
      </c>
      <c r="C1203" t="s">
        <v>40</v>
      </c>
      <c r="D1203" s="1">
        <v>582912</v>
      </c>
      <c r="E1203" t="s">
        <v>34</v>
      </c>
      <c r="F1203" s="4">
        <v>685</v>
      </c>
      <c r="G1203" s="4">
        <v>1411472</v>
      </c>
      <c r="H1203" t="s">
        <v>74</v>
      </c>
      <c r="I1203" t="s">
        <v>26</v>
      </c>
      <c r="J1203" t="s">
        <v>30</v>
      </c>
      <c r="K1203" s="3">
        <v>10162.530000000001</v>
      </c>
      <c r="L1203" s="6">
        <v>14.7</v>
      </c>
      <c r="M1203" s="4">
        <v>48</v>
      </c>
      <c r="N1203" s="4">
        <v>12</v>
      </c>
      <c r="O1203" s="4">
        <v>373255</v>
      </c>
      <c r="P1203" s="4">
        <v>1445422</v>
      </c>
      <c r="Q1203" s="4">
        <v>0</v>
      </c>
      <c r="R1203" s="9" t="str">
        <f t="shared" si="75"/>
        <v>9443557f-17dc-4de9-9eb5-621c3046dd24не погашен582912долгосрочный685консолидация кредитов6 летв ипотекеконсолидация кредитов10162,5314,7481237325514454220</v>
      </c>
      <c r="S1203" s="10">
        <f t="shared" si="76"/>
        <v>8.6399418479431417E-2</v>
      </c>
      <c r="T1203" s="3">
        <f t="shared" si="77"/>
        <v>36.728550862826481</v>
      </c>
      <c r="U1203" s="13">
        <f t="shared" si="78"/>
        <v>0.12844190025524493</v>
      </c>
    </row>
    <row r="1204" spans="1:21" x14ac:dyDescent="0.25">
      <c r="A1204">
        <v>661</v>
      </c>
      <c r="B1204" t="s">
        <v>713</v>
      </c>
      <c r="C1204" t="s">
        <v>23</v>
      </c>
      <c r="D1204" s="1">
        <v>222112</v>
      </c>
      <c r="E1204" t="s">
        <v>24</v>
      </c>
      <c r="F1204" s="4">
        <v>741</v>
      </c>
      <c r="G1204" s="4">
        <v>1822328</v>
      </c>
      <c r="H1204" t="s">
        <v>29</v>
      </c>
      <c r="I1204" t="s">
        <v>26</v>
      </c>
      <c r="J1204" t="s">
        <v>30</v>
      </c>
      <c r="K1204" s="3">
        <v>6499.52</v>
      </c>
      <c r="L1204" s="6">
        <v>20</v>
      </c>
      <c r="M1204" s="4">
        <v>37</v>
      </c>
      <c r="N1204" s="4">
        <v>26</v>
      </c>
      <c r="O1204" s="4">
        <v>237595</v>
      </c>
      <c r="P1204" s="4">
        <v>2116224</v>
      </c>
      <c r="Q1204" s="4">
        <v>0</v>
      </c>
      <c r="R1204" s="9" t="str">
        <f t="shared" si="75"/>
        <v>9449d282-eb22-4e87-90f6-8b1642d47375погашен222112краткосрочный741консолидация кредитов10+ летв ипотекеконсолидация кредитов6499,5220372623759521162240</v>
      </c>
      <c r="S1204" s="10">
        <f t="shared" si="76"/>
        <v>4.2799232629910755E-2</v>
      </c>
      <c r="T1204" s="3">
        <f t="shared" si="77"/>
        <v>36.555776426566879</v>
      </c>
      <c r="U1204" s="13">
        <f t="shared" si="78"/>
        <v>0.12783769790074442</v>
      </c>
    </row>
    <row r="1205" spans="1:21" x14ac:dyDescent="0.25">
      <c r="A1205">
        <v>1594</v>
      </c>
      <c r="B1205" t="s">
        <v>1644</v>
      </c>
      <c r="C1205" t="s">
        <v>40</v>
      </c>
      <c r="D1205" s="1">
        <v>131538</v>
      </c>
      <c r="E1205" t="s">
        <v>24</v>
      </c>
      <c r="F1205" s="4">
        <v>737</v>
      </c>
      <c r="G1205" s="4">
        <v>1098143</v>
      </c>
      <c r="H1205" t="s">
        <v>29</v>
      </c>
      <c r="I1205" t="s">
        <v>26</v>
      </c>
      <c r="J1205" t="s">
        <v>27</v>
      </c>
      <c r="K1205" s="3">
        <v>26538.44</v>
      </c>
      <c r="L1205" s="6">
        <v>21.8</v>
      </c>
      <c r="N1205" s="4">
        <v>8</v>
      </c>
      <c r="O1205" s="4">
        <v>690042</v>
      </c>
      <c r="P1205" s="4">
        <v>861916</v>
      </c>
      <c r="Q1205" s="4">
        <v>0</v>
      </c>
      <c r="R1205" s="9" t="str">
        <f t="shared" si="75"/>
        <v>945ebe95-ca44-41f5-b1fa-dfdefa4e0477не погашен131538краткосрочный737ремонт жилья10+ летв ипотекеремонт жилья26538,4421,886900428619160</v>
      </c>
      <c r="S1205" s="10">
        <f t="shared" si="76"/>
        <v>0.28999982698063909</v>
      </c>
      <c r="T1205" s="3">
        <f t="shared" si="77"/>
        <v>26.001603711446492</v>
      </c>
      <c r="U1205" s="13">
        <f t="shared" si="78"/>
        <v>9.0929135833730176E-2</v>
      </c>
    </row>
    <row r="1206" spans="1:21" x14ac:dyDescent="0.25">
      <c r="A1206">
        <v>1701</v>
      </c>
      <c r="B1206" t="s">
        <v>1750</v>
      </c>
      <c r="C1206" t="s">
        <v>23</v>
      </c>
      <c r="D1206" s="1">
        <v>752686</v>
      </c>
      <c r="E1206" t="s">
        <v>34</v>
      </c>
      <c r="F1206" s="4">
        <v>715</v>
      </c>
      <c r="G1206" s="4">
        <v>1671525</v>
      </c>
      <c r="H1206" t="s">
        <v>57</v>
      </c>
      <c r="I1206" t="s">
        <v>26</v>
      </c>
      <c r="J1206" t="s">
        <v>30</v>
      </c>
      <c r="K1206" s="3">
        <v>16018.71</v>
      </c>
      <c r="L1206" s="6">
        <v>13.1</v>
      </c>
      <c r="N1206" s="4">
        <v>9</v>
      </c>
      <c r="O1206" s="4">
        <v>336053</v>
      </c>
      <c r="P1206" s="4">
        <v>481580</v>
      </c>
      <c r="Q1206" s="4">
        <v>0</v>
      </c>
      <c r="R1206" s="9" t="str">
        <f t="shared" si="75"/>
        <v>94b29841-fd9f-44c6-8e2d-8ae244c7bb83погашен752686долгосрочный715консолидация кредитов7 летв ипотекеконсолидация кредитов16018,7113,193360534815800</v>
      </c>
      <c r="S1206" s="10">
        <f t="shared" si="76"/>
        <v>0.11499948849104859</v>
      </c>
      <c r="T1206" s="3">
        <f t="shared" si="77"/>
        <v>20.978780438624586</v>
      </c>
      <c r="U1206" s="13">
        <f t="shared" si="78"/>
        <v>7.3364027746101512E-2</v>
      </c>
    </row>
    <row r="1207" spans="1:21" x14ac:dyDescent="0.25">
      <c r="A1207">
        <v>1589</v>
      </c>
      <c r="B1207" t="s">
        <v>1639</v>
      </c>
      <c r="C1207" t="s">
        <v>23</v>
      </c>
      <c r="D1207" s="1">
        <v>324104</v>
      </c>
      <c r="E1207" t="s">
        <v>24</v>
      </c>
      <c r="F1207" s="4">
        <v>721</v>
      </c>
      <c r="G1207" s="4">
        <v>3358782</v>
      </c>
      <c r="H1207" t="s">
        <v>29</v>
      </c>
      <c r="I1207" t="s">
        <v>26</v>
      </c>
      <c r="J1207" t="s">
        <v>30</v>
      </c>
      <c r="K1207" s="3">
        <v>22084.080000000002</v>
      </c>
      <c r="L1207" s="6">
        <v>13.4</v>
      </c>
      <c r="N1207" s="4">
        <v>12</v>
      </c>
      <c r="O1207" s="4">
        <v>292429</v>
      </c>
      <c r="P1207" s="4">
        <v>538340</v>
      </c>
      <c r="Q1207" s="4">
        <v>0</v>
      </c>
      <c r="R1207" s="9" t="str">
        <f t="shared" si="75"/>
        <v>94c8b781-f9eb-4dc1-932d-ab47ad51d042погашен324104краткосрочный721консолидация кредитов10+ летв ипотекеконсолидация кредитов22084,0813,4122924295383400</v>
      </c>
      <c r="S1207" s="10">
        <f t="shared" si="76"/>
        <v>7.890031565013747E-2</v>
      </c>
      <c r="T1207" s="3">
        <f t="shared" si="77"/>
        <v>13.241620207860141</v>
      </c>
      <c r="U1207" s="13">
        <f t="shared" si="78"/>
        <v>4.6306723842927104E-2</v>
      </c>
    </row>
    <row r="1208" spans="1:21" x14ac:dyDescent="0.25">
      <c r="A1208">
        <v>448</v>
      </c>
      <c r="B1208" t="s">
        <v>499</v>
      </c>
      <c r="C1208" t="s">
        <v>23</v>
      </c>
      <c r="E1208" t="s">
        <v>24</v>
      </c>
      <c r="F1208" s="4">
        <v>722</v>
      </c>
      <c r="G1208" s="4">
        <v>1450441</v>
      </c>
      <c r="I1208" t="s">
        <v>26</v>
      </c>
      <c r="J1208" t="s">
        <v>30</v>
      </c>
      <c r="K1208" s="3">
        <v>15229.64</v>
      </c>
      <c r="L1208" s="6">
        <v>14</v>
      </c>
      <c r="M1208" s="4">
        <v>37</v>
      </c>
      <c r="N1208" s="4">
        <v>10</v>
      </c>
      <c r="O1208" s="4">
        <v>439812</v>
      </c>
      <c r="P1208" s="4">
        <v>816134</v>
      </c>
      <c r="Q1208" s="4">
        <v>0</v>
      </c>
      <c r="R1208" s="9" t="str">
        <f t="shared" si="75"/>
        <v>94c953bf-f551-43bd-9374-d41bc899e362погашенкраткосрочный722консолидация кредитовв ипотекеконсолидация кредитов15229,641437104398128161340</v>
      </c>
      <c r="S1208" s="10">
        <f t="shared" si="76"/>
        <v>0.12600007859678539</v>
      </c>
      <c r="T1208" s="3">
        <f t="shared" si="77"/>
        <v>28.878686561205651</v>
      </c>
      <c r="U1208" s="13">
        <f t="shared" si="78"/>
        <v>0.10099046359465898</v>
      </c>
    </row>
    <row r="1209" spans="1:21" x14ac:dyDescent="0.25">
      <c r="A1209">
        <v>1431</v>
      </c>
      <c r="B1209" t="s">
        <v>1481</v>
      </c>
      <c r="C1209" t="s">
        <v>40</v>
      </c>
      <c r="D1209" s="1">
        <v>420684</v>
      </c>
      <c r="E1209" t="s">
        <v>24</v>
      </c>
      <c r="F1209" s="4">
        <v>746</v>
      </c>
      <c r="G1209" s="4">
        <v>810616</v>
      </c>
      <c r="I1209" t="s">
        <v>26</v>
      </c>
      <c r="J1209" t="s">
        <v>30</v>
      </c>
      <c r="K1209" s="3">
        <v>15469.04</v>
      </c>
      <c r="L1209" s="6">
        <v>17.100000000000001</v>
      </c>
      <c r="M1209" s="4">
        <v>7</v>
      </c>
      <c r="N1209" s="4">
        <v>10</v>
      </c>
      <c r="O1209" s="4">
        <v>235505</v>
      </c>
      <c r="P1209" s="4">
        <v>529474</v>
      </c>
      <c r="Q1209" s="4">
        <v>0</v>
      </c>
      <c r="R1209" s="9" t="str">
        <f t="shared" si="75"/>
        <v>9547beca-dd1e-4da8-8a3e-d121eabe920cне погашен420684краткосрочный746консолидация кредитовв ипотекеконсолидация кредитов15469,0417,17102355055294740</v>
      </c>
      <c r="S1209" s="10">
        <f t="shared" si="76"/>
        <v>0.22899681230076882</v>
      </c>
      <c r="T1209" s="3">
        <f t="shared" si="77"/>
        <v>15.224280239756313</v>
      </c>
      <c r="U1209" s="13">
        <f t="shared" si="78"/>
        <v>5.324020246036449E-2</v>
      </c>
    </row>
    <row r="1210" spans="1:21" x14ac:dyDescent="0.25">
      <c r="A1210">
        <v>1236</v>
      </c>
      <c r="B1210" t="s">
        <v>1286</v>
      </c>
      <c r="C1210" t="s">
        <v>23</v>
      </c>
      <c r="D1210" s="1">
        <v>443960</v>
      </c>
      <c r="E1210" t="s">
        <v>34</v>
      </c>
      <c r="F1210" s="4">
        <v>638</v>
      </c>
      <c r="G1210" s="4">
        <v>3163215</v>
      </c>
      <c r="H1210" t="s">
        <v>52</v>
      </c>
      <c r="I1210" t="s">
        <v>26</v>
      </c>
      <c r="J1210" t="s">
        <v>72</v>
      </c>
      <c r="K1210" s="3">
        <v>67218.39</v>
      </c>
      <c r="L1210" s="6">
        <v>15.5</v>
      </c>
      <c r="M1210" s="4">
        <v>8</v>
      </c>
      <c r="N1210" s="4">
        <v>17</v>
      </c>
      <c r="O1210" s="4">
        <v>120726</v>
      </c>
      <c r="P1210" s="4">
        <v>170874</v>
      </c>
      <c r="Q1210" s="4">
        <v>0</v>
      </c>
      <c r="R1210" s="9" t="str">
        <f t="shared" si="75"/>
        <v>957f81ed-be3c-4d28-8786-8de65160c78dпогашен443960долгосрочный638иное4 годав ипотекеиное67218,3915,58171207261708740</v>
      </c>
      <c r="S1210" s="10">
        <f t="shared" si="76"/>
        <v>0.25500027029462113</v>
      </c>
      <c r="T1210" s="3">
        <f t="shared" si="77"/>
        <v>1.7960263552875932</v>
      </c>
      <c r="U1210" s="13">
        <f t="shared" si="78"/>
        <v>6.2808096851738292E-3</v>
      </c>
    </row>
    <row r="1211" spans="1:21" x14ac:dyDescent="0.25">
      <c r="A1211">
        <v>1024</v>
      </c>
      <c r="B1211" t="s">
        <v>1074</v>
      </c>
      <c r="C1211" t="s">
        <v>40</v>
      </c>
      <c r="D1211" s="1">
        <v>241538</v>
      </c>
      <c r="E1211" t="s">
        <v>24</v>
      </c>
      <c r="F1211" s="4"/>
      <c r="G1211" s="4"/>
      <c r="H1211" t="s">
        <v>52</v>
      </c>
      <c r="I1211" t="s">
        <v>26</v>
      </c>
      <c r="J1211" t="s">
        <v>30</v>
      </c>
      <c r="K1211" s="3">
        <v>12057.02</v>
      </c>
      <c r="L1211" s="6">
        <v>38.5</v>
      </c>
      <c r="N1211" s="4">
        <v>18</v>
      </c>
      <c r="O1211" s="4">
        <v>391837</v>
      </c>
      <c r="P1211" s="4">
        <v>790438</v>
      </c>
      <c r="Q1211" s="4">
        <v>0</v>
      </c>
      <c r="R1211" s="9" t="str">
        <f t="shared" si="75"/>
        <v>959ea3bc-40c4-41a1-a9c8-1546076db243не погашен241538краткосрочныйконсолидация кредитов4 годав ипотекеконсолидация кредитов12057,0238,5183918377904380</v>
      </c>
      <c r="S1211" s="10" t="str">
        <f t="shared" si="76"/>
        <v/>
      </c>
      <c r="T1211" s="3">
        <f t="shared" si="77"/>
        <v>32.49866053137508</v>
      </c>
      <c r="U1211" s="13">
        <f t="shared" si="78"/>
        <v>0.11364972525024676</v>
      </c>
    </row>
    <row r="1212" spans="1:21" x14ac:dyDescent="0.25">
      <c r="A1212">
        <v>558</v>
      </c>
      <c r="B1212" t="s">
        <v>609</v>
      </c>
      <c r="C1212" t="s">
        <v>23</v>
      </c>
      <c r="D1212" s="1">
        <v>130152</v>
      </c>
      <c r="E1212" t="s">
        <v>24</v>
      </c>
      <c r="F1212" s="4"/>
      <c r="G1212" s="4"/>
      <c r="H1212" t="s">
        <v>52</v>
      </c>
      <c r="I1212" t="s">
        <v>26</v>
      </c>
      <c r="J1212" t="s">
        <v>27</v>
      </c>
      <c r="K1212" s="3">
        <v>9727.6200000000008</v>
      </c>
      <c r="L1212" s="6">
        <v>21.3</v>
      </c>
      <c r="N1212" s="4">
        <v>6</v>
      </c>
      <c r="O1212" s="4">
        <v>109972</v>
      </c>
      <c r="P1212" s="4">
        <v>436084</v>
      </c>
      <c r="Q1212" s="4">
        <v>0</v>
      </c>
      <c r="R1212" s="9" t="str">
        <f t="shared" si="75"/>
        <v>95b045a4-d135-42c7-b8f5-c5e681fedfddпогашен130152краткосрочныйремонт жилья4 годав ипотекеремонт жилья9727,6221,361099724360840</v>
      </c>
      <c r="S1212" s="10" t="str">
        <f t="shared" si="76"/>
        <v/>
      </c>
      <c r="T1212" s="3">
        <f t="shared" si="77"/>
        <v>11.305129106605726</v>
      </c>
      <c r="U1212" s="13">
        <f t="shared" si="78"/>
        <v>3.9534700688476192E-2</v>
      </c>
    </row>
    <row r="1213" spans="1:21" x14ac:dyDescent="0.25">
      <c r="A1213">
        <v>1302</v>
      </c>
      <c r="B1213" t="s">
        <v>1352</v>
      </c>
      <c r="C1213" t="s">
        <v>23</v>
      </c>
      <c r="D1213" s="1">
        <v>519024</v>
      </c>
      <c r="E1213" t="s">
        <v>24</v>
      </c>
      <c r="F1213" s="4"/>
      <c r="G1213" s="4"/>
      <c r="H1213" t="s">
        <v>57</v>
      </c>
      <c r="I1213" t="s">
        <v>26</v>
      </c>
      <c r="J1213" t="s">
        <v>30</v>
      </c>
      <c r="K1213" s="3">
        <v>38328.129999999997</v>
      </c>
      <c r="L1213" s="6">
        <v>24.5</v>
      </c>
      <c r="N1213" s="4">
        <v>15</v>
      </c>
      <c r="O1213" s="4">
        <v>871872</v>
      </c>
      <c r="P1213" s="4">
        <v>1126708</v>
      </c>
      <c r="Q1213" s="4">
        <v>0</v>
      </c>
      <c r="R1213" s="9" t="str">
        <f t="shared" si="75"/>
        <v>95b42ab3-3ba6-45ed-8aa9-a019ad0dc1c4погашен519024краткосрочныйконсолидация кредитов7 летв ипотекеконсолидация кредитов38328,1324,51587187211267080</v>
      </c>
      <c r="S1213" s="10" t="str">
        <f t="shared" si="76"/>
        <v/>
      </c>
      <c r="T1213" s="3">
        <f t="shared" si="77"/>
        <v>22.747574692530005</v>
      </c>
      <c r="U1213" s="13">
        <f t="shared" si="78"/>
        <v>7.954960517279247E-2</v>
      </c>
    </row>
    <row r="1214" spans="1:21" x14ac:dyDescent="0.25">
      <c r="A1214">
        <v>1209</v>
      </c>
      <c r="B1214" t="s">
        <v>1259</v>
      </c>
      <c r="C1214" t="s">
        <v>23</v>
      </c>
      <c r="D1214" s="1">
        <v>175010</v>
      </c>
      <c r="E1214" t="s">
        <v>24</v>
      </c>
      <c r="F1214" s="4"/>
      <c r="G1214" s="4"/>
      <c r="H1214" t="s">
        <v>52</v>
      </c>
      <c r="I1214" t="s">
        <v>26</v>
      </c>
      <c r="J1214" t="s">
        <v>30</v>
      </c>
      <c r="K1214" s="3">
        <v>23390.33</v>
      </c>
      <c r="L1214" s="6">
        <v>24</v>
      </c>
      <c r="M1214" s="4">
        <v>59</v>
      </c>
      <c r="N1214" s="4">
        <v>10</v>
      </c>
      <c r="O1214" s="4">
        <v>677521</v>
      </c>
      <c r="P1214" s="4">
        <v>809600</v>
      </c>
      <c r="Q1214" s="4">
        <v>0</v>
      </c>
      <c r="R1214" s="9" t="str">
        <f t="shared" si="75"/>
        <v>95f14d81-ce05-44d8-9417-7fd20736d7b6погашен175010краткосрочныйконсолидация кредитов4 годав ипотекеконсолидация кредитов23390,332459106775218096000</v>
      </c>
      <c r="S1214" s="10" t="str">
        <f t="shared" si="76"/>
        <v/>
      </c>
      <c r="T1214" s="3">
        <f t="shared" si="77"/>
        <v>28.96585896821464</v>
      </c>
      <c r="U1214" s="13">
        <f t="shared" si="78"/>
        <v>0.10129531062355145</v>
      </c>
    </row>
    <row r="1215" spans="1:21" x14ac:dyDescent="0.25">
      <c r="A1215">
        <v>384</v>
      </c>
      <c r="B1215" t="s">
        <v>436</v>
      </c>
      <c r="C1215" t="s">
        <v>40</v>
      </c>
      <c r="D1215" s="1">
        <v>79948</v>
      </c>
      <c r="E1215" t="s">
        <v>24</v>
      </c>
      <c r="F1215" s="4">
        <v>741</v>
      </c>
      <c r="G1215" s="4">
        <v>230147</v>
      </c>
      <c r="I1215" t="s">
        <v>38</v>
      </c>
      <c r="J1215" t="s">
        <v>30</v>
      </c>
      <c r="K1215" s="3">
        <v>4372.66</v>
      </c>
      <c r="L1215" s="6">
        <v>8.9</v>
      </c>
      <c r="N1215" s="4">
        <v>11</v>
      </c>
      <c r="O1215" s="4">
        <v>110086</v>
      </c>
      <c r="P1215" s="4">
        <v>242792</v>
      </c>
      <c r="Q1215" s="4">
        <v>0</v>
      </c>
      <c r="R1215" s="9" t="str">
        <f t="shared" si="75"/>
        <v>96014749-34d9-4449-9a6d-874b6b762986не погашен79948краткосрочный741консолидация кредитовв арендеконсолидация кредитов4372,668,9111100862427920</v>
      </c>
      <c r="S1215" s="10">
        <f t="shared" si="76"/>
        <v>0.22799306530174193</v>
      </c>
      <c r="T1215" s="3">
        <f t="shared" si="77"/>
        <v>25.175979838359261</v>
      </c>
      <c r="U1215" s="13">
        <f t="shared" si="78"/>
        <v>8.8041880642217879E-2</v>
      </c>
    </row>
    <row r="1216" spans="1:21" x14ac:dyDescent="0.25">
      <c r="A1216">
        <v>1050</v>
      </c>
      <c r="B1216" t="s">
        <v>1100</v>
      </c>
      <c r="C1216" t="s">
        <v>23</v>
      </c>
      <c r="D1216" s="1">
        <v>667062</v>
      </c>
      <c r="E1216" t="s">
        <v>24</v>
      </c>
      <c r="F1216" s="4">
        <v>725</v>
      </c>
      <c r="G1216" s="4">
        <v>1843513</v>
      </c>
      <c r="H1216" t="s">
        <v>29</v>
      </c>
      <c r="I1216" t="s">
        <v>26</v>
      </c>
      <c r="J1216" t="s">
        <v>27</v>
      </c>
      <c r="K1216" s="3">
        <v>31800.68</v>
      </c>
      <c r="L1216" s="6">
        <v>18.5</v>
      </c>
      <c r="N1216" s="4">
        <v>17</v>
      </c>
      <c r="O1216" s="4">
        <v>148200</v>
      </c>
      <c r="P1216" s="4">
        <v>1372734</v>
      </c>
      <c r="Q1216" s="4">
        <v>0</v>
      </c>
      <c r="R1216" s="9" t="str">
        <f t="shared" si="75"/>
        <v>967cf3f5-6e9c-4819-8a89-4b6e3ec6770fпогашен667062краткосрочный725ремонт жилья10+ летв ипотекеремонт жилья31800,6818,51714820013727340</v>
      </c>
      <c r="S1216" s="10">
        <f t="shared" si="76"/>
        <v>0.20700052562688737</v>
      </c>
      <c r="T1216" s="3">
        <f t="shared" si="77"/>
        <v>4.6602777047534829</v>
      </c>
      <c r="U1216" s="13">
        <f t="shared" si="78"/>
        <v>1.6297264935696533E-2</v>
      </c>
    </row>
    <row r="1217" spans="1:21" x14ac:dyDescent="0.25">
      <c r="A1217">
        <v>18</v>
      </c>
      <c r="B1217" s="2" t="s">
        <v>58</v>
      </c>
      <c r="C1217" t="s">
        <v>23</v>
      </c>
      <c r="D1217" s="1">
        <v>666204</v>
      </c>
      <c r="E1217" t="s">
        <v>34</v>
      </c>
      <c r="F1217" s="4">
        <v>723</v>
      </c>
      <c r="G1217" s="4">
        <v>1821967</v>
      </c>
      <c r="H1217" t="s">
        <v>29</v>
      </c>
      <c r="I1217" t="s">
        <v>26</v>
      </c>
      <c r="J1217" t="s">
        <v>30</v>
      </c>
      <c r="K1217" s="3">
        <v>17612.240000000002</v>
      </c>
      <c r="L1217" s="6">
        <v>22</v>
      </c>
      <c r="M1217" s="4">
        <v>34</v>
      </c>
      <c r="N1217" s="4">
        <v>15</v>
      </c>
      <c r="O1217" s="4">
        <v>813694</v>
      </c>
      <c r="P1217" s="4">
        <v>2004618</v>
      </c>
      <c r="Q1217" s="4">
        <v>0</v>
      </c>
      <c r="R1217" s="9" t="str">
        <f t="shared" si="75"/>
        <v>967e8733-7189-49b7-a3ab-6a1d0e1abdacпогашен666204долгосрочный723консолидация кредитов10+ летв ипотекеконсолидация кредитов17612,2422341581369420046180</v>
      </c>
      <c r="S1217" s="10">
        <f t="shared" si="76"/>
        <v>0.1159992908762892</v>
      </c>
      <c r="T1217" s="3">
        <f t="shared" si="77"/>
        <v>46.200483300250276</v>
      </c>
      <c r="U1217" s="13">
        <f t="shared" si="78"/>
        <v>0.16156580448701624</v>
      </c>
    </row>
    <row r="1218" spans="1:21" x14ac:dyDescent="0.25">
      <c r="A1218">
        <v>1419</v>
      </c>
      <c r="B1218" t="s">
        <v>1469</v>
      </c>
      <c r="C1218" t="s">
        <v>40</v>
      </c>
      <c r="D1218" s="1">
        <v>776710</v>
      </c>
      <c r="E1218" t="s">
        <v>34</v>
      </c>
      <c r="F1218" s="4"/>
      <c r="G1218" s="4"/>
      <c r="H1218" t="s">
        <v>35</v>
      </c>
      <c r="I1218" t="s">
        <v>38</v>
      </c>
      <c r="J1218" t="s">
        <v>30</v>
      </c>
      <c r="K1218" s="3">
        <v>22921.79</v>
      </c>
      <c r="L1218" s="6">
        <v>14.5</v>
      </c>
      <c r="N1218" s="4">
        <v>9</v>
      </c>
      <c r="O1218" s="4">
        <v>255341</v>
      </c>
      <c r="P1218" s="4">
        <v>658482</v>
      </c>
      <c r="Q1218" s="4">
        <v>0</v>
      </c>
      <c r="R1218" s="9" t="str">
        <f t="shared" si="75"/>
        <v>9699568c-ea41-4c89-a184-a19fc876459cне погашен776710долгосрочныйконсолидация кредитов3 годав арендеконсолидация кредитов22921,7914,592553416584820</v>
      </c>
      <c r="S1218" s="10" t="str">
        <f t="shared" si="76"/>
        <v/>
      </c>
      <c r="T1218" s="3">
        <f t="shared" si="77"/>
        <v>11.139662303860213</v>
      </c>
      <c r="U1218" s="13">
        <f t="shared" si="78"/>
        <v>3.8956053557714934E-2</v>
      </c>
    </row>
    <row r="1219" spans="1:21" x14ac:dyDescent="0.25">
      <c r="A1219">
        <v>1945</v>
      </c>
      <c r="B1219" t="s">
        <v>1992</v>
      </c>
      <c r="C1219" t="s">
        <v>40</v>
      </c>
      <c r="D1219" s="1">
        <v>48488</v>
      </c>
      <c r="E1219" t="s">
        <v>24</v>
      </c>
      <c r="F1219" s="4">
        <v>683</v>
      </c>
      <c r="G1219" s="4">
        <v>1142166</v>
      </c>
      <c r="H1219" t="s">
        <v>46</v>
      </c>
      <c r="I1219" t="s">
        <v>38</v>
      </c>
      <c r="J1219" t="s">
        <v>72</v>
      </c>
      <c r="K1219" s="3">
        <v>13420.46</v>
      </c>
      <c r="L1219" s="6">
        <v>16.399999999999999</v>
      </c>
      <c r="M1219" s="4">
        <v>29</v>
      </c>
      <c r="N1219" s="4">
        <v>11</v>
      </c>
      <c r="O1219" s="4">
        <v>169803</v>
      </c>
      <c r="P1219" s="4">
        <v>768020</v>
      </c>
      <c r="Q1219" s="4">
        <v>0</v>
      </c>
      <c r="R1219" s="9" t="str">
        <f t="shared" si="75"/>
        <v>96aa1b52-496d-40dd-b2ee-5305559684b6не погашен48488краткосрочный683иное2 годав арендеиное13420,4616,429111698037680200</v>
      </c>
      <c r="S1219" s="10">
        <f t="shared" si="76"/>
        <v>0.1410000998103603</v>
      </c>
      <c r="T1219" s="3">
        <f t="shared" si="77"/>
        <v>12.652546932072374</v>
      </c>
      <c r="U1219" s="13">
        <f t="shared" si="78"/>
        <v>4.4246699988069793E-2</v>
      </c>
    </row>
    <row r="1220" spans="1:21" x14ac:dyDescent="0.25">
      <c r="A1220">
        <v>1636</v>
      </c>
      <c r="B1220" t="s">
        <v>1685</v>
      </c>
      <c r="C1220" t="s">
        <v>23</v>
      </c>
      <c r="D1220" s="1">
        <v>348612</v>
      </c>
      <c r="E1220" t="s">
        <v>24</v>
      </c>
      <c r="F1220" s="4">
        <v>719</v>
      </c>
      <c r="G1220" s="4">
        <v>715065</v>
      </c>
      <c r="H1220" t="s">
        <v>29</v>
      </c>
      <c r="I1220" t="s">
        <v>38</v>
      </c>
      <c r="J1220" t="s">
        <v>30</v>
      </c>
      <c r="K1220" s="3">
        <v>19247.189999999999</v>
      </c>
      <c r="L1220" s="6">
        <v>12</v>
      </c>
      <c r="N1220" s="4">
        <v>12</v>
      </c>
      <c r="O1220" s="4">
        <v>288895</v>
      </c>
      <c r="P1220" s="4">
        <v>427218</v>
      </c>
      <c r="Q1220" s="4">
        <v>0</v>
      </c>
      <c r="R1220" s="9" t="str">
        <f t="shared" si="75"/>
        <v>96b7db3f-0a45-4260-b8e2-6d04c2f7c0b0погашен348612краткосрочный719консолидация кредитов10+ летв арендеконсолидация кредитов19247,1912122888954272180</v>
      </c>
      <c r="S1220" s="10">
        <f t="shared" si="76"/>
        <v>0.32300039856516538</v>
      </c>
      <c r="T1220" s="3">
        <f t="shared" si="77"/>
        <v>15.009723497300126</v>
      </c>
      <c r="U1220" s="13">
        <f t="shared" si="78"/>
        <v>5.2489884926286666E-2</v>
      </c>
    </row>
    <row r="1221" spans="1:21" x14ac:dyDescent="0.25">
      <c r="A1221">
        <v>1360</v>
      </c>
      <c r="B1221" t="s">
        <v>1410</v>
      </c>
      <c r="C1221" t="s">
        <v>40</v>
      </c>
      <c r="D1221" s="1">
        <v>718916</v>
      </c>
      <c r="E1221" t="s">
        <v>34</v>
      </c>
      <c r="F1221" s="4">
        <v>697</v>
      </c>
      <c r="G1221" s="4">
        <v>2522364</v>
      </c>
      <c r="H1221" t="s">
        <v>42</v>
      </c>
      <c r="I1221" t="s">
        <v>32</v>
      </c>
      <c r="J1221" t="s">
        <v>30</v>
      </c>
      <c r="K1221" s="3">
        <v>8092.48</v>
      </c>
      <c r="L1221" s="6">
        <v>10.6</v>
      </c>
      <c r="N1221" s="4">
        <v>8</v>
      </c>
      <c r="O1221" s="4">
        <v>87115</v>
      </c>
      <c r="P1221" s="4">
        <v>478082</v>
      </c>
      <c r="Q1221" s="4">
        <v>0</v>
      </c>
      <c r="R1221" s="9" t="str">
        <f t="shared" si="75"/>
        <v>96c6e2cf-9715-47d7-adee-8e58478be793не погашен718916долгосрочный697консолидация кредитов&lt; 1 годав собственностиконсолидация кредитов8092,4810,68871154780820</v>
      </c>
      <c r="S1221" s="10">
        <f t="shared" si="76"/>
        <v>3.8499502847328934E-2</v>
      </c>
      <c r="T1221" s="3">
        <f t="shared" si="77"/>
        <v>10.76493238166792</v>
      </c>
      <c r="U1221" s="13">
        <f t="shared" si="78"/>
        <v>3.7645601003552437E-2</v>
      </c>
    </row>
    <row r="1222" spans="1:21" x14ac:dyDescent="0.25">
      <c r="A1222">
        <v>639</v>
      </c>
      <c r="B1222" t="s">
        <v>691</v>
      </c>
      <c r="C1222" t="s">
        <v>23</v>
      </c>
      <c r="D1222" s="1">
        <v>218394</v>
      </c>
      <c r="E1222" t="s">
        <v>24</v>
      </c>
      <c r="F1222" s="4"/>
      <c r="G1222" s="4"/>
      <c r="H1222" t="s">
        <v>55</v>
      </c>
      <c r="I1222" t="s">
        <v>26</v>
      </c>
      <c r="J1222" t="s">
        <v>30</v>
      </c>
      <c r="K1222" s="3">
        <v>15784.44</v>
      </c>
      <c r="L1222" s="6">
        <v>13.7</v>
      </c>
      <c r="M1222" s="4">
        <v>24</v>
      </c>
      <c r="N1222" s="4">
        <v>10</v>
      </c>
      <c r="O1222" s="4">
        <v>172121</v>
      </c>
      <c r="P1222" s="4">
        <v>878020</v>
      </c>
      <c r="Q1222" s="4">
        <v>0</v>
      </c>
      <c r="R1222" s="9" t="str">
        <f t="shared" si="75"/>
        <v>96cdc862-e6d3-4aad-959c-92ae79b4c843погашен218394краткосрочныйконсолидация кредитов9 летв ипотекеконсолидация кредитов15784,4413,724101721218780200</v>
      </c>
      <c r="S1222" s="10" t="str">
        <f t="shared" si="76"/>
        <v/>
      </c>
      <c r="T1222" s="3">
        <f t="shared" si="77"/>
        <v>10.904473012663104</v>
      </c>
      <c r="U1222" s="13">
        <f t="shared" si="78"/>
        <v>3.8133582788479795E-2</v>
      </c>
    </row>
    <row r="1223" spans="1:21" x14ac:dyDescent="0.25">
      <c r="A1223">
        <v>1980</v>
      </c>
      <c r="B1223" t="s">
        <v>2027</v>
      </c>
      <c r="C1223" t="s">
        <v>23</v>
      </c>
      <c r="D1223" s="1">
        <v>130064</v>
      </c>
      <c r="E1223" t="s">
        <v>24</v>
      </c>
      <c r="F1223" s="4">
        <v>736</v>
      </c>
      <c r="G1223" s="4">
        <v>936035</v>
      </c>
      <c r="H1223" t="s">
        <v>35</v>
      </c>
      <c r="I1223" t="s">
        <v>38</v>
      </c>
      <c r="J1223" t="s">
        <v>72</v>
      </c>
      <c r="K1223" s="3">
        <v>8658.2999999999993</v>
      </c>
      <c r="L1223" s="6">
        <v>16</v>
      </c>
      <c r="N1223" s="4">
        <v>9</v>
      </c>
      <c r="O1223" s="4">
        <v>140106</v>
      </c>
      <c r="P1223" s="4">
        <v>318714</v>
      </c>
      <c r="Q1223" s="4">
        <v>0</v>
      </c>
      <c r="R1223" s="9" t="str">
        <f t="shared" si="75"/>
        <v>96ffb210-6dd6-4c56-80d1-1044185301eaпогашен130064краткосрочный736иное3 годав арендеиное8658,31691401063187140</v>
      </c>
      <c r="S1223" s="10">
        <f t="shared" si="76"/>
        <v>0.11099969552420581</v>
      </c>
      <c r="T1223" s="3">
        <f t="shared" si="77"/>
        <v>16.181698485845953</v>
      </c>
      <c r="U1223" s="13">
        <f t="shared" si="78"/>
        <v>5.6588350317492701E-2</v>
      </c>
    </row>
    <row r="1224" spans="1:21" x14ac:dyDescent="0.25">
      <c r="A1224">
        <v>1119</v>
      </c>
      <c r="B1224" t="s">
        <v>1169</v>
      </c>
      <c r="C1224" t="s">
        <v>23</v>
      </c>
      <c r="D1224" s="1">
        <v>121572</v>
      </c>
      <c r="E1224" t="s">
        <v>24</v>
      </c>
      <c r="F1224" s="4">
        <v>710</v>
      </c>
      <c r="G1224" s="4">
        <v>1349798</v>
      </c>
      <c r="H1224" t="s">
        <v>74</v>
      </c>
      <c r="I1224" t="s">
        <v>38</v>
      </c>
      <c r="J1224" t="s">
        <v>80</v>
      </c>
      <c r="K1224" s="3">
        <v>20809.560000000001</v>
      </c>
      <c r="L1224" s="6">
        <v>9.1</v>
      </c>
      <c r="N1224" s="4">
        <v>17</v>
      </c>
      <c r="O1224" s="4">
        <v>206986</v>
      </c>
      <c r="P1224" s="4">
        <v>544698</v>
      </c>
      <c r="Q1224" s="4">
        <v>0</v>
      </c>
      <c r="R1224" s="9" t="str">
        <f t="shared" ref="R1224:R1287" si="79">CONCATENATE(B1224,C1224,D1224,E1224,F1224,J1224,H1224,I1224,J1224,K1224,L1224,M1224,N1224,O1224,P1224,Q1224)</f>
        <v>971bf336-dc0c-4087-801b-37622569659cпогашен121572краткосрочный710приобретение автомобиля6 летв арендеприобретение автомобиля20809,569,1172069865446980</v>
      </c>
      <c r="S1224" s="10">
        <f t="shared" ref="S1224:S1287" si="80">IFERROR(K1224*12/G1224,"")</f>
        <v>0.18500154837983168</v>
      </c>
      <c r="T1224" s="3">
        <f t="shared" ref="T1224:T1287" si="81">IFERROR(O1224/K1224,"")</f>
        <v>9.9466783536028629</v>
      </c>
      <c r="U1224" s="13">
        <f t="shared" ref="U1224:U1287" si="82">IFERROR((T1224-MIN($T$7:$T$2006))/(MAX($T$7:$T$2006)-MIN($T$7:$T$2006)),"")</f>
        <v>3.4784118593078249E-2</v>
      </c>
    </row>
    <row r="1225" spans="1:21" x14ac:dyDescent="0.25">
      <c r="A1225">
        <v>801</v>
      </c>
      <c r="B1225" t="s">
        <v>853</v>
      </c>
      <c r="C1225" t="s">
        <v>40</v>
      </c>
      <c r="D1225" s="1">
        <v>247500</v>
      </c>
      <c r="E1225" t="s">
        <v>34</v>
      </c>
      <c r="F1225" s="4">
        <v>664</v>
      </c>
      <c r="G1225" s="4">
        <v>1347955</v>
      </c>
      <c r="H1225" t="s">
        <v>57</v>
      </c>
      <c r="I1225" t="s">
        <v>38</v>
      </c>
      <c r="J1225" t="s">
        <v>30</v>
      </c>
      <c r="K1225" s="3">
        <v>2976.73</v>
      </c>
      <c r="L1225" s="6">
        <v>10.6</v>
      </c>
      <c r="N1225" s="4">
        <v>4</v>
      </c>
      <c r="O1225" s="4">
        <v>98534</v>
      </c>
      <c r="P1225" s="4">
        <v>131604</v>
      </c>
      <c r="Q1225" s="4">
        <v>0</v>
      </c>
      <c r="R1225" s="9" t="str">
        <f t="shared" si="79"/>
        <v>97514ea0-93a1-4b44-8c87-8852571f16a6не погашен247500долгосрочный664консолидация кредитов7 летв арендеконсолидация кредитов2976,7310,64985341316040</v>
      </c>
      <c r="S1225" s="10">
        <f t="shared" si="80"/>
        <v>2.6499964761434916E-2</v>
      </c>
      <c r="T1225" s="3">
        <f t="shared" si="81"/>
        <v>33.101423373970768</v>
      </c>
      <c r="U1225" s="13">
        <f t="shared" si="82"/>
        <v>0.11575762232452533</v>
      </c>
    </row>
    <row r="1226" spans="1:21" x14ac:dyDescent="0.25">
      <c r="A1226">
        <v>1953</v>
      </c>
      <c r="B1226" t="s">
        <v>2000</v>
      </c>
      <c r="C1226" t="s">
        <v>23</v>
      </c>
      <c r="D1226" s="1">
        <v>101926</v>
      </c>
      <c r="E1226" t="s">
        <v>34</v>
      </c>
      <c r="F1226" s="4">
        <v>711</v>
      </c>
      <c r="G1226" s="4">
        <v>511442</v>
      </c>
      <c r="H1226" t="s">
        <v>42</v>
      </c>
      <c r="I1226" t="s">
        <v>26</v>
      </c>
      <c r="J1226" t="s">
        <v>27</v>
      </c>
      <c r="K1226" s="3">
        <v>9653.52</v>
      </c>
      <c r="L1226" s="6">
        <v>18.7</v>
      </c>
      <c r="M1226" s="4">
        <v>16</v>
      </c>
      <c r="N1226" s="4">
        <v>8</v>
      </c>
      <c r="O1226" s="4">
        <v>165547</v>
      </c>
      <c r="P1226" s="4">
        <v>276628</v>
      </c>
      <c r="Q1226" s="4">
        <v>1</v>
      </c>
      <c r="R1226" s="9" t="str">
        <f t="shared" si="79"/>
        <v>978586ee-05e8-4d9e-a01e-e844538ffcc2погашен101926долгосрочный711ремонт жилья&lt; 1 годав ипотекеремонт жилья9653,5218,71681655472766281</v>
      </c>
      <c r="S1226" s="10">
        <f t="shared" si="80"/>
        <v>0.22650122594546401</v>
      </c>
      <c r="T1226" s="3">
        <f t="shared" si="81"/>
        <v>17.148874193040466</v>
      </c>
      <c r="U1226" s="13">
        <f t="shared" si="82"/>
        <v>5.9970620589378236E-2</v>
      </c>
    </row>
    <row r="1227" spans="1:21" x14ac:dyDescent="0.25">
      <c r="A1227">
        <v>961</v>
      </c>
      <c r="B1227" t="s">
        <v>1013</v>
      </c>
      <c r="C1227" t="s">
        <v>40</v>
      </c>
      <c r="D1227" s="1">
        <v>414414</v>
      </c>
      <c r="E1227" t="s">
        <v>24</v>
      </c>
      <c r="F1227" s="4">
        <v>740</v>
      </c>
      <c r="G1227" s="4">
        <v>813732</v>
      </c>
      <c r="H1227" t="s">
        <v>37</v>
      </c>
      <c r="I1227" t="s">
        <v>26</v>
      </c>
      <c r="J1227" t="s">
        <v>30</v>
      </c>
      <c r="K1227" s="3">
        <v>4428.1400000000003</v>
      </c>
      <c r="L1227" s="6">
        <v>9.1999999999999993</v>
      </c>
      <c r="N1227" s="4">
        <v>9</v>
      </c>
      <c r="O1227" s="4">
        <v>87286</v>
      </c>
      <c r="P1227" s="4">
        <v>279202</v>
      </c>
      <c r="Q1227" s="4">
        <v>0</v>
      </c>
      <c r="R1227" s="9" t="str">
        <f t="shared" si="79"/>
        <v>979675c7-4cb6-497d-9941-9ed2562c6c60не погашен414414краткосрочный740консолидация кредитов5 летв ипотекеконсолидация кредитов4428,149,29872862792020</v>
      </c>
      <c r="S1227" s="10">
        <f t="shared" si="80"/>
        <v>6.530120481927712E-2</v>
      </c>
      <c r="T1227" s="3">
        <f t="shared" si="81"/>
        <v>19.711662232901396</v>
      </c>
      <c r="U1227" s="13">
        <f t="shared" si="82"/>
        <v>6.8932840934540551E-2</v>
      </c>
    </row>
    <row r="1228" spans="1:21" x14ac:dyDescent="0.25">
      <c r="A1228">
        <v>508</v>
      </c>
      <c r="B1228" t="s">
        <v>559</v>
      </c>
      <c r="C1228" t="s">
        <v>23</v>
      </c>
      <c r="D1228" s="1">
        <v>96800</v>
      </c>
      <c r="E1228" t="s">
        <v>24</v>
      </c>
      <c r="F1228" s="4">
        <v>712</v>
      </c>
      <c r="G1228" s="4">
        <v>371564</v>
      </c>
      <c r="H1228" t="s">
        <v>35</v>
      </c>
      <c r="I1228" t="s">
        <v>38</v>
      </c>
      <c r="J1228" t="s">
        <v>30</v>
      </c>
      <c r="K1228" s="3">
        <v>6874.01</v>
      </c>
      <c r="L1228" s="6">
        <v>14.1</v>
      </c>
      <c r="M1228" s="4">
        <v>65</v>
      </c>
      <c r="N1228" s="4">
        <v>14</v>
      </c>
      <c r="O1228" s="4">
        <v>177688</v>
      </c>
      <c r="P1228" s="4">
        <v>340054</v>
      </c>
      <c r="Q1228" s="4">
        <v>0</v>
      </c>
      <c r="R1228" s="9" t="str">
        <f t="shared" si="79"/>
        <v>97c74279-0e75-4470-b870-c2549bafe481погашен96800краткосрочный712консолидация кредитов3 годав арендеконсолидация кредитов6874,0114,165141776883400540</v>
      </c>
      <c r="S1228" s="10">
        <f t="shared" si="80"/>
        <v>0.22200245448967068</v>
      </c>
      <c r="T1228" s="3">
        <f t="shared" si="81"/>
        <v>25.849249564664582</v>
      </c>
      <c r="U1228" s="13">
        <f t="shared" si="82"/>
        <v>9.0396344431272729E-2</v>
      </c>
    </row>
    <row r="1229" spans="1:21" x14ac:dyDescent="0.25">
      <c r="A1229">
        <v>577</v>
      </c>
      <c r="B1229" t="s">
        <v>628</v>
      </c>
      <c r="C1229" t="s">
        <v>23</v>
      </c>
      <c r="E1229" t="s">
        <v>34</v>
      </c>
      <c r="F1229" s="4">
        <v>727</v>
      </c>
      <c r="G1229" s="4">
        <v>1857060</v>
      </c>
      <c r="H1229" t="s">
        <v>29</v>
      </c>
      <c r="I1229" t="s">
        <v>26</v>
      </c>
      <c r="J1229" t="s">
        <v>30</v>
      </c>
      <c r="K1229" s="3">
        <v>33427.08</v>
      </c>
      <c r="L1229" s="6">
        <v>15.3</v>
      </c>
      <c r="N1229" s="4">
        <v>13</v>
      </c>
      <c r="O1229" s="4">
        <v>443954</v>
      </c>
      <c r="P1229" s="4">
        <v>580844</v>
      </c>
      <c r="Q1229" s="4">
        <v>0</v>
      </c>
      <c r="R1229" s="9" t="str">
        <f t="shared" si="79"/>
        <v>97ecbf72-0752-41c3-8b1e-c1502f1df5d4погашендолгосрочный727консолидация кредитов10+ летв ипотекеконсолидация кредитов33427,0815,3134439545808440</v>
      </c>
      <c r="S1229" s="10">
        <f t="shared" si="80"/>
        <v>0.216</v>
      </c>
      <c r="T1229" s="3">
        <f t="shared" si="81"/>
        <v>13.281267762544619</v>
      </c>
      <c r="U1229" s="13">
        <f t="shared" si="82"/>
        <v>4.644537367104494E-2</v>
      </c>
    </row>
    <row r="1230" spans="1:21" x14ac:dyDescent="0.25">
      <c r="A1230">
        <v>1615</v>
      </c>
      <c r="B1230" t="s">
        <v>1665</v>
      </c>
      <c r="C1230" t="s">
        <v>40</v>
      </c>
      <c r="D1230" s="1">
        <v>347688</v>
      </c>
      <c r="E1230" t="s">
        <v>34</v>
      </c>
      <c r="F1230" s="4">
        <v>703</v>
      </c>
      <c r="G1230" s="4">
        <v>1058699</v>
      </c>
      <c r="H1230" t="s">
        <v>25</v>
      </c>
      <c r="I1230" t="s">
        <v>26</v>
      </c>
      <c r="J1230" t="s">
        <v>30</v>
      </c>
      <c r="K1230" s="3">
        <v>9439.9599999999991</v>
      </c>
      <c r="L1230" s="6">
        <v>15.2</v>
      </c>
      <c r="M1230" s="4">
        <v>48</v>
      </c>
      <c r="N1230" s="4">
        <v>8</v>
      </c>
      <c r="O1230" s="4">
        <v>100111</v>
      </c>
      <c r="P1230" s="4">
        <v>287650</v>
      </c>
      <c r="Q1230" s="4">
        <v>2</v>
      </c>
      <c r="R1230" s="9" t="str">
        <f t="shared" si="79"/>
        <v>9804713b-61de-44a9-9efc-14e520018481не погашен347688долгосрочный703консолидация кредитов8 летв ипотекеконсолидация кредитов9439,9615,24881001112876502</v>
      </c>
      <c r="S1230" s="10">
        <f t="shared" si="80"/>
        <v>0.10699879758080436</v>
      </c>
      <c r="T1230" s="3">
        <f t="shared" si="81"/>
        <v>10.605023750100637</v>
      </c>
      <c r="U1230" s="13">
        <f t="shared" si="82"/>
        <v>3.7086391123956952E-2</v>
      </c>
    </row>
    <row r="1231" spans="1:21" x14ac:dyDescent="0.25">
      <c r="A1231">
        <v>1</v>
      </c>
      <c r="B1231" t="s">
        <v>22</v>
      </c>
      <c r="C1231" t="s">
        <v>23</v>
      </c>
      <c r="D1231" s="1">
        <v>445412</v>
      </c>
      <c r="E1231" t="s">
        <v>24</v>
      </c>
      <c r="F1231" s="4">
        <v>709</v>
      </c>
      <c r="G1231" s="4">
        <v>1167493</v>
      </c>
      <c r="H1231" t="s">
        <v>25</v>
      </c>
      <c r="I1231" t="s">
        <v>26</v>
      </c>
      <c r="J1231" t="s">
        <v>27</v>
      </c>
      <c r="K1231" s="3">
        <v>5214.74</v>
      </c>
      <c r="L1231" s="6">
        <v>17.2</v>
      </c>
      <c r="N1231" s="4">
        <v>6</v>
      </c>
      <c r="O1231" s="4">
        <v>228190</v>
      </c>
      <c r="P1231" s="4">
        <v>416746</v>
      </c>
      <c r="Q1231" s="4">
        <v>1</v>
      </c>
      <c r="R1231" s="9" t="str">
        <f t="shared" si="79"/>
        <v>981165ec-3274-42f5-a3b4-d104041a9ca9погашен445412краткосрочный709ремонт жилья8 летв ипотекеремонт жилья5214,7417,262281904167461</v>
      </c>
      <c r="S1231" s="10">
        <f t="shared" si="80"/>
        <v>5.3599362051849557E-2</v>
      </c>
      <c r="T1231" s="3">
        <f t="shared" si="81"/>
        <v>43.758653355680245</v>
      </c>
      <c r="U1231" s="13">
        <f t="shared" si="82"/>
        <v>0.15302658170765615</v>
      </c>
    </row>
    <row r="1232" spans="1:21" x14ac:dyDescent="0.25">
      <c r="A1232">
        <v>549</v>
      </c>
      <c r="B1232" t="s">
        <v>600</v>
      </c>
      <c r="C1232" t="s">
        <v>23</v>
      </c>
      <c r="E1232" t="s">
        <v>34</v>
      </c>
      <c r="F1232" s="4">
        <v>719</v>
      </c>
      <c r="G1232" s="4">
        <v>1090543</v>
      </c>
      <c r="H1232" t="s">
        <v>29</v>
      </c>
      <c r="I1232" t="s">
        <v>38</v>
      </c>
      <c r="J1232" t="s">
        <v>30</v>
      </c>
      <c r="K1232" s="3">
        <v>26718.18</v>
      </c>
      <c r="L1232" s="6">
        <v>20.9</v>
      </c>
      <c r="N1232" s="4">
        <v>15</v>
      </c>
      <c r="O1232" s="4">
        <v>264461</v>
      </c>
      <c r="P1232" s="4">
        <v>407176</v>
      </c>
      <c r="Q1232" s="4">
        <v>0</v>
      </c>
      <c r="R1232" s="9" t="str">
        <f t="shared" si="79"/>
        <v>982182e0-0b3e-4129-ad3c-6fc16f4783aaпогашендолгосрочный719консолидация кредитов10+ летв арендеконсолидация кредитов26718,1820,9152644614071760</v>
      </c>
      <c r="S1232" s="10">
        <f t="shared" si="80"/>
        <v>0.29399864104395701</v>
      </c>
      <c r="T1232" s="3">
        <f t="shared" si="81"/>
        <v>9.8981667164455072</v>
      </c>
      <c r="U1232" s="13">
        <f t="shared" si="82"/>
        <v>3.4614470547767263E-2</v>
      </c>
    </row>
    <row r="1233" spans="1:21" x14ac:dyDescent="0.25">
      <c r="A1233">
        <v>524</v>
      </c>
      <c r="B1233" t="s">
        <v>575</v>
      </c>
      <c r="C1233" t="s">
        <v>23</v>
      </c>
      <c r="D1233" s="1">
        <v>682858</v>
      </c>
      <c r="E1233" t="s">
        <v>24</v>
      </c>
      <c r="F1233" s="4"/>
      <c r="G1233" s="4"/>
      <c r="H1233" t="s">
        <v>29</v>
      </c>
      <c r="I1233" t="s">
        <v>38</v>
      </c>
      <c r="J1233" t="s">
        <v>30</v>
      </c>
      <c r="K1233" s="3">
        <v>33470.400000000001</v>
      </c>
      <c r="L1233" s="6">
        <v>29.5</v>
      </c>
      <c r="M1233" s="4">
        <v>35</v>
      </c>
      <c r="N1233" s="4">
        <v>7</v>
      </c>
      <c r="O1233" s="4">
        <v>482771</v>
      </c>
      <c r="P1233" s="4">
        <v>746306</v>
      </c>
      <c r="Q1233" s="4">
        <v>0</v>
      </c>
      <c r="R1233" s="9" t="str">
        <f t="shared" si="79"/>
        <v>986a9a6c-4577-46b4-8efc-79ea23c2fec5погашен682858краткосрочныйконсолидация кредитов10+ летв арендеконсолидация кредитов33470,429,53574827717463060</v>
      </c>
      <c r="S1233" s="10" t="str">
        <f t="shared" si="80"/>
        <v/>
      </c>
      <c r="T1233" s="3">
        <f t="shared" si="81"/>
        <v>14.423819255222524</v>
      </c>
      <c r="U1233" s="13">
        <f t="shared" si="82"/>
        <v>5.0440943368501918E-2</v>
      </c>
    </row>
    <row r="1234" spans="1:21" x14ac:dyDescent="0.25">
      <c r="A1234">
        <v>611</v>
      </c>
      <c r="B1234" t="s">
        <v>662</v>
      </c>
      <c r="C1234" t="s">
        <v>23</v>
      </c>
      <c r="E1234" t="s">
        <v>24</v>
      </c>
      <c r="F1234" s="4">
        <v>734</v>
      </c>
      <c r="G1234" s="4">
        <v>2178787</v>
      </c>
      <c r="H1234" t="s">
        <v>29</v>
      </c>
      <c r="I1234" t="s">
        <v>26</v>
      </c>
      <c r="J1234" t="s">
        <v>30</v>
      </c>
      <c r="K1234" s="3">
        <v>41541.980000000003</v>
      </c>
      <c r="L1234" s="6">
        <v>25</v>
      </c>
      <c r="M1234" s="4">
        <v>38</v>
      </c>
      <c r="N1234" s="4">
        <v>9</v>
      </c>
      <c r="O1234" s="4">
        <v>311201</v>
      </c>
      <c r="P1234" s="4">
        <v>655160</v>
      </c>
      <c r="Q1234" s="4">
        <v>1</v>
      </c>
      <c r="R1234" s="9" t="str">
        <f t="shared" si="79"/>
        <v>98abffdc-c2d7-4416-8893-b081628d8767погашенкраткосрочный734консолидация кредитов10+ летв ипотекеконсолидация кредитов41541,98253893112016551601</v>
      </c>
      <c r="S1234" s="10">
        <f t="shared" si="80"/>
        <v>0.22879875820812223</v>
      </c>
      <c r="T1234" s="3">
        <f t="shared" si="81"/>
        <v>7.4912413900348511</v>
      </c>
      <c r="U1234" s="13">
        <f t="shared" si="82"/>
        <v>2.6197311268838133E-2</v>
      </c>
    </row>
    <row r="1235" spans="1:21" x14ac:dyDescent="0.25">
      <c r="A1235">
        <v>1976</v>
      </c>
      <c r="B1235" t="s">
        <v>2023</v>
      </c>
      <c r="C1235" t="s">
        <v>23</v>
      </c>
      <c r="D1235" s="1">
        <v>66132</v>
      </c>
      <c r="E1235" t="s">
        <v>24</v>
      </c>
      <c r="F1235" s="4">
        <v>718</v>
      </c>
      <c r="G1235" s="4">
        <v>761520</v>
      </c>
      <c r="I1235" t="s">
        <v>32</v>
      </c>
      <c r="J1235" t="s">
        <v>30</v>
      </c>
      <c r="K1235" s="3">
        <v>7107.52</v>
      </c>
      <c r="L1235" s="6">
        <v>21.5</v>
      </c>
      <c r="M1235" s="4">
        <v>27</v>
      </c>
      <c r="N1235" s="4">
        <v>6</v>
      </c>
      <c r="O1235" s="4">
        <v>52934</v>
      </c>
      <c r="P1235" s="4">
        <v>147664</v>
      </c>
      <c r="Q1235" s="4">
        <v>0</v>
      </c>
      <c r="R1235" s="9" t="str">
        <f t="shared" si="79"/>
        <v>98ae6bad-e4a5-4844-b8ea-291cf132ea45погашен66132краткосрочный718консолидация кредитовв собственностиконсолидация кредитов7107,5221,5276529341476640</v>
      </c>
      <c r="S1235" s="10">
        <f t="shared" si="80"/>
        <v>0.112</v>
      </c>
      <c r="T1235" s="3">
        <f t="shared" si="81"/>
        <v>7.4476047904191613</v>
      </c>
      <c r="U1235" s="13">
        <f t="shared" si="82"/>
        <v>2.6044711516230168E-2</v>
      </c>
    </row>
    <row r="1236" spans="1:21" x14ac:dyDescent="0.25">
      <c r="A1236">
        <v>657</v>
      </c>
      <c r="B1236" t="s">
        <v>709</v>
      </c>
      <c r="C1236" t="s">
        <v>23</v>
      </c>
      <c r="D1236" s="1">
        <v>322740</v>
      </c>
      <c r="E1236" t="s">
        <v>24</v>
      </c>
      <c r="F1236" s="4"/>
      <c r="G1236" s="4"/>
      <c r="H1236" t="s">
        <v>29</v>
      </c>
      <c r="I1236" t="s">
        <v>26</v>
      </c>
      <c r="J1236" t="s">
        <v>30</v>
      </c>
      <c r="K1236" s="3">
        <v>43985</v>
      </c>
      <c r="L1236" s="6">
        <v>20.7</v>
      </c>
      <c r="N1236" s="4">
        <v>16</v>
      </c>
      <c r="O1236" s="4">
        <v>446329</v>
      </c>
      <c r="P1236" s="4">
        <v>891022</v>
      </c>
      <c r="Q1236" s="4">
        <v>1</v>
      </c>
      <c r="R1236" s="9" t="str">
        <f t="shared" si="79"/>
        <v>98fbe987-4102-4f0e-91c3-19f7e80e1f08погашен322740краткосрочныйконсолидация кредитов10+ летв ипотекеконсолидация кредитов4398520,7164463298910221</v>
      </c>
      <c r="S1236" s="10" t="str">
        <f t="shared" si="80"/>
        <v/>
      </c>
      <c r="T1236" s="3">
        <f t="shared" si="81"/>
        <v>10.147300215982721</v>
      </c>
      <c r="U1236" s="13">
        <f t="shared" si="82"/>
        <v>3.548570503282248E-2</v>
      </c>
    </row>
    <row r="1237" spans="1:21" x14ac:dyDescent="0.25">
      <c r="A1237">
        <v>1872</v>
      </c>
      <c r="B1237" t="s">
        <v>709</v>
      </c>
      <c r="C1237" t="s">
        <v>23</v>
      </c>
      <c r="D1237" s="1">
        <v>322740</v>
      </c>
      <c r="E1237" t="s">
        <v>24</v>
      </c>
      <c r="F1237" s="4">
        <v>717</v>
      </c>
      <c r="G1237" s="4">
        <v>1765290</v>
      </c>
      <c r="H1237" t="s">
        <v>29</v>
      </c>
      <c r="I1237" t="s">
        <v>26</v>
      </c>
      <c r="J1237" t="s">
        <v>30</v>
      </c>
      <c r="K1237" s="3">
        <v>43985</v>
      </c>
      <c r="L1237" s="6">
        <v>20.7</v>
      </c>
      <c r="N1237" s="4">
        <v>16</v>
      </c>
      <c r="O1237" s="4">
        <v>446329</v>
      </c>
      <c r="P1237" s="4">
        <v>891022</v>
      </c>
      <c r="Q1237" s="4">
        <v>1</v>
      </c>
      <c r="R1237" s="9" t="str">
        <f t="shared" si="79"/>
        <v>98fbe987-4102-4f0e-91c3-19f7e80e1f08погашен322740краткосрочный717консолидация кредитов10+ летв ипотекеконсолидация кредитов4398520,7164463298910221</v>
      </c>
      <c r="S1237" s="10">
        <f t="shared" si="80"/>
        <v>0.29899903132063288</v>
      </c>
      <c r="T1237" s="3">
        <f t="shared" si="81"/>
        <v>10.147300215982721</v>
      </c>
      <c r="U1237" s="13">
        <f t="shared" si="82"/>
        <v>3.548570503282248E-2</v>
      </c>
    </row>
    <row r="1238" spans="1:21" x14ac:dyDescent="0.25">
      <c r="A1238">
        <v>1768</v>
      </c>
      <c r="B1238" t="s">
        <v>1817</v>
      </c>
      <c r="C1238" t="s">
        <v>23</v>
      </c>
      <c r="D1238" s="1">
        <v>729344</v>
      </c>
      <c r="E1238" t="s">
        <v>34</v>
      </c>
      <c r="F1238" s="4">
        <v>685</v>
      </c>
      <c r="G1238" s="4">
        <v>4673088</v>
      </c>
      <c r="H1238" t="s">
        <v>46</v>
      </c>
      <c r="I1238" t="s">
        <v>38</v>
      </c>
      <c r="J1238" t="s">
        <v>30</v>
      </c>
      <c r="K1238" s="3">
        <v>56076.98</v>
      </c>
      <c r="L1238" s="6">
        <v>8.1</v>
      </c>
      <c r="N1238" s="4">
        <v>9</v>
      </c>
      <c r="O1238" s="4">
        <v>620787</v>
      </c>
      <c r="P1238" s="4">
        <v>858792</v>
      </c>
      <c r="Q1238" s="4">
        <v>0</v>
      </c>
      <c r="R1238" s="9" t="str">
        <f t="shared" si="79"/>
        <v>992b007f-65e9-4673-9136-55062a615c1cпогашен729344долгосрочный685консолидация кредитов2 годав арендеконсолидация кредитов56076,988,196207878587920</v>
      </c>
      <c r="S1238" s="10">
        <f t="shared" si="80"/>
        <v>0.14399980483996877</v>
      </c>
      <c r="T1238" s="3">
        <f t="shared" si="81"/>
        <v>11.070264482859098</v>
      </c>
      <c r="U1238" s="13">
        <f t="shared" si="82"/>
        <v>3.8713365300390358E-2</v>
      </c>
    </row>
    <row r="1239" spans="1:21" x14ac:dyDescent="0.25">
      <c r="A1239">
        <v>710</v>
      </c>
      <c r="B1239" t="s">
        <v>762</v>
      </c>
      <c r="C1239" t="s">
        <v>40</v>
      </c>
      <c r="D1239" s="1">
        <v>208604</v>
      </c>
      <c r="E1239" t="s">
        <v>24</v>
      </c>
      <c r="F1239" s="4"/>
      <c r="G1239" s="4"/>
      <c r="H1239" t="s">
        <v>46</v>
      </c>
      <c r="I1239" t="s">
        <v>26</v>
      </c>
      <c r="J1239" t="s">
        <v>30</v>
      </c>
      <c r="K1239" s="3">
        <v>20384.91</v>
      </c>
      <c r="L1239" s="6">
        <v>17.600000000000001</v>
      </c>
      <c r="N1239" s="4">
        <v>11</v>
      </c>
      <c r="O1239" s="4">
        <v>358720</v>
      </c>
      <c r="P1239" s="4">
        <v>553828</v>
      </c>
      <c r="Q1239" s="4">
        <v>0</v>
      </c>
      <c r="R1239" s="9" t="str">
        <f t="shared" si="79"/>
        <v>99448ea6-a7c8-4977-a08c-69bc343985a7не погашен208604краткосрочныйконсолидация кредитов2 годав ипотекеконсолидация кредитов20384,9117,6113587205538280</v>
      </c>
      <c r="S1239" s="10" t="str">
        <f t="shared" si="80"/>
        <v/>
      </c>
      <c r="T1239" s="3">
        <f t="shared" si="81"/>
        <v>17.597330574429812</v>
      </c>
      <c r="U1239" s="13">
        <f t="shared" si="82"/>
        <v>6.1538898902954088E-2</v>
      </c>
    </row>
    <row r="1240" spans="1:21" x14ac:dyDescent="0.25">
      <c r="A1240">
        <v>495</v>
      </c>
      <c r="B1240" t="s">
        <v>546</v>
      </c>
      <c r="C1240" t="s">
        <v>23</v>
      </c>
      <c r="D1240" s="1">
        <v>447524</v>
      </c>
      <c r="E1240" t="s">
        <v>24</v>
      </c>
      <c r="F1240" s="4">
        <v>741</v>
      </c>
      <c r="G1240" s="4">
        <v>2705486</v>
      </c>
      <c r="H1240" t="s">
        <v>29</v>
      </c>
      <c r="I1240" t="s">
        <v>38</v>
      </c>
      <c r="J1240" t="s">
        <v>30</v>
      </c>
      <c r="K1240" s="3">
        <v>29985.8</v>
      </c>
      <c r="L1240" s="6">
        <v>29</v>
      </c>
      <c r="N1240" s="4">
        <v>9</v>
      </c>
      <c r="O1240" s="4">
        <v>485697</v>
      </c>
      <c r="P1240" s="4">
        <v>962984</v>
      </c>
      <c r="Q1240" s="4">
        <v>0</v>
      </c>
      <c r="R1240" s="9" t="str">
        <f t="shared" si="79"/>
        <v>994cadf0-0f3e-4ca1-9f65-171ab50b572bпогашен447524краткосрочный741консолидация кредитов10+ летв арендеконсолидация кредитов29985,82994856979629840</v>
      </c>
      <c r="S1240" s="10">
        <f t="shared" si="80"/>
        <v>0.13299998595446436</v>
      </c>
      <c r="T1240" s="3">
        <f t="shared" si="81"/>
        <v>16.197566848308199</v>
      </c>
      <c r="U1240" s="13">
        <f t="shared" si="82"/>
        <v>5.6643842913326449E-2</v>
      </c>
    </row>
    <row r="1241" spans="1:21" x14ac:dyDescent="0.25">
      <c r="A1241">
        <v>57</v>
      </c>
      <c r="B1241" t="s">
        <v>102</v>
      </c>
      <c r="C1241" t="s">
        <v>40</v>
      </c>
      <c r="D1241" s="1">
        <v>78012</v>
      </c>
      <c r="E1241" t="s">
        <v>24</v>
      </c>
      <c r="F1241" s="4">
        <v>738</v>
      </c>
      <c r="G1241" s="4">
        <v>728726</v>
      </c>
      <c r="H1241" t="s">
        <v>52</v>
      </c>
      <c r="I1241" t="s">
        <v>38</v>
      </c>
      <c r="J1241" t="s">
        <v>103</v>
      </c>
      <c r="K1241" s="3">
        <v>10135.36</v>
      </c>
      <c r="L1241" s="6">
        <v>11.4</v>
      </c>
      <c r="N1241" s="4">
        <v>8</v>
      </c>
      <c r="O1241" s="4">
        <v>104633</v>
      </c>
      <c r="P1241" s="4">
        <v>199936</v>
      </c>
      <c r="Q1241" s="4">
        <v>0</v>
      </c>
      <c r="R1241" s="9" t="str">
        <f t="shared" si="79"/>
        <v>9966e08c-04a6-41ab-86d0-e4062c64bd41не погашен78012краткосрочный738крупная покупка4 годав арендекрупная покупка10135,3611,481046331999360</v>
      </c>
      <c r="S1241" s="10">
        <f t="shared" si="80"/>
        <v>0.16689993221046046</v>
      </c>
      <c r="T1241" s="3">
        <f t="shared" si="81"/>
        <v>10.323560287942412</v>
      </c>
      <c r="U1241" s="13">
        <f t="shared" si="82"/>
        <v>3.6102096860155433E-2</v>
      </c>
    </row>
    <row r="1242" spans="1:21" x14ac:dyDescent="0.25">
      <c r="A1242">
        <v>1858</v>
      </c>
      <c r="B1242" t="s">
        <v>1906</v>
      </c>
      <c r="C1242" t="s">
        <v>23</v>
      </c>
      <c r="D1242" s="1">
        <v>234102</v>
      </c>
      <c r="E1242" t="s">
        <v>24</v>
      </c>
      <c r="F1242" s="4">
        <v>728</v>
      </c>
      <c r="G1242" s="4">
        <v>1141710</v>
      </c>
      <c r="H1242" t="s">
        <v>29</v>
      </c>
      <c r="I1242" t="s">
        <v>38</v>
      </c>
      <c r="J1242" t="s">
        <v>30</v>
      </c>
      <c r="K1242" s="3">
        <v>5423.17</v>
      </c>
      <c r="L1242" s="6">
        <v>17</v>
      </c>
      <c r="N1242" s="4">
        <v>6</v>
      </c>
      <c r="O1242" s="4">
        <v>124146</v>
      </c>
      <c r="P1242" s="4">
        <v>151932</v>
      </c>
      <c r="Q1242" s="4">
        <v>0</v>
      </c>
      <c r="R1242" s="9" t="str">
        <f t="shared" si="79"/>
        <v>99d451ca-47a0-46f6-bf98-19511d43891dпогашен234102краткосрочный728консолидация кредитов10+ летв арендеконсолидация кредитов5423,171761241461519320</v>
      </c>
      <c r="S1242" s="10">
        <f t="shared" si="80"/>
        <v>5.7000499251123313E-2</v>
      </c>
      <c r="T1242" s="3">
        <f t="shared" si="81"/>
        <v>22.891777318431838</v>
      </c>
      <c r="U1242" s="13">
        <f t="shared" si="82"/>
        <v>8.0053890227811453E-2</v>
      </c>
    </row>
    <row r="1243" spans="1:21" x14ac:dyDescent="0.25">
      <c r="A1243">
        <v>423</v>
      </c>
      <c r="B1243" t="s">
        <v>474</v>
      </c>
      <c r="C1243" t="s">
        <v>23</v>
      </c>
      <c r="D1243" s="1">
        <v>87472</v>
      </c>
      <c r="E1243" t="s">
        <v>24</v>
      </c>
      <c r="F1243" s="4">
        <v>695</v>
      </c>
      <c r="G1243" s="4">
        <v>679896</v>
      </c>
      <c r="H1243" t="s">
        <v>52</v>
      </c>
      <c r="I1243" t="s">
        <v>26</v>
      </c>
      <c r="J1243" t="s">
        <v>75</v>
      </c>
      <c r="K1243" s="3">
        <v>6872.68</v>
      </c>
      <c r="L1243" s="6">
        <v>10.199999999999999</v>
      </c>
      <c r="N1243" s="4">
        <v>4</v>
      </c>
      <c r="O1243" s="4">
        <v>19912</v>
      </c>
      <c r="P1243" s="4">
        <v>133210</v>
      </c>
      <c r="Q1243" s="4">
        <v>0</v>
      </c>
      <c r="R1243" s="9" t="str">
        <f t="shared" si="79"/>
        <v>9a0ed640-48ab-48c4-9948-5bbb27cd1fe5погашен87472краткосрочный695бизнес4 годав ипотекебизнес6872,6810,24199121332100</v>
      </c>
      <c r="S1243" s="10">
        <f t="shared" si="80"/>
        <v>0.12130114017437961</v>
      </c>
      <c r="T1243" s="3">
        <f t="shared" si="81"/>
        <v>2.8972686055512549</v>
      </c>
      <c r="U1243" s="13">
        <f t="shared" si="82"/>
        <v>1.0131918534893952E-2</v>
      </c>
    </row>
    <row r="1244" spans="1:21" x14ac:dyDescent="0.25">
      <c r="A1244">
        <v>947</v>
      </c>
      <c r="B1244" t="s">
        <v>999</v>
      </c>
      <c r="C1244" t="s">
        <v>23</v>
      </c>
      <c r="D1244" s="1">
        <v>162932</v>
      </c>
      <c r="E1244" t="s">
        <v>24</v>
      </c>
      <c r="F1244" s="4">
        <v>748</v>
      </c>
      <c r="G1244" s="4">
        <v>844227</v>
      </c>
      <c r="H1244" t="s">
        <v>74</v>
      </c>
      <c r="I1244" t="s">
        <v>26</v>
      </c>
      <c r="J1244" t="s">
        <v>27</v>
      </c>
      <c r="K1244" s="3">
        <v>13380.94</v>
      </c>
      <c r="L1244" s="6">
        <v>19.399999999999999</v>
      </c>
      <c r="N1244" s="4">
        <v>8</v>
      </c>
      <c r="O1244" s="4">
        <v>139555</v>
      </c>
      <c r="P1244" s="4">
        <v>299244</v>
      </c>
      <c r="Q1244" s="4">
        <v>0</v>
      </c>
      <c r="R1244" s="9" t="str">
        <f t="shared" si="79"/>
        <v>9a11bbae-5df7-4840-8364-ce28852805f7погашен162932краткосрочный748ремонт жилья6 летв ипотекеремонт жилья13380,9419,481395552992440</v>
      </c>
      <c r="S1244" s="10">
        <f t="shared" si="80"/>
        <v>0.19019917628789412</v>
      </c>
      <c r="T1244" s="3">
        <f t="shared" si="81"/>
        <v>10.429386874165791</v>
      </c>
      <c r="U1244" s="13">
        <f t="shared" si="82"/>
        <v>3.6472178649737105E-2</v>
      </c>
    </row>
    <row r="1245" spans="1:21" x14ac:dyDescent="0.25">
      <c r="A1245">
        <v>189</v>
      </c>
      <c r="B1245" t="s">
        <v>236</v>
      </c>
      <c r="C1245" t="s">
        <v>23</v>
      </c>
      <c r="D1245" s="1">
        <v>263450</v>
      </c>
      <c r="E1245" t="s">
        <v>24</v>
      </c>
      <c r="F1245" s="4"/>
      <c r="G1245" s="4"/>
      <c r="H1245" t="s">
        <v>29</v>
      </c>
      <c r="I1245" t="s">
        <v>26</v>
      </c>
      <c r="J1245" t="s">
        <v>27</v>
      </c>
      <c r="K1245" s="3">
        <v>7319.18</v>
      </c>
      <c r="L1245" s="6">
        <v>16.899999999999999</v>
      </c>
      <c r="N1245" s="4">
        <v>17</v>
      </c>
      <c r="O1245" s="4">
        <v>169100</v>
      </c>
      <c r="P1245" s="4">
        <v>621610</v>
      </c>
      <c r="Q1245" s="4">
        <v>1</v>
      </c>
      <c r="R1245" s="9" t="str">
        <f t="shared" si="79"/>
        <v>9a378a11-d17c-486f-bdc8-2ce117215d6bпогашен263450краткосрочныйремонт жилья10+ летв ипотекеремонт жилья7319,1816,9171691006216101</v>
      </c>
      <c r="S1245" s="10" t="str">
        <f t="shared" si="80"/>
        <v/>
      </c>
      <c r="T1245" s="3">
        <f t="shared" si="81"/>
        <v>23.10368101344686</v>
      </c>
      <c r="U1245" s="13">
        <f t="shared" si="82"/>
        <v>8.0794929899114798E-2</v>
      </c>
    </row>
    <row r="1246" spans="1:21" x14ac:dyDescent="0.25">
      <c r="A1246">
        <v>1064</v>
      </c>
      <c r="B1246" t="s">
        <v>1114</v>
      </c>
      <c r="C1246" t="s">
        <v>23</v>
      </c>
      <c r="D1246" s="1">
        <v>540430</v>
      </c>
      <c r="E1246" t="s">
        <v>24</v>
      </c>
      <c r="F1246" s="4">
        <v>740</v>
      </c>
      <c r="G1246" s="4">
        <v>1493552</v>
      </c>
      <c r="H1246" t="s">
        <v>29</v>
      </c>
      <c r="I1246" t="s">
        <v>26</v>
      </c>
      <c r="J1246" t="s">
        <v>30</v>
      </c>
      <c r="K1246" s="3">
        <v>16130.43</v>
      </c>
      <c r="L1246" s="6">
        <v>20.5</v>
      </c>
      <c r="N1246" s="4">
        <v>11</v>
      </c>
      <c r="O1246" s="4">
        <v>314222</v>
      </c>
      <c r="P1246" s="4">
        <v>1467092</v>
      </c>
      <c r="Q1246" s="4">
        <v>0</v>
      </c>
      <c r="R1246" s="9" t="str">
        <f t="shared" si="79"/>
        <v>9a92cfc9-0786-4873-adeb-67991ee049dcпогашен540430краткосрочный740консолидация кредитов10+ летв ипотекеконсолидация кредитов16130,4320,51131422214670920</v>
      </c>
      <c r="S1246" s="10">
        <f t="shared" si="80"/>
        <v>0.12960054956238551</v>
      </c>
      <c r="T1246" s="3">
        <f t="shared" si="81"/>
        <v>19.480075856626264</v>
      </c>
      <c r="U1246" s="13">
        <f t="shared" si="82"/>
        <v>6.8122969770467209E-2</v>
      </c>
    </row>
    <row r="1247" spans="1:21" x14ac:dyDescent="0.25">
      <c r="A1247">
        <v>293</v>
      </c>
      <c r="B1247" t="s">
        <v>343</v>
      </c>
      <c r="C1247" t="s">
        <v>23</v>
      </c>
      <c r="D1247" s="1">
        <v>108526</v>
      </c>
      <c r="E1247" t="s">
        <v>24</v>
      </c>
      <c r="F1247" s="4">
        <v>743</v>
      </c>
      <c r="G1247" s="4">
        <v>1312045</v>
      </c>
      <c r="H1247" t="s">
        <v>57</v>
      </c>
      <c r="I1247" t="s">
        <v>26</v>
      </c>
      <c r="J1247" t="s">
        <v>72</v>
      </c>
      <c r="K1247" s="3">
        <v>7380.17</v>
      </c>
      <c r="L1247" s="6">
        <v>19</v>
      </c>
      <c r="M1247" s="4">
        <v>56</v>
      </c>
      <c r="N1247" s="4">
        <v>10</v>
      </c>
      <c r="O1247" s="4">
        <v>71953</v>
      </c>
      <c r="P1247" s="4">
        <v>108504</v>
      </c>
      <c r="Q1247" s="4">
        <v>1</v>
      </c>
      <c r="R1247" s="9" t="str">
        <f t="shared" si="79"/>
        <v>9a9e3ed2-d6b2-47e3-b87a-312a5da73343погашен108526краткосрочный743иное7 летв ипотекеиное7380,17195610719531085041</v>
      </c>
      <c r="S1247" s="10">
        <f t="shared" si="80"/>
        <v>6.7499239736441979E-2</v>
      </c>
      <c r="T1247" s="3">
        <f t="shared" si="81"/>
        <v>9.7495044152099481</v>
      </c>
      <c r="U1247" s="13">
        <f t="shared" si="82"/>
        <v>3.4094589746089934E-2</v>
      </c>
    </row>
    <row r="1248" spans="1:21" x14ac:dyDescent="0.25">
      <c r="A1248">
        <v>470</v>
      </c>
      <c r="B1248" t="s">
        <v>521</v>
      </c>
      <c r="C1248" t="s">
        <v>40</v>
      </c>
      <c r="D1248" s="1">
        <v>140888</v>
      </c>
      <c r="E1248" t="s">
        <v>24</v>
      </c>
      <c r="F1248" s="4">
        <v>693</v>
      </c>
      <c r="G1248" s="4">
        <v>1166296</v>
      </c>
      <c r="I1248" t="s">
        <v>38</v>
      </c>
      <c r="J1248" t="s">
        <v>103</v>
      </c>
      <c r="K1248" s="3">
        <v>7396.32</v>
      </c>
      <c r="L1248" s="6">
        <v>16.399999999999999</v>
      </c>
      <c r="N1248" s="4">
        <v>6</v>
      </c>
      <c r="O1248" s="4">
        <v>1254</v>
      </c>
      <c r="P1248" s="4">
        <v>145244</v>
      </c>
      <c r="Q1248" s="4">
        <v>0</v>
      </c>
      <c r="R1248" s="9" t="str">
        <f t="shared" si="79"/>
        <v>9ac101a6-a72e-4ecb-ae9c-091200a88209не погашен140888краткосрочный693крупная покупкав арендекрупная покупка7396,3216,4612541452440</v>
      </c>
      <c r="S1248" s="10">
        <f t="shared" si="80"/>
        <v>7.610061253746904E-2</v>
      </c>
      <c r="T1248" s="3">
        <f t="shared" si="81"/>
        <v>0.16954377311960545</v>
      </c>
      <c r="U1248" s="13">
        <f t="shared" si="82"/>
        <v>5.9290453569096804E-4</v>
      </c>
    </row>
    <row r="1249" spans="1:21" x14ac:dyDescent="0.25">
      <c r="A1249">
        <v>212</v>
      </c>
      <c r="B1249" t="s">
        <v>259</v>
      </c>
      <c r="C1249" t="s">
        <v>23</v>
      </c>
      <c r="D1249" s="1">
        <v>104368</v>
      </c>
      <c r="E1249" t="s">
        <v>24</v>
      </c>
      <c r="F1249" s="4">
        <v>691</v>
      </c>
      <c r="G1249" s="4">
        <v>853974</v>
      </c>
      <c r="H1249" t="s">
        <v>68</v>
      </c>
      <c r="I1249" t="s">
        <v>38</v>
      </c>
      <c r="J1249" t="s">
        <v>30</v>
      </c>
      <c r="K1249" s="3">
        <v>22559.08</v>
      </c>
      <c r="L1249" s="6">
        <v>20</v>
      </c>
      <c r="M1249" s="4">
        <v>32</v>
      </c>
      <c r="N1249" s="4">
        <v>10</v>
      </c>
      <c r="O1249" s="4">
        <v>116223</v>
      </c>
      <c r="P1249" s="4">
        <v>195580</v>
      </c>
      <c r="Q1249" s="4">
        <v>1</v>
      </c>
      <c r="R1249" s="9" t="str">
        <f t="shared" si="79"/>
        <v>9af01efe-ca83-4a69-bae2-a2d80b18e467погашен104368краткосрочный691консолидация кредитов1 годв арендеконсолидация кредитов22559,082032101162231955801</v>
      </c>
      <c r="S1249" s="10">
        <f t="shared" si="80"/>
        <v>0.31699906554532109</v>
      </c>
      <c r="T1249" s="3">
        <f t="shared" si="81"/>
        <v>5.1519388202001144</v>
      </c>
      <c r="U1249" s="13">
        <f t="shared" si="82"/>
        <v>1.8016632742649506E-2</v>
      </c>
    </row>
    <row r="1250" spans="1:21" x14ac:dyDescent="0.25">
      <c r="A1250">
        <v>1864</v>
      </c>
      <c r="B1250" t="s">
        <v>1912</v>
      </c>
      <c r="C1250" t="s">
        <v>23</v>
      </c>
      <c r="D1250" s="1">
        <v>66770</v>
      </c>
      <c r="E1250" t="s">
        <v>24</v>
      </c>
      <c r="F1250" s="4">
        <v>733</v>
      </c>
      <c r="G1250" s="4">
        <v>358701</v>
      </c>
      <c r="I1250" t="s">
        <v>38</v>
      </c>
      <c r="J1250" t="s">
        <v>30</v>
      </c>
      <c r="K1250" s="3">
        <v>4573.49</v>
      </c>
      <c r="L1250" s="6">
        <v>19.399999999999999</v>
      </c>
      <c r="N1250" s="4">
        <v>8</v>
      </c>
      <c r="O1250" s="4">
        <v>121410</v>
      </c>
      <c r="P1250" s="4">
        <v>182336</v>
      </c>
      <c r="Q1250" s="4">
        <v>0</v>
      </c>
      <c r="R1250" s="9" t="str">
        <f t="shared" si="79"/>
        <v>9afc8fec-2360-42e4-93b9-c3746f342218погашен66770краткосрочный733консолидация кредитовв арендеконсолидация кредитов4573,4919,481214101823360</v>
      </c>
      <c r="S1250" s="10">
        <f t="shared" si="80"/>
        <v>0.15300174797393928</v>
      </c>
      <c r="T1250" s="3">
        <f t="shared" si="81"/>
        <v>26.546466702671264</v>
      </c>
      <c r="U1250" s="13">
        <f t="shared" si="82"/>
        <v>9.2834553726013472E-2</v>
      </c>
    </row>
    <row r="1251" spans="1:21" x14ac:dyDescent="0.25">
      <c r="A1251">
        <v>864</v>
      </c>
      <c r="B1251" t="s">
        <v>916</v>
      </c>
      <c r="C1251" t="s">
        <v>23</v>
      </c>
      <c r="D1251" s="1">
        <v>195206</v>
      </c>
      <c r="E1251" t="s">
        <v>24</v>
      </c>
      <c r="F1251" s="4">
        <v>750</v>
      </c>
      <c r="G1251" s="4">
        <v>1015588</v>
      </c>
      <c r="H1251" t="s">
        <v>52</v>
      </c>
      <c r="I1251" t="s">
        <v>26</v>
      </c>
      <c r="J1251" t="s">
        <v>30</v>
      </c>
      <c r="K1251" s="3">
        <v>12830.13</v>
      </c>
      <c r="L1251" s="6">
        <v>15.4</v>
      </c>
      <c r="N1251" s="4">
        <v>9</v>
      </c>
      <c r="O1251" s="4">
        <v>236170</v>
      </c>
      <c r="P1251" s="4">
        <v>836286</v>
      </c>
      <c r="Q1251" s="4">
        <v>0</v>
      </c>
      <c r="R1251" s="9" t="str">
        <f t="shared" si="79"/>
        <v>9b2e47fe-07db-4d5f-9ca0-116e650496d3погашен195206краткосрочный750консолидация кредитов4 годав ипотекеконсолидация кредитов12830,1315,492361708362860</v>
      </c>
      <c r="S1251" s="10">
        <f t="shared" si="80"/>
        <v>0.15159844346329418</v>
      </c>
      <c r="T1251" s="3">
        <f t="shared" si="81"/>
        <v>18.407451834081183</v>
      </c>
      <c r="U1251" s="13">
        <f t="shared" si="82"/>
        <v>6.4371940544466516E-2</v>
      </c>
    </row>
    <row r="1252" spans="1:21" x14ac:dyDescent="0.25">
      <c r="A1252">
        <v>945</v>
      </c>
      <c r="B1252" t="s">
        <v>997</v>
      </c>
      <c r="C1252" t="s">
        <v>23</v>
      </c>
      <c r="D1252" s="1">
        <v>387970</v>
      </c>
      <c r="E1252" t="s">
        <v>24</v>
      </c>
      <c r="F1252" s="4"/>
      <c r="G1252" s="4"/>
      <c r="H1252" t="s">
        <v>68</v>
      </c>
      <c r="I1252" t="s">
        <v>38</v>
      </c>
      <c r="J1252" t="s">
        <v>30</v>
      </c>
      <c r="K1252" s="3">
        <v>12942.99</v>
      </c>
      <c r="L1252" s="6">
        <v>14.4</v>
      </c>
      <c r="M1252" s="4">
        <v>12</v>
      </c>
      <c r="N1252" s="4">
        <v>7</v>
      </c>
      <c r="O1252" s="4">
        <v>248121</v>
      </c>
      <c r="P1252" s="4">
        <v>355586</v>
      </c>
      <c r="Q1252" s="4">
        <v>0</v>
      </c>
      <c r="R1252" s="9" t="str">
        <f t="shared" si="79"/>
        <v>9b324cfb-905c-4cdc-92fb-fd84d475cc10погашен387970краткосрочныйконсолидация кредитов1 годв арендеконсолидация кредитов12942,9914,41272481213555860</v>
      </c>
      <c r="S1252" s="10" t="str">
        <f t="shared" si="80"/>
        <v/>
      </c>
      <c r="T1252" s="3">
        <f t="shared" si="81"/>
        <v>19.170299907517506</v>
      </c>
      <c r="U1252" s="13">
        <f t="shared" si="82"/>
        <v>6.7039665076375099E-2</v>
      </c>
    </row>
    <row r="1253" spans="1:21" x14ac:dyDescent="0.25">
      <c r="A1253">
        <v>1779</v>
      </c>
      <c r="B1253" t="s">
        <v>1828</v>
      </c>
      <c r="C1253" t="s">
        <v>23</v>
      </c>
      <c r="E1253" t="s">
        <v>34</v>
      </c>
      <c r="F1253" s="4">
        <v>637</v>
      </c>
      <c r="G1253" s="4">
        <v>1482760</v>
      </c>
      <c r="H1253" t="s">
        <v>68</v>
      </c>
      <c r="I1253" t="s">
        <v>38</v>
      </c>
      <c r="J1253" t="s">
        <v>291</v>
      </c>
      <c r="K1253" s="3">
        <v>10552.22</v>
      </c>
      <c r="L1253" s="6">
        <v>8.1999999999999993</v>
      </c>
      <c r="N1253" s="4">
        <v>5</v>
      </c>
      <c r="O1253" s="4">
        <v>22724</v>
      </c>
      <c r="P1253" s="4">
        <v>268488</v>
      </c>
      <c r="Q1253" s="4">
        <v>0</v>
      </c>
      <c r="R1253" s="9" t="str">
        <f t="shared" si="79"/>
        <v>9b4868dc-715f-430c-b461-8325ee04a193погашендолгосрочный637Medical Bills1 годв арендеMedical Bills10552,228,25227242684880</v>
      </c>
      <c r="S1253" s="10">
        <f t="shared" si="80"/>
        <v>8.5399282419272152E-2</v>
      </c>
      <c r="T1253" s="3">
        <f t="shared" si="81"/>
        <v>2.1534804998379489</v>
      </c>
      <c r="U1253" s="13">
        <f t="shared" si="82"/>
        <v>7.5308478299302836E-3</v>
      </c>
    </row>
    <row r="1254" spans="1:21" x14ac:dyDescent="0.25">
      <c r="A1254">
        <v>668</v>
      </c>
      <c r="B1254" t="s">
        <v>720</v>
      </c>
      <c r="C1254" t="s">
        <v>23</v>
      </c>
      <c r="D1254" s="1">
        <v>135014</v>
      </c>
      <c r="E1254" t="s">
        <v>24</v>
      </c>
      <c r="F1254" s="4">
        <v>741</v>
      </c>
      <c r="G1254" s="4">
        <v>1865591</v>
      </c>
      <c r="H1254" t="s">
        <v>46</v>
      </c>
      <c r="I1254" t="s">
        <v>26</v>
      </c>
      <c r="J1254" t="s">
        <v>27</v>
      </c>
      <c r="K1254" s="3">
        <v>37156.21</v>
      </c>
      <c r="L1254" s="6">
        <v>25.6</v>
      </c>
      <c r="M1254" s="4">
        <v>52</v>
      </c>
      <c r="N1254" s="4">
        <v>8</v>
      </c>
      <c r="O1254" s="4">
        <v>313633</v>
      </c>
      <c r="P1254" s="4">
        <v>465586</v>
      </c>
      <c r="Q1254" s="4">
        <v>0</v>
      </c>
      <c r="R1254" s="9" t="str">
        <f t="shared" si="79"/>
        <v>9b89e440-9e23-4e14-ae4d-5bcd1c45aeceпогашен135014краткосрочный741ремонт жилья2 годав ипотекеремонт жилья37156,2125,65283136334655860</v>
      </c>
      <c r="S1254" s="10">
        <f t="shared" si="80"/>
        <v>0.23899907321594069</v>
      </c>
      <c r="T1254" s="3">
        <f t="shared" si="81"/>
        <v>8.440930869967632</v>
      </c>
      <c r="U1254" s="13">
        <f t="shared" si="82"/>
        <v>2.9518431176632793E-2</v>
      </c>
    </row>
    <row r="1255" spans="1:21" x14ac:dyDescent="0.25">
      <c r="A1255">
        <v>1254</v>
      </c>
      <c r="B1255" t="s">
        <v>1304</v>
      </c>
      <c r="C1255" t="s">
        <v>23</v>
      </c>
      <c r="D1255" s="1">
        <v>120274</v>
      </c>
      <c r="E1255" t="s">
        <v>24</v>
      </c>
      <c r="F1255" s="4">
        <v>747</v>
      </c>
      <c r="G1255" s="4">
        <v>779095</v>
      </c>
      <c r="H1255" t="s">
        <v>29</v>
      </c>
      <c r="I1255" t="s">
        <v>26</v>
      </c>
      <c r="J1255" t="s">
        <v>30</v>
      </c>
      <c r="K1255" s="3">
        <v>13504.25</v>
      </c>
      <c r="L1255" s="6">
        <v>16.5</v>
      </c>
      <c r="N1255" s="4">
        <v>14</v>
      </c>
      <c r="O1255" s="4">
        <v>308693</v>
      </c>
      <c r="P1255" s="4">
        <v>981948</v>
      </c>
      <c r="Q1255" s="4">
        <v>0</v>
      </c>
      <c r="R1255" s="9" t="str">
        <f t="shared" si="79"/>
        <v>9b904ba2-1fd1-4b7f-94d6-018682203871погашен120274краткосрочный747консолидация кредитов10+ летв ипотекеконсолидация кредитов13504,2516,5143086939819480</v>
      </c>
      <c r="S1255" s="10">
        <f t="shared" si="80"/>
        <v>0.20799902450920618</v>
      </c>
      <c r="T1255" s="3">
        <f t="shared" si="81"/>
        <v>22.85895181146676</v>
      </c>
      <c r="U1255" s="13">
        <f t="shared" si="82"/>
        <v>7.993909750137955E-2</v>
      </c>
    </row>
    <row r="1256" spans="1:21" x14ac:dyDescent="0.25">
      <c r="A1256">
        <v>1608</v>
      </c>
      <c r="B1256" t="s">
        <v>1658</v>
      </c>
      <c r="C1256" t="s">
        <v>23</v>
      </c>
      <c r="D1256" s="1">
        <v>76670</v>
      </c>
      <c r="E1256" t="s">
        <v>24</v>
      </c>
      <c r="F1256" s="4"/>
      <c r="G1256" s="4"/>
      <c r="H1256" t="s">
        <v>57</v>
      </c>
      <c r="I1256" t="s">
        <v>38</v>
      </c>
      <c r="J1256" t="s">
        <v>30</v>
      </c>
      <c r="K1256" s="3">
        <v>6487.17</v>
      </c>
      <c r="L1256" s="6">
        <v>16.2</v>
      </c>
      <c r="M1256" s="4">
        <v>38</v>
      </c>
      <c r="N1256" s="4">
        <v>6</v>
      </c>
      <c r="O1256" s="4">
        <v>24890</v>
      </c>
      <c r="P1256" s="4">
        <v>48444</v>
      </c>
      <c r="Q1256" s="4">
        <v>0</v>
      </c>
      <c r="R1256" s="9" t="str">
        <f t="shared" si="79"/>
        <v>9b9602a0-2fd0-4a2e-be3a-de02542e3286погашен76670краткосрочныйконсолидация кредитов7 летв арендеконсолидация кредитов6487,1716,238624890484440</v>
      </c>
      <c r="S1256" s="10" t="str">
        <f t="shared" si="80"/>
        <v/>
      </c>
      <c r="T1256" s="3">
        <f t="shared" si="81"/>
        <v>3.8368040301086608</v>
      </c>
      <c r="U1256" s="13">
        <f t="shared" si="82"/>
        <v>1.341752911446651E-2</v>
      </c>
    </row>
    <row r="1257" spans="1:21" x14ac:dyDescent="0.25">
      <c r="A1257">
        <v>27</v>
      </c>
      <c r="B1257" t="s">
        <v>67</v>
      </c>
      <c r="C1257" t="s">
        <v>23</v>
      </c>
      <c r="E1257" t="s">
        <v>24</v>
      </c>
      <c r="F1257" s="4">
        <v>724</v>
      </c>
      <c r="G1257" s="4">
        <v>1029857</v>
      </c>
      <c r="H1257" t="s">
        <v>68</v>
      </c>
      <c r="I1257" t="s">
        <v>38</v>
      </c>
      <c r="J1257" t="s">
        <v>30</v>
      </c>
      <c r="K1257" s="3">
        <v>13817.18</v>
      </c>
      <c r="L1257" s="6">
        <v>12</v>
      </c>
      <c r="N1257" s="4">
        <v>6</v>
      </c>
      <c r="O1257" s="4">
        <v>138339</v>
      </c>
      <c r="P1257" s="4">
        <v>221232</v>
      </c>
      <c r="Q1257" s="4">
        <v>0</v>
      </c>
      <c r="R1257" s="9" t="str">
        <f t="shared" si="79"/>
        <v>9baf6d5d-f744-4332-abb0-e939b75cde40погашенкраткосрочный724консолидация кредитов1 годв арендеконсолидация кредитов13817,181261383392212320</v>
      </c>
      <c r="S1257" s="10">
        <f t="shared" si="80"/>
        <v>0.16099920668597678</v>
      </c>
      <c r="T1257" s="3">
        <f t="shared" si="81"/>
        <v>10.012100877313605</v>
      </c>
      <c r="U1257" s="13">
        <f t="shared" si="82"/>
        <v>3.5012905002220415E-2</v>
      </c>
    </row>
    <row r="1258" spans="1:21" x14ac:dyDescent="0.25">
      <c r="A1258">
        <v>226</v>
      </c>
      <c r="B1258" t="s">
        <v>273</v>
      </c>
      <c r="C1258" t="s">
        <v>23</v>
      </c>
      <c r="D1258" s="1">
        <v>67166</v>
      </c>
      <c r="E1258" t="s">
        <v>34</v>
      </c>
      <c r="F1258" s="4"/>
      <c r="G1258" s="4"/>
      <c r="H1258" t="s">
        <v>74</v>
      </c>
      <c r="I1258" t="s">
        <v>38</v>
      </c>
      <c r="J1258" t="s">
        <v>30</v>
      </c>
      <c r="K1258" s="3">
        <v>42060.68</v>
      </c>
      <c r="L1258" s="6">
        <v>27.4</v>
      </c>
      <c r="N1258" s="4">
        <v>11</v>
      </c>
      <c r="O1258" s="4">
        <v>679725</v>
      </c>
      <c r="P1258" s="4">
        <v>927014</v>
      </c>
      <c r="Q1258" s="4">
        <v>0</v>
      </c>
      <c r="R1258" s="9" t="str">
        <f t="shared" si="79"/>
        <v>9bf42874-90b7-44b2-8567-0b26b2ce7f77погашен67166долгосрочныйконсолидация кредитов6 летв арендеконсолидация кредитов42060,6827,4116797259270140</v>
      </c>
      <c r="S1258" s="10" t="str">
        <f t="shared" si="80"/>
        <v/>
      </c>
      <c r="T1258" s="3">
        <f t="shared" si="81"/>
        <v>16.160580380535929</v>
      </c>
      <c r="U1258" s="13">
        <f t="shared" si="82"/>
        <v>5.6514499062485658E-2</v>
      </c>
    </row>
    <row r="1259" spans="1:21" x14ac:dyDescent="0.25">
      <c r="A1259">
        <v>1409</v>
      </c>
      <c r="B1259" t="s">
        <v>1459</v>
      </c>
      <c r="C1259" t="s">
        <v>23</v>
      </c>
      <c r="D1259" s="1">
        <v>120164</v>
      </c>
      <c r="E1259" t="s">
        <v>24</v>
      </c>
      <c r="F1259" s="4">
        <v>737</v>
      </c>
      <c r="G1259" s="4">
        <v>741228</v>
      </c>
      <c r="H1259" t="s">
        <v>68</v>
      </c>
      <c r="I1259" t="s">
        <v>32</v>
      </c>
      <c r="J1259" t="s">
        <v>30</v>
      </c>
      <c r="K1259" s="3">
        <v>7288.59</v>
      </c>
      <c r="L1259" s="6">
        <v>11.9</v>
      </c>
      <c r="N1259" s="4">
        <v>19</v>
      </c>
      <c r="O1259" s="4">
        <v>196213</v>
      </c>
      <c r="P1259" s="4">
        <v>584078</v>
      </c>
      <c r="Q1259" s="4">
        <v>0</v>
      </c>
      <c r="R1259" s="9" t="str">
        <f t="shared" si="79"/>
        <v>9c015267-04ee-4b5f-bed8-0e10f6ea36eaпогашен120164краткосрочный737консолидация кредитов1 годв собственностиконсолидация кредитов7288,5911,9191962135840780</v>
      </c>
      <c r="S1259" s="10">
        <f t="shared" si="80"/>
        <v>0.11799753921870194</v>
      </c>
      <c r="T1259" s="3">
        <f t="shared" si="81"/>
        <v>26.920570370949662</v>
      </c>
      <c r="U1259" s="13">
        <f t="shared" si="82"/>
        <v>9.4142816233445198E-2</v>
      </c>
    </row>
    <row r="1260" spans="1:21" x14ac:dyDescent="0.25">
      <c r="A1260">
        <v>1807</v>
      </c>
      <c r="B1260" t="s">
        <v>1856</v>
      </c>
      <c r="C1260" t="s">
        <v>40</v>
      </c>
      <c r="D1260" s="1">
        <v>183744</v>
      </c>
      <c r="E1260" t="s">
        <v>24</v>
      </c>
      <c r="F1260" s="4"/>
      <c r="G1260" s="4"/>
      <c r="H1260" t="s">
        <v>46</v>
      </c>
      <c r="I1260" t="s">
        <v>38</v>
      </c>
      <c r="J1260" t="s">
        <v>30</v>
      </c>
      <c r="K1260" s="3">
        <v>16860.79</v>
      </c>
      <c r="L1260" s="6">
        <v>12.8</v>
      </c>
      <c r="N1260" s="4">
        <v>8</v>
      </c>
      <c r="O1260" s="4">
        <v>165680</v>
      </c>
      <c r="P1260" s="4">
        <v>266794</v>
      </c>
      <c r="Q1260" s="4">
        <v>0</v>
      </c>
      <c r="R1260" s="9" t="str">
        <f t="shared" si="79"/>
        <v>9c58ff57-72a5-4b56-ac26-9cca7e7d89dbне погашен183744краткосрочныйконсолидация кредитов2 годав арендеконсолидация кредитов16860,7912,881656802667940</v>
      </c>
      <c r="S1260" s="10" t="str">
        <f t="shared" si="80"/>
        <v/>
      </c>
      <c r="T1260" s="3">
        <f t="shared" si="81"/>
        <v>9.8263485874623893</v>
      </c>
      <c r="U1260" s="13">
        <f t="shared" si="82"/>
        <v>3.4363318331230887E-2</v>
      </c>
    </row>
    <row r="1261" spans="1:21" x14ac:dyDescent="0.25">
      <c r="A1261">
        <v>533</v>
      </c>
      <c r="B1261" t="s">
        <v>584</v>
      </c>
      <c r="C1261" t="s">
        <v>23</v>
      </c>
      <c r="D1261" s="1">
        <v>132000</v>
      </c>
      <c r="E1261" t="s">
        <v>24</v>
      </c>
      <c r="F1261" s="4">
        <v>713</v>
      </c>
      <c r="G1261" s="4">
        <v>440895</v>
      </c>
      <c r="H1261" t="s">
        <v>52</v>
      </c>
      <c r="I1261" t="s">
        <v>26</v>
      </c>
      <c r="J1261" t="s">
        <v>30</v>
      </c>
      <c r="K1261" s="3">
        <v>6797.06</v>
      </c>
      <c r="L1261" s="6">
        <v>11.9</v>
      </c>
      <c r="N1261" s="4">
        <v>11</v>
      </c>
      <c r="O1261" s="4">
        <v>207347</v>
      </c>
      <c r="P1261" s="4">
        <v>301246</v>
      </c>
      <c r="Q1261" s="4">
        <v>0</v>
      </c>
      <c r="R1261" s="9" t="str">
        <f t="shared" si="79"/>
        <v>9ce42db6-b72e-47f5-a49c-74014a4a7bdeпогашен132000краткосрочный713консолидация кредитов4 годав ипотекеконсолидация кредитов6797,0611,9112073473012460</v>
      </c>
      <c r="S1261" s="10">
        <f t="shared" si="80"/>
        <v>0.18499806076276665</v>
      </c>
      <c r="T1261" s="3">
        <f t="shared" si="81"/>
        <v>30.505394979594119</v>
      </c>
      <c r="U1261" s="13">
        <f t="shared" si="82"/>
        <v>0.10667915850667327</v>
      </c>
    </row>
    <row r="1262" spans="1:21" x14ac:dyDescent="0.25">
      <c r="A1262">
        <v>1707</v>
      </c>
      <c r="B1262" t="s">
        <v>1756</v>
      </c>
      <c r="C1262" t="s">
        <v>40</v>
      </c>
      <c r="D1262" s="1">
        <v>345664</v>
      </c>
      <c r="E1262" t="s">
        <v>34</v>
      </c>
      <c r="F1262" s="4">
        <v>719</v>
      </c>
      <c r="G1262" s="4">
        <v>1306060</v>
      </c>
      <c r="H1262" t="s">
        <v>57</v>
      </c>
      <c r="I1262" t="s">
        <v>26</v>
      </c>
      <c r="J1262" t="s">
        <v>30</v>
      </c>
      <c r="K1262" s="3">
        <v>17958.419999999998</v>
      </c>
      <c r="L1262" s="6">
        <v>21.6</v>
      </c>
      <c r="N1262" s="4">
        <v>6</v>
      </c>
      <c r="O1262" s="4">
        <v>234099</v>
      </c>
      <c r="P1262" s="4">
        <v>311212</v>
      </c>
      <c r="Q1262" s="4">
        <v>0</v>
      </c>
      <c r="R1262" s="9" t="str">
        <f t="shared" si="79"/>
        <v>9ce8ebe2-7dde-428f-8f8d-ac7e2b101845не погашен345664долгосрочный719консолидация кредитов7 летв ипотекеконсолидация кредитов17958,4221,662340993112120</v>
      </c>
      <c r="S1262" s="10">
        <f t="shared" si="80"/>
        <v>0.16500087285423332</v>
      </c>
      <c r="T1262" s="3">
        <f t="shared" si="81"/>
        <v>13.035612264330606</v>
      </c>
      <c r="U1262" s="13">
        <f t="shared" si="82"/>
        <v>4.5586301960957643E-2</v>
      </c>
    </row>
    <row r="1263" spans="1:21" x14ac:dyDescent="0.25">
      <c r="A1263">
        <v>480</v>
      </c>
      <c r="B1263" t="s">
        <v>531</v>
      </c>
      <c r="C1263" t="s">
        <v>23</v>
      </c>
      <c r="D1263" s="1">
        <v>324346</v>
      </c>
      <c r="E1263" t="s">
        <v>24</v>
      </c>
      <c r="F1263" s="4">
        <v>742</v>
      </c>
      <c r="G1263" s="4">
        <v>954370</v>
      </c>
      <c r="H1263" t="s">
        <v>52</v>
      </c>
      <c r="I1263" t="s">
        <v>38</v>
      </c>
      <c r="J1263" t="s">
        <v>30</v>
      </c>
      <c r="K1263" s="3">
        <v>17019.63</v>
      </c>
      <c r="L1263" s="6">
        <v>10</v>
      </c>
      <c r="M1263" s="4">
        <v>34</v>
      </c>
      <c r="N1263" s="4">
        <v>17</v>
      </c>
      <c r="O1263" s="4">
        <v>121448</v>
      </c>
      <c r="P1263" s="4">
        <v>404096</v>
      </c>
      <c r="Q1263" s="4">
        <v>0</v>
      </c>
      <c r="R1263" s="9" t="str">
        <f t="shared" si="79"/>
        <v>9cfde7db-c5d9-40cb-84e4-210f6b28204dпогашен324346краткосрочный742консолидация кредитов4 годав арендеконсолидация кредитов17019,631034171214484040960</v>
      </c>
      <c r="S1263" s="10">
        <f t="shared" si="80"/>
        <v>0.21400039816842525</v>
      </c>
      <c r="T1263" s="3">
        <f t="shared" si="81"/>
        <v>7.135760295611596</v>
      </c>
      <c r="U1263" s="13">
        <f t="shared" si="82"/>
        <v>2.4954172996297444E-2</v>
      </c>
    </row>
    <row r="1264" spans="1:21" x14ac:dyDescent="0.25">
      <c r="A1264">
        <v>1543</v>
      </c>
      <c r="B1264" t="s">
        <v>1593</v>
      </c>
      <c r="C1264" t="s">
        <v>40</v>
      </c>
      <c r="D1264" s="1">
        <v>365178</v>
      </c>
      <c r="E1264" t="s">
        <v>34</v>
      </c>
      <c r="F1264" s="4">
        <v>714</v>
      </c>
      <c r="G1264" s="4">
        <v>788614</v>
      </c>
      <c r="H1264" t="s">
        <v>52</v>
      </c>
      <c r="I1264" t="s">
        <v>38</v>
      </c>
      <c r="J1264" t="s">
        <v>30</v>
      </c>
      <c r="K1264" s="3">
        <v>10514.79</v>
      </c>
      <c r="L1264" s="6">
        <v>19.3</v>
      </c>
      <c r="N1264" s="4">
        <v>8</v>
      </c>
      <c r="O1264" s="4">
        <v>242991</v>
      </c>
      <c r="P1264" s="4">
        <v>318296</v>
      </c>
      <c r="Q1264" s="4">
        <v>0</v>
      </c>
      <c r="R1264" s="9" t="str">
        <f t="shared" si="79"/>
        <v>9d143754-01a5-444d-8f02-acf85b51c55cне погашен365178долгосрочный714консолидация кредитов4 годав арендеконсолидация кредитов10514,7919,382429913182960</v>
      </c>
      <c r="S1264" s="10">
        <f t="shared" si="80"/>
        <v>0.15999903628391077</v>
      </c>
      <c r="T1264" s="3">
        <f t="shared" si="81"/>
        <v>23.109448690844037</v>
      </c>
      <c r="U1264" s="13">
        <f t="shared" si="82"/>
        <v>8.0815099805837204E-2</v>
      </c>
    </row>
    <row r="1265" spans="1:21" x14ac:dyDescent="0.25">
      <c r="A1265">
        <v>826</v>
      </c>
      <c r="B1265" t="s">
        <v>878</v>
      </c>
      <c r="C1265" t="s">
        <v>40</v>
      </c>
      <c r="D1265" s="1">
        <v>260260</v>
      </c>
      <c r="E1265" t="s">
        <v>34</v>
      </c>
      <c r="F1265" s="4">
        <v>730</v>
      </c>
      <c r="G1265" s="4">
        <v>1236197</v>
      </c>
      <c r="H1265" t="s">
        <v>57</v>
      </c>
      <c r="I1265" t="s">
        <v>26</v>
      </c>
      <c r="J1265" t="s">
        <v>30</v>
      </c>
      <c r="K1265" s="3">
        <v>21015.33</v>
      </c>
      <c r="L1265" s="6">
        <v>12.8</v>
      </c>
      <c r="M1265" s="4">
        <v>30</v>
      </c>
      <c r="N1265" s="4">
        <v>10</v>
      </c>
      <c r="O1265" s="4">
        <v>121106</v>
      </c>
      <c r="P1265" s="4">
        <v>308198</v>
      </c>
      <c r="Q1265" s="4">
        <v>0</v>
      </c>
      <c r="R1265" s="9" t="str">
        <f t="shared" si="79"/>
        <v>9d1f6f0e-a3ee-4e39-a6e5-727390babdbaне погашен260260долгосрочный730консолидация кредитов7 летв ипотекеконсолидация кредитов21015,3312,830101211063081980</v>
      </c>
      <c r="S1265" s="10">
        <f t="shared" si="80"/>
        <v>0.20399981556337704</v>
      </c>
      <c r="T1265" s="3">
        <f t="shared" si="81"/>
        <v>5.7627455766814029</v>
      </c>
      <c r="U1265" s="13">
        <f t="shared" si="82"/>
        <v>2.0152659856384696E-2</v>
      </c>
    </row>
    <row r="1266" spans="1:21" x14ac:dyDescent="0.25">
      <c r="A1266">
        <v>110</v>
      </c>
      <c r="B1266" t="s">
        <v>157</v>
      </c>
      <c r="C1266" t="s">
        <v>23</v>
      </c>
      <c r="D1266" s="1">
        <v>340604</v>
      </c>
      <c r="E1266" t="s">
        <v>34</v>
      </c>
      <c r="F1266" s="4">
        <v>618</v>
      </c>
      <c r="G1266" s="4">
        <v>928701</v>
      </c>
      <c r="H1266" t="s">
        <v>29</v>
      </c>
      <c r="I1266" t="s">
        <v>26</v>
      </c>
      <c r="J1266" t="s">
        <v>30</v>
      </c>
      <c r="K1266" s="3">
        <v>21205.52</v>
      </c>
      <c r="L1266" s="6">
        <v>14.4</v>
      </c>
      <c r="N1266" s="4">
        <v>5</v>
      </c>
      <c r="O1266" s="4">
        <v>291137</v>
      </c>
      <c r="P1266" s="4">
        <v>368808</v>
      </c>
      <c r="Q1266" s="4">
        <v>0</v>
      </c>
      <c r="R1266" s="9" t="str">
        <f t="shared" si="79"/>
        <v>9d42ab3f-ccf7-4b8e-9dc0-54caaae9c343погашен340604долгосрочный618консолидация кредитов10+ летв ипотекеконсолидация кредитов21205,5214,452911373688080</v>
      </c>
      <c r="S1266" s="10">
        <f t="shared" si="80"/>
        <v>0.27400233228994048</v>
      </c>
      <c r="T1266" s="3">
        <f t="shared" si="81"/>
        <v>13.729302558956347</v>
      </c>
      <c r="U1266" s="13">
        <f t="shared" si="82"/>
        <v>4.8012177677184964E-2</v>
      </c>
    </row>
    <row r="1267" spans="1:21" x14ac:dyDescent="0.25">
      <c r="A1267">
        <v>283</v>
      </c>
      <c r="B1267" t="s">
        <v>333</v>
      </c>
      <c r="C1267" t="s">
        <v>23</v>
      </c>
      <c r="D1267" s="1">
        <v>323708</v>
      </c>
      <c r="E1267" t="s">
        <v>24</v>
      </c>
      <c r="F1267" s="4">
        <v>723</v>
      </c>
      <c r="G1267" s="4">
        <v>1640061</v>
      </c>
      <c r="H1267" t="s">
        <v>35</v>
      </c>
      <c r="I1267" t="s">
        <v>38</v>
      </c>
      <c r="J1267" t="s">
        <v>30</v>
      </c>
      <c r="K1267" s="3">
        <v>21047.439999999999</v>
      </c>
      <c r="L1267" s="6">
        <v>21.2</v>
      </c>
      <c r="M1267" s="4">
        <v>31</v>
      </c>
      <c r="N1267" s="4">
        <v>14</v>
      </c>
      <c r="O1267" s="4">
        <v>546782</v>
      </c>
      <c r="P1267" s="4">
        <v>924242</v>
      </c>
      <c r="Q1267" s="4">
        <v>0</v>
      </c>
      <c r="R1267" s="9" t="str">
        <f t="shared" si="79"/>
        <v>9d6258bf-f326-4fa5-8d51-c61c4e09ea84погашен323708краткосрочный723консолидация кредитов3 годав арендеконсолидация кредитов21047,4421,231145467829242420</v>
      </c>
      <c r="S1267" s="10">
        <f t="shared" si="80"/>
        <v>0.15399993049039029</v>
      </c>
      <c r="T1267" s="3">
        <f t="shared" si="81"/>
        <v>25.978551310753232</v>
      </c>
      <c r="U1267" s="13">
        <f t="shared" si="82"/>
        <v>9.0848520234123598E-2</v>
      </c>
    </row>
    <row r="1268" spans="1:21" x14ac:dyDescent="0.25">
      <c r="A1268">
        <v>426</v>
      </c>
      <c r="B1268" t="s">
        <v>477</v>
      </c>
      <c r="C1268" t="s">
        <v>40</v>
      </c>
      <c r="D1268" s="1">
        <v>234036</v>
      </c>
      <c r="E1268" t="s">
        <v>24</v>
      </c>
      <c r="F1268" s="4">
        <v>703</v>
      </c>
      <c r="G1268" s="4">
        <v>665798</v>
      </c>
      <c r="H1268" t="s">
        <v>29</v>
      </c>
      <c r="I1268" t="s">
        <v>26</v>
      </c>
      <c r="J1268" t="s">
        <v>30</v>
      </c>
      <c r="K1268" s="3">
        <v>11263.01</v>
      </c>
      <c r="L1268" s="6">
        <v>17</v>
      </c>
      <c r="M1268" s="4">
        <v>39</v>
      </c>
      <c r="N1268" s="4">
        <v>13</v>
      </c>
      <c r="O1268" s="4">
        <v>242098</v>
      </c>
      <c r="P1268" s="4">
        <v>308396</v>
      </c>
      <c r="Q1268" s="4">
        <v>0</v>
      </c>
      <c r="R1268" s="9" t="str">
        <f t="shared" si="79"/>
        <v>9d65a472-7fdb-4eb8-8fcd-5597554a6082не погашен234036краткосрочный703консолидация кредитов10+ летв ипотекеконсолидация кредитов11263,011739132420983083960</v>
      </c>
      <c r="S1268" s="10">
        <f t="shared" si="80"/>
        <v>0.20299868728953827</v>
      </c>
      <c r="T1268" s="3">
        <f t="shared" si="81"/>
        <v>21.494964489954285</v>
      </c>
      <c r="U1268" s="13">
        <f t="shared" si="82"/>
        <v>7.5169153700617192E-2</v>
      </c>
    </row>
    <row r="1269" spans="1:21" x14ac:dyDescent="0.25">
      <c r="A1269">
        <v>1303</v>
      </c>
      <c r="B1269" t="s">
        <v>1353</v>
      </c>
      <c r="C1269" t="s">
        <v>23</v>
      </c>
      <c r="D1269" s="1">
        <v>756932</v>
      </c>
      <c r="E1269" t="s">
        <v>34</v>
      </c>
      <c r="F1269" s="4">
        <v>677</v>
      </c>
      <c r="G1269" s="4">
        <v>1561382</v>
      </c>
      <c r="H1269" t="s">
        <v>29</v>
      </c>
      <c r="I1269" t="s">
        <v>32</v>
      </c>
      <c r="J1269" t="s">
        <v>30</v>
      </c>
      <c r="K1269" s="3">
        <v>29015.85</v>
      </c>
      <c r="L1269" s="6">
        <v>21</v>
      </c>
      <c r="N1269" s="4">
        <v>10</v>
      </c>
      <c r="O1269" s="4">
        <v>760608</v>
      </c>
      <c r="P1269" s="4">
        <v>1242164</v>
      </c>
      <c r="Q1269" s="4">
        <v>0</v>
      </c>
      <c r="R1269" s="9" t="str">
        <f t="shared" si="79"/>
        <v>9da1da45-484e-42cd-b450-b81764db5e56погашен756932долгосрочный677консолидация кредитов10+ летв собственностиконсолидация кредитов29015,85211076060812421640</v>
      </c>
      <c r="S1269" s="10">
        <f t="shared" si="80"/>
        <v>0.22300128988293702</v>
      </c>
      <c r="T1269" s="3">
        <f t="shared" si="81"/>
        <v>26.213535016206659</v>
      </c>
      <c r="U1269" s="13">
        <f t="shared" si="82"/>
        <v>9.1670272057934432E-2</v>
      </c>
    </row>
    <row r="1270" spans="1:21" x14ac:dyDescent="0.25">
      <c r="A1270">
        <v>1492</v>
      </c>
      <c r="B1270" t="s">
        <v>1542</v>
      </c>
      <c r="C1270" t="s">
        <v>23</v>
      </c>
      <c r="D1270" s="1">
        <v>301620</v>
      </c>
      <c r="E1270" t="s">
        <v>24</v>
      </c>
      <c r="F1270" s="4">
        <v>724</v>
      </c>
      <c r="G1270" s="4">
        <v>1068674</v>
      </c>
      <c r="H1270" t="s">
        <v>29</v>
      </c>
      <c r="I1270" t="s">
        <v>26</v>
      </c>
      <c r="J1270" t="s">
        <v>30</v>
      </c>
      <c r="K1270" s="3">
        <v>23867.23</v>
      </c>
      <c r="L1270" s="6">
        <v>27.1</v>
      </c>
      <c r="M1270" s="4">
        <v>19</v>
      </c>
      <c r="N1270" s="4">
        <v>18</v>
      </c>
      <c r="O1270" s="4">
        <v>170962</v>
      </c>
      <c r="P1270" s="4">
        <v>423896</v>
      </c>
      <c r="Q1270" s="4">
        <v>1</v>
      </c>
      <c r="R1270" s="9" t="str">
        <f t="shared" si="79"/>
        <v>9dbdf5a9-9d16-4ade-8c3f-2c0b86636f60погашен301620краткосрочный724консолидация кредитов10+ летв ипотекеконсолидация кредитов23867,2327,119181709624238961</v>
      </c>
      <c r="S1270" s="10">
        <f t="shared" si="80"/>
        <v>0.26800199125271129</v>
      </c>
      <c r="T1270" s="3">
        <f t="shared" si="81"/>
        <v>7.1630432186726321</v>
      </c>
      <c r="U1270" s="13">
        <f t="shared" si="82"/>
        <v>2.5049582981177185E-2</v>
      </c>
    </row>
    <row r="1271" spans="1:21" x14ac:dyDescent="0.25">
      <c r="A1271">
        <v>1834</v>
      </c>
      <c r="B1271" t="s">
        <v>1882</v>
      </c>
      <c r="C1271" t="s">
        <v>23</v>
      </c>
      <c r="D1271" s="1">
        <v>173932</v>
      </c>
      <c r="E1271" t="s">
        <v>24</v>
      </c>
      <c r="F1271" s="4"/>
      <c r="G1271" s="4"/>
      <c r="H1271" t="s">
        <v>68</v>
      </c>
      <c r="I1271" t="s">
        <v>26</v>
      </c>
      <c r="J1271" t="s">
        <v>30</v>
      </c>
      <c r="K1271" s="3">
        <v>12697.7</v>
      </c>
      <c r="L1271" s="6">
        <v>18.399999999999999</v>
      </c>
      <c r="M1271" s="4">
        <v>10</v>
      </c>
      <c r="N1271" s="4">
        <v>7</v>
      </c>
      <c r="O1271" s="4">
        <v>85937</v>
      </c>
      <c r="P1271" s="4">
        <v>546678</v>
      </c>
      <c r="Q1271" s="4">
        <v>0</v>
      </c>
      <c r="R1271" s="9" t="str">
        <f t="shared" si="79"/>
        <v>9df09a54-befe-4438-8c4a-55d78a7ee306погашен173932краткосрочныйконсолидация кредитов1 годв ипотекеконсолидация кредитов12697,718,4107859375466780</v>
      </c>
      <c r="S1271" s="10" t="str">
        <f t="shared" si="80"/>
        <v/>
      </c>
      <c r="T1271" s="3">
        <f t="shared" si="81"/>
        <v>6.7679185994313924</v>
      </c>
      <c r="U1271" s="13">
        <f t="shared" si="82"/>
        <v>2.3667808973198548E-2</v>
      </c>
    </row>
    <row r="1272" spans="1:21" x14ac:dyDescent="0.25">
      <c r="A1272">
        <v>1294</v>
      </c>
      <c r="B1272" t="s">
        <v>1344</v>
      </c>
      <c r="C1272" t="s">
        <v>23</v>
      </c>
      <c r="D1272" s="1">
        <v>120472</v>
      </c>
      <c r="E1272" t="s">
        <v>24</v>
      </c>
      <c r="F1272" s="4">
        <v>711</v>
      </c>
      <c r="G1272" s="4">
        <v>677502</v>
      </c>
      <c r="H1272" t="s">
        <v>42</v>
      </c>
      <c r="I1272" t="s">
        <v>32</v>
      </c>
      <c r="J1272" t="s">
        <v>30</v>
      </c>
      <c r="K1272" s="3">
        <v>8638.16</v>
      </c>
      <c r="L1272" s="6">
        <v>8.1</v>
      </c>
      <c r="M1272" s="4">
        <v>37</v>
      </c>
      <c r="N1272" s="4">
        <v>19</v>
      </c>
      <c r="O1272" s="4">
        <v>146699</v>
      </c>
      <c r="P1272" s="4">
        <v>206162</v>
      </c>
      <c r="Q1272" s="4">
        <v>0</v>
      </c>
      <c r="R1272" s="9" t="str">
        <f t="shared" si="79"/>
        <v>9df45839-070a-4ca9-8823-fad775d80f7eпогашен120472краткосрочный711консолидация кредитов&lt; 1 годав собственностиконсолидация кредитов8638,168,137191466992061620</v>
      </c>
      <c r="S1272" s="10">
        <f t="shared" si="80"/>
        <v>0.15300016826518592</v>
      </c>
      <c r="T1272" s="3">
        <f t="shared" si="81"/>
        <v>16.982667605138133</v>
      </c>
      <c r="U1272" s="13">
        <f t="shared" si="82"/>
        <v>5.9389386386459478E-2</v>
      </c>
    </row>
    <row r="1273" spans="1:21" x14ac:dyDescent="0.25">
      <c r="A1273">
        <v>1966</v>
      </c>
      <c r="B1273" t="s">
        <v>2013</v>
      </c>
      <c r="C1273" t="s">
        <v>40</v>
      </c>
      <c r="D1273" s="1">
        <v>502810</v>
      </c>
      <c r="E1273" t="s">
        <v>34</v>
      </c>
      <c r="F1273" s="4">
        <v>636</v>
      </c>
      <c r="G1273" s="4">
        <v>1453937</v>
      </c>
      <c r="H1273" t="s">
        <v>55</v>
      </c>
      <c r="I1273" t="s">
        <v>26</v>
      </c>
      <c r="J1273" t="s">
        <v>30</v>
      </c>
      <c r="K1273" s="3">
        <v>22293.65</v>
      </c>
      <c r="L1273" s="6">
        <v>20.2</v>
      </c>
      <c r="M1273" s="4">
        <v>23</v>
      </c>
      <c r="N1273" s="4">
        <v>6</v>
      </c>
      <c r="O1273" s="4">
        <v>69331</v>
      </c>
      <c r="P1273" s="4">
        <v>94314</v>
      </c>
      <c r="Q1273" s="4">
        <v>0</v>
      </c>
      <c r="R1273" s="9" t="str">
        <f t="shared" si="79"/>
        <v>9e0b33f9-067a-4979-8e9e-3c169484518aне погашен502810долгосрочный636консолидация кредитов9 летв ипотекеконсолидация кредитов22293,6520,223669331943140</v>
      </c>
      <c r="S1273" s="10">
        <f t="shared" si="80"/>
        <v>0.18399958182507223</v>
      </c>
      <c r="T1273" s="3">
        <f t="shared" si="81"/>
        <v>3.1098990071163759</v>
      </c>
      <c r="U1273" s="13">
        <f t="shared" si="82"/>
        <v>1.08754995416987E-2</v>
      </c>
    </row>
    <row r="1274" spans="1:21" x14ac:dyDescent="0.25">
      <c r="A1274">
        <v>1946</v>
      </c>
      <c r="B1274" t="s">
        <v>1993</v>
      </c>
      <c r="C1274" t="s">
        <v>23</v>
      </c>
      <c r="D1274" s="1">
        <v>332486</v>
      </c>
      <c r="E1274" t="s">
        <v>34</v>
      </c>
      <c r="F1274" s="4">
        <v>657</v>
      </c>
      <c r="G1274" s="4">
        <v>593427</v>
      </c>
      <c r="H1274" t="s">
        <v>35</v>
      </c>
      <c r="I1274" t="s">
        <v>38</v>
      </c>
      <c r="J1274" t="s">
        <v>30</v>
      </c>
      <c r="K1274" s="3">
        <v>5533.75</v>
      </c>
      <c r="L1274" s="6">
        <v>13.7</v>
      </c>
      <c r="M1274" s="4">
        <v>43</v>
      </c>
      <c r="N1274" s="4">
        <v>2</v>
      </c>
      <c r="O1274" s="4">
        <v>198360</v>
      </c>
      <c r="P1274" s="4">
        <v>286022</v>
      </c>
      <c r="Q1274" s="4">
        <v>0</v>
      </c>
      <c r="R1274" s="9" t="str">
        <f t="shared" si="79"/>
        <v>9e0bf23e-a657-4052-adc3-a9a4e406608dпогашен332486долгосрочный657консолидация кредитов3 годав арендеконсолидация кредитов5533,7513,74321983602860220</v>
      </c>
      <c r="S1274" s="10">
        <f t="shared" si="80"/>
        <v>0.11190087407549706</v>
      </c>
      <c r="T1274" s="3">
        <f t="shared" si="81"/>
        <v>35.845493562231759</v>
      </c>
      <c r="U1274" s="13">
        <f t="shared" si="82"/>
        <v>0.12535379699339125</v>
      </c>
    </row>
    <row r="1275" spans="1:21" x14ac:dyDescent="0.25">
      <c r="A1275">
        <v>1436</v>
      </c>
      <c r="B1275" t="s">
        <v>1486</v>
      </c>
      <c r="C1275" t="s">
        <v>23</v>
      </c>
      <c r="D1275" s="1">
        <v>110836</v>
      </c>
      <c r="E1275" t="s">
        <v>24</v>
      </c>
      <c r="F1275" s="4">
        <v>742</v>
      </c>
      <c r="G1275" s="4">
        <v>765700</v>
      </c>
      <c r="H1275" t="s">
        <v>29</v>
      </c>
      <c r="I1275" t="s">
        <v>38</v>
      </c>
      <c r="J1275" t="s">
        <v>30</v>
      </c>
      <c r="K1275" s="3">
        <v>3407.46</v>
      </c>
      <c r="L1275" s="6">
        <v>13.9</v>
      </c>
      <c r="N1275" s="4">
        <v>5</v>
      </c>
      <c r="O1275" s="4">
        <v>107293</v>
      </c>
      <c r="P1275" s="4">
        <v>255090</v>
      </c>
      <c r="Q1275" s="4">
        <v>0</v>
      </c>
      <c r="R1275" s="9" t="str">
        <f t="shared" si="79"/>
        <v>9e13a612-6c1e-461d-b830-e77e5752c2b5погашен110836краткосрочный742консолидация кредитов10+ летв арендеконсолидация кредитов3407,4613,951072932550900</v>
      </c>
      <c r="S1275" s="10">
        <f t="shared" si="80"/>
        <v>5.3401488833746902E-2</v>
      </c>
      <c r="T1275" s="3">
        <f t="shared" si="81"/>
        <v>31.487677038028327</v>
      </c>
      <c r="U1275" s="13">
        <f t="shared" si="82"/>
        <v>0.11011425657637734</v>
      </c>
    </row>
    <row r="1276" spans="1:21" x14ac:dyDescent="0.25">
      <c r="A1276">
        <v>1989</v>
      </c>
      <c r="B1276" t="s">
        <v>2036</v>
      </c>
      <c r="C1276" t="s">
        <v>23</v>
      </c>
      <c r="D1276" s="1">
        <v>218944</v>
      </c>
      <c r="E1276" t="s">
        <v>24</v>
      </c>
      <c r="F1276" s="4">
        <v>727</v>
      </c>
      <c r="G1276" s="4">
        <v>718542</v>
      </c>
      <c r="H1276" t="s">
        <v>29</v>
      </c>
      <c r="I1276" t="s">
        <v>38</v>
      </c>
      <c r="J1276" t="s">
        <v>107</v>
      </c>
      <c r="K1276" s="3">
        <v>11616.22</v>
      </c>
      <c r="L1276" s="6">
        <v>16.8</v>
      </c>
      <c r="M1276" s="4">
        <v>33</v>
      </c>
      <c r="N1276" s="4">
        <v>12</v>
      </c>
      <c r="O1276" s="4">
        <v>10564</v>
      </c>
      <c r="P1276" s="4">
        <v>532114</v>
      </c>
      <c r="Q1276" s="4">
        <v>0</v>
      </c>
      <c r="R1276" s="9" t="str">
        <f t="shared" si="79"/>
        <v>9e229a36-73ca-4eb3-bfde-bec3273ddd4cпогашен218944краткосрочный727путешествие10+ летв арендепутешествие11616,2216,83312105645321140</v>
      </c>
      <c r="S1276" s="10">
        <f t="shared" si="80"/>
        <v>0.19399650959860382</v>
      </c>
      <c r="T1276" s="3">
        <f t="shared" si="81"/>
        <v>0.90941803788151399</v>
      </c>
      <c r="U1276" s="13">
        <f t="shared" si="82"/>
        <v>3.1802883089003245E-3</v>
      </c>
    </row>
    <row r="1277" spans="1:21" x14ac:dyDescent="0.25">
      <c r="A1277">
        <v>1260</v>
      </c>
      <c r="B1277" s="2" t="s">
        <v>1310</v>
      </c>
      <c r="C1277" t="s">
        <v>23</v>
      </c>
      <c r="E1277" t="s">
        <v>24</v>
      </c>
      <c r="F1277" s="4">
        <v>657</v>
      </c>
      <c r="G1277" s="4">
        <v>929518</v>
      </c>
      <c r="H1277" t="s">
        <v>55</v>
      </c>
      <c r="I1277" t="s">
        <v>38</v>
      </c>
      <c r="J1277" t="s">
        <v>30</v>
      </c>
      <c r="K1277" s="3">
        <v>12548.55</v>
      </c>
      <c r="L1277" s="6">
        <v>16.899999999999999</v>
      </c>
      <c r="N1277" s="4">
        <v>18</v>
      </c>
      <c r="O1277" s="4">
        <v>263549</v>
      </c>
      <c r="P1277" s="4">
        <v>521642</v>
      </c>
      <c r="Q1277" s="4">
        <v>0</v>
      </c>
      <c r="R1277" s="9" t="str">
        <f t="shared" si="79"/>
        <v>9e673c26-e703-48cb-81a6-a6756684a219погашенкраткосрочный657консолидация кредитов9 летв арендеконсолидация кредитов12548,5516,9182635495216420</v>
      </c>
      <c r="S1277" s="10">
        <f t="shared" si="80"/>
        <v>0.16200073586525487</v>
      </c>
      <c r="T1277" s="3">
        <f t="shared" si="81"/>
        <v>21.002346884699826</v>
      </c>
      <c r="U1277" s="13">
        <f t="shared" si="82"/>
        <v>7.3446440992610246E-2</v>
      </c>
    </row>
    <row r="1278" spans="1:21" x14ac:dyDescent="0.25">
      <c r="A1278">
        <v>1143</v>
      </c>
      <c r="B1278" t="s">
        <v>1193</v>
      </c>
      <c r="C1278" t="s">
        <v>23</v>
      </c>
      <c r="D1278" s="1">
        <v>264418</v>
      </c>
      <c r="E1278" t="s">
        <v>34</v>
      </c>
      <c r="F1278" s="4"/>
      <c r="G1278" s="4"/>
      <c r="H1278" t="s">
        <v>29</v>
      </c>
      <c r="I1278" t="s">
        <v>32</v>
      </c>
      <c r="J1278" t="s">
        <v>30</v>
      </c>
      <c r="K1278" s="3">
        <v>21499.45</v>
      </c>
      <c r="L1278" s="6">
        <v>15</v>
      </c>
      <c r="N1278" s="4">
        <v>13</v>
      </c>
      <c r="O1278" s="4">
        <v>256462</v>
      </c>
      <c r="P1278" s="4">
        <v>363440</v>
      </c>
      <c r="Q1278" s="4">
        <v>0</v>
      </c>
      <c r="R1278" s="9" t="str">
        <f t="shared" si="79"/>
        <v>9e7c1911-e2c6-4868-b3ce-fa77d759ad90погашен264418долгосрочныйконсолидация кредитов10+ летв собственностиконсолидация кредитов21499,4515132564623634400</v>
      </c>
      <c r="S1278" s="10" t="str">
        <f t="shared" si="80"/>
        <v/>
      </c>
      <c r="T1278" s="3">
        <f t="shared" si="81"/>
        <v>11.928770270867394</v>
      </c>
      <c r="U1278" s="13">
        <f t="shared" si="82"/>
        <v>4.1715610480270733E-2</v>
      </c>
    </row>
    <row r="1279" spans="1:21" x14ac:dyDescent="0.25">
      <c r="A1279">
        <v>849</v>
      </c>
      <c r="B1279" s="2" t="s">
        <v>901</v>
      </c>
      <c r="C1279" t="s">
        <v>23</v>
      </c>
      <c r="D1279" s="1">
        <v>380512</v>
      </c>
      <c r="E1279" t="s">
        <v>24</v>
      </c>
      <c r="F1279" s="4">
        <v>728</v>
      </c>
      <c r="G1279" s="4">
        <v>948594</v>
      </c>
      <c r="H1279" t="s">
        <v>25</v>
      </c>
      <c r="I1279" t="s">
        <v>26</v>
      </c>
      <c r="J1279" t="s">
        <v>30</v>
      </c>
      <c r="K1279" s="3">
        <v>22845.22</v>
      </c>
      <c r="L1279" s="6">
        <v>15.9</v>
      </c>
      <c r="M1279" s="4">
        <v>20</v>
      </c>
      <c r="N1279" s="4">
        <v>27</v>
      </c>
      <c r="O1279" s="4">
        <v>348061</v>
      </c>
      <c r="P1279" s="4">
        <v>907676</v>
      </c>
      <c r="Q1279" s="4">
        <v>0</v>
      </c>
      <c r="R1279" s="9" t="str">
        <f t="shared" si="79"/>
        <v>9e815288-f863-4b4c-bc31-2ef070869c5eпогашен380512краткосрочный728консолидация кредитов8 летв ипотекеконсолидация кредитов22845,2215,920273480619076760</v>
      </c>
      <c r="S1279" s="10">
        <f t="shared" si="80"/>
        <v>0.28899891839923086</v>
      </c>
      <c r="T1279" s="3">
        <f t="shared" si="81"/>
        <v>15.235616028210714</v>
      </c>
      <c r="U1279" s="13">
        <f t="shared" si="82"/>
        <v>5.3279844378593517E-2</v>
      </c>
    </row>
    <row r="1280" spans="1:21" x14ac:dyDescent="0.25">
      <c r="A1280">
        <v>1055</v>
      </c>
      <c r="B1280" t="s">
        <v>1105</v>
      </c>
      <c r="C1280" t="s">
        <v>40</v>
      </c>
      <c r="D1280" s="1">
        <v>469898</v>
      </c>
      <c r="E1280" t="s">
        <v>34</v>
      </c>
      <c r="F1280" s="4"/>
      <c r="G1280" s="4"/>
      <c r="H1280" t="s">
        <v>57</v>
      </c>
      <c r="I1280" t="s">
        <v>26</v>
      </c>
      <c r="J1280" t="s">
        <v>30</v>
      </c>
      <c r="K1280" s="3">
        <v>19131.669999999998</v>
      </c>
      <c r="L1280" s="6">
        <v>38.9</v>
      </c>
      <c r="N1280" s="4">
        <v>21</v>
      </c>
      <c r="O1280" s="4">
        <v>478743</v>
      </c>
      <c r="P1280" s="4">
        <v>1047882</v>
      </c>
      <c r="Q1280" s="4">
        <v>0</v>
      </c>
      <c r="R1280" s="9" t="str">
        <f t="shared" si="79"/>
        <v>9ea59c8a-5b3a-44a0-90ce-a6f2fe804463не погашен469898долгосрочныйконсолидация кредитов7 летв ипотекеконсолидация кредитов19131,6738,92147874310478820</v>
      </c>
      <c r="S1280" s="10" t="str">
        <f t="shared" si="80"/>
        <v/>
      </c>
      <c r="T1280" s="3">
        <f t="shared" si="81"/>
        <v>25.023586545241479</v>
      </c>
      <c r="U1280" s="13">
        <f t="shared" si="82"/>
        <v>8.7508952342723947E-2</v>
      </c>
    </row>
    <row r="1281" spans="1:21" x14ac:dyDescent="0.25">
      <c r="A1281">
        <v>1689</v>
      </c>
      <c r="B1281" t="s">
        <v>1738</v>
      </c>
      <c r="C1281" t="s">
        <v>23</v>
      </c>
      <c r="D1281" s="1">
        <v>328614</v>
      </c>
      <c r="E1281" t="s">
        <v>24</v>
      </c>
      <c r="F1281" s="4"/>
      <c r="G1281" s="4"/>
      <c r="H1281" t="s">
        <v>29</v>
      </c>
      <c r="I1281" t="s">
        <v>38</v>
      </c>
      <c r="J1281" t="s">
        <v>30</v>
      </c>
      <c r="K1281" s="3">
        <v>9193.7199999999993</v>
      </c>
      <c r="L1281" s="6">
        <v>17</v>
      </c>
      <c r="M1281" s="4">
        <v>18</v>
      </c>
      <c r="N1281" s="4">
        <v>8</v>
      </c>
      <c r="O1281" s="4">
        <v>207442</v>
      </c>
      <c r="P1281" s="4">
        <v>271722</v>
      </c>
      <c r="Q1281" s="4">
        <v>1</v>
      </c>
      <c r="R1281" s="9" t="str">
        <f t="shared" si="79"/>
        <v>9eb8ecc6-c7d1-4c2f-bf34-24ef39c577e7погашен328614краткосрочныйконсолидация кредитов10+ летв арендеконсолидация кредитов9193,72171882074422717221</v>
      </c>
      <c r="S1281" s="10" t="str">
        <f t="shared" si="80"/>
        <v/>
      </c>
      <c r="T1281" s="3">
        <f t="shared" si="81"/>
        <v>22.563445482350996</v>
      </c>
      <c r="U1281" s="13">
        <f t="shared" si="82"/>
        <v>7.8905694506776355E-2</v>
      </c>
    </row>
    <row r="1282" spans="1:21" x14ac:dyDescent="0.25">
      <c r="A1282">
        <v>597</v>
      </c>
      <c r="B1282" t="s">
        <v>648</v>
      </c>
      <c r="C1282" t="s">
        <v>23</v>
      </c>
      <c r="D1282" s="1">
        <v>483604</v>
      </c>
      <c r="E1282" t="s">
        <v>34</v>
      </c>
      <c r="F1282" s="4">
        <v>731</v>
      </c>
      <c r="G1282" s="4">
        <v>1213853</v>
      </c>
      <c r="H1282" t="s">
        <v>29</v>
      </c>
      <c r="I1282" t="s">
        <v>26</v>
      </c>
      <c r="J1282" t="s">
        <v>30</v>
      </c>
      <c r="K1282" s="3">
        <v>20938.759999999998</v>
      </c>
      <c r="L1282" s="6">
        <v>31.3</v>
      </c>
      <c r="M1282" s="4">
        <v>49</v>
      </c>
      <c r="N1282" s="4">
        <v>17</v>
      </c>
      <c r="O1282" s="4">
        <v>310802</v>
      </c>
      <c r="P1282" s="4">
        <v>624800</v>
      </c>
      <c r="Q1282" s="4">
        <v>0</v>
      </c>
      <c r="R1282" s="9" t="str">
        <f t="shared" si="79"/>
        <v>9ed1cd35-8374-43b8-a683-961004917032погашен483604долгосрочный731консолидация кредитов10+ летв ипотекеконсолидация кредитов20938,7631,349173108026248000</v>
      </c>
      <c r="S1282" s="10">
        <f t="shared" si="80"/>
        <v>0.20699798080986742</v>
      </c>
      <c r="T1282" s="3">
        <f t="shared" si="81"/>
        <v>14.84338136546768</v>
      </c>
      <c r="U1282" s="13">
        <f t="shared" si="82"/>
        <v>5.1908176718280782E-2</v>
      </c>
    </row>
    <row r="1283" spans="1:21" x14ac:dyDescent="0.25">
      <c r="A1283">
        <v>230</v>
      </c>
      <c r="B1283" t="s">
        <v>277</v>
      </c>
      <c r="C1283" t="s">
        <v>23</v>
      </c>
      <c r="E1283" t="s">
        <v>24</v>
      </c>
      <c r="F1283" s="4">
        <v>724</v>
      </c>
      <c r="G1283" s="4">
        <v>687420</v>
      </c>
      <c r="H1283" t="s">
        <v>52</v>
      </c>
      <c r="I1283" t="s">
        <v>38</v>
      </c>
      <c r="J1283" t="s">
        <v>72</v>
      </c>
      <c r="K1283" s="3">
        <v>6530.49</v>
      </c>
      <c r="L1283" s="6">
        <v>11.1</v>
      </c>
      <c r="M1283" s="4">
        <v>49</v>
      </c>
      <c r="N1283" s="4">
        <v>4</v>
      </c>
      <c r="O1283" s="4">
        <v>18715</v>
      </c>
      <c r="P1283" s="4">
        <v>37620</v>
      </c>
      <c r="Q1283" s="4">
        <v>0</v>
      </c>
      <c r="R1283" s="9" t="str">
        <f t="shared" si="79"/>
        <v>9f11cce9-12a9-48ff-a776-62aa7f6beebfпогашенкраткосрочный724иное4 годав арендеиное6530,4911,149418715376200</v>
      </c>
      <c r="S1283" s="10">
        <f t="shared" si="80"/>
        <v>0.114</v>
      </c>
      <c r="T1283" s="3">
        <f t="shared" si="81"/>
        <v>2.86578801896948</v>
      </c>
      <c r="U1283" s="13">
        <f t="shared" si="82"/>
        <v>1.0021829074059673E-2</v>
      </c>
    </row>
    <row r="1284" spans="1:21" x14ac:dyDescent="0.25">
      <c r="A1284">
        <v>1984</v>
      </c>
      <c r="B1284" t="s">
        <v>2031</v>
      </c>
      <c r="C1284" t="s">
        <v>23</v>
      </c>
      <c r="D1284" s="1">
        <v>765314</v>
      </c>
      <c r="E1284" t="s">
        <v>24</v>
      </c>
      <c r="F1284" s="4">
        <v>740</v>
      </c>
      <c r="G1284" s="4">
        <v>4060091</v>
      </c>
      <c r="H1284" t="s">
        <v>42</v>
      </c>
      <c r="I1284" t="s">
        <v>26</v>
      </c>
      <c r="J1284" t="s">
        <v>72</v>
      </c>
      <c r="K1284" s="3">
        <v>22161.22</v>
      </c>
      <c r="L1284" s="6">
        <v>20.9</v>
      </c>
      <c r="N1284" s="4">
        <v>7</v>
      </c>
      <c r="O1284" s="4">
        <v>587879</v>
      </c>
      <c r="P1284" s="4">
        <v>1409320</v>
      </c>
      <c r="Q1284" s="4">
        <v>0</v>
      </c>
      <c r="R1284" s="9" t="str">
        <f t="shared" si="79"/>
        <v>9f35f3f5-b9bc-40a1-b82f-d77570315445погашен765314краткосрочный740иное&lt; 1 годав ипотекеиное22161,2220,9758787914093200</v>
      </c>
      <c r="S1284" s="10">
        <f t="shared" si="80"/>
        <v>6.5499674760984422E-2</v>
      </c>
      <c r="T1284" s="3">
        <f t="shared" si="81"/>
        <v>26.527375297930348</v>
      </c>
      <c r="U1284" s="13">
        <f t="shared" si="82"/>
        <v>9.2767789961969979E-2</v>
      </c>
    </row>
    <row r="1285" spans="1:21" x14ac:dyDescent="0.25">
      <c r="A1285">
        <v>311</v>
      </c>
      <c r="B1285" t="s">
        <v>361</v>
      </c>
      <c r="C1285" t="s">
        <v>23</v>
      </c>
      <c r="D1285" s="1">
        <v>268664</v>
      </c>
      <c r="E1285" t="s">
        <v>34</v>
      </c>
      <c r="F1285" s="4">
        <v>718</v>
      </c>
      <c r="G1285" s="4">
        <v>1160178</v>
      </c>
      <c r="H1285" t="s">
        <v>42</v>
      </c>
      <c r="I1285" t="s">
        <v>38</v>
      </c>
      <c r="J1285" t="s">
        <v>30</v>
      </c>
      <c r="K1285" s="3">
        <v>16049.11</v>
      </c>
      <c r="L1285" s="6">
        <v>13.3</v>
      </c>
      <c r="N1285" s="4">
        <v>9</v>
      </c>
      <c r="O1285" s="4">
        <v>318839</v>
      </c>
      <c r="P1285" s="4">
        <v>818576</v>
      </c>
      <c r="Q1285" s="4">
        <v>0</v>
      </c>
      <c r="R1285" s="9" t="str">
        <f t="shared" si="79"/>
        <v>9f4ebd2a-621d-44c3-b4cc-02952d3227e6погашен268664долгосрочный718консолидация кредитов&lt; 1 годав арендеконсолидация кредитов16049,1113,393188398185760</v>
      </c>
      <c r="S1285" s="10">
        <f t="shared" si="80"/>
        <v>0.16599980347843177</v>
      </c>
      <c r="T1285" s="3">
        <f t="shared" si="81"/>
        <v>19.866459884691423</v>
      </c>
      <c r="U1285" s="13">
        <f t="shared" si="82"/>
        <v>6.9474177417572988E-2</v>
      </c>
    </row>
    <row r="1286" spans="1:21" x14ac:dyDescent="0.25">
      <c r="A1286">
        <v>709</v>
      </c>
      <c r="B1286" t="s">
        <v>761</v>
      </c>
      <c r="C1286" t="s">
        <v>40</v>
      </c>
      <c r="D1286" s="1">
        <v>322300</v>
      </c>
      <c r="E1286" t="s">
        <v>24</v>
      </c>
      <c r="F1286" s="4">
        <v>733</v>
      </c>
      <c r="G1286" s="4">
        <v>891480</v>
      </c>
      <c r="H1286" t="s">
        <v>46</v>
      </c>
      <c r="I1286" t="s">
        <v>26</v>
      </c>
      <c r="J1286" t="s">
        <v>30</v>
      </c>
      <c r="K1286" s="3">
        <v>23772.799999999999</v>
      </c>
      <c r="L1286" s="6">
        <v>22.6</v>
      </c>
      <c r="M1286" s="4">
        <v>11</v>
      </c>
      <c r="N1286" s="4">
        <v>11</v>
      </c>
      <c r="O1286" s="4">
        <v>53827</v>
      </c>
      <c r="P1286" s="4">
        <v>214918</v>
      </c>
      <c r="Q1286" s="4">
        <v>0</v>
      </c>
      <c r="R1286" s="9" t="str">
        <f t="shared" si="79"/>
        <v>9f62fff8-b67f-4ba1-be06-1c9af63cfe52не погашен322300краткосрочный733консолидация кредитов2 годав ипотекеконсолидация кредитов23772,822,61111538272149180</v>
      </c>
      <c r="S1286" s="10">
        <f t="shared" si="80"/>
        <v>0.31999999999999995</v>
      </c>
      <c r="T1286" s="3">
        <f t="shared" si="81"/>
        <v>2.2642263427109977</v>
      </c>
      <c r="U1286" s="13">
        <f t="shared" si="82"/>
        <v>7.9181325490336411E-3</v>
      </c>
    </row>
    <row r="1287" spans="1:21" x14ac:dyDescent="0.25">
      <c r="A1287">
        <v>591</v>
      </c>
      <c r="B1287" t="s">
        <v>642</v>
      </c>
      <c r="C1287" t="s">
        <v>23</v>
      </c>
      <c r="D1287" s="1">
        <v>671836</v>
      </c>
      <c r="E1287" t="s">
        <v>24</v>
      </c>
      <c r="F1287" s="4">
        <v>707</v>
      </c>
      <c r="G1287" s="4">
        <v>1318695</v>
      </c>
      <c r="H1287" t="s">
        <v>42</v>
      </c>
      <c r="I1287" t="s">
        <v>26</v>
      </c>
      <c r="J1287" t="s">
        <v>30</v>
      </c>
      <c r="K1287" s="3">
        <v>18022.259999999998</v>
      </c>
      <c r="L1287" s="6">
        <v>21.1</v>
      </c>
      <c r="M1287" s="4">
        <v>31</v>
      </c>
      <c r="N1287" s="4">
        <v>9</v>
      </c>
      <c r="O1287" s="4">
        <v>146965</v>
      </c>
      <c r="P1287" s="4">
        <v>348700</v>
      </c>
      <c r="Q1287" s="4">
        <v>0</v>
      </c>
      <c r="R1287" s="9" t="str">
        <f t="shared" si="79"/>
        <v>9f70483e-90ec-4f3b-a90e-21ae4ef76eb9погашен671836краткосрочный707консолидация кредитов&lt; 1 годав ипотекеконсолидация кредитов18022,2621,13191469653487000</v>
      </c>
      <c r="S1287" s="10">
        <f t="shared" si="80"/>
        <v>0.16400086449103091</v>
      </c>
      <c r="T1287" s="3">
        <f t="shared" si="81"/>
        <v>8.1546376536572005</v>
      </c>
      <c r="U1287" s="13">
        <f t="shared" si="82"/>
        <v>2.8517246978801692E-2</v>
      </c>
    </row>
    <row r="1288" spans="1:21" x14ac:dyDescent="0.25">
      <c r="A1288">
        <v>1005</v>
      </c>
      <c r="B1288" t="s">
        <v>1055</v>
      </c>
      <c r="C1288" t="s">
        <v>23</v>
      </c>
      <c r="D1288" s="1">
        <v>172040</v>
      </c>
      <c r="E1288" t="s">
        <v>24</v>
      </c>
      <c r="F1288" s="4">
        <v>705</v>
      </c>
      <c r="G1288" s="4">
        <v>722988</v>
      </c>
      <c r="H1288" t="s">
        <v>35</v>
      </c>
      <c r="I1288" t="s">
        <v>38</v>
      </c>
      <c r="J1288" t="s">
        <v>30</v>
      </c>
      <c r="K1288" s="3">
        <v>5850.1</v>
      </c>
      <c r="L1288" s="6">
        <v>11.4</v>
      </c>
      <c r="M1288" s="4">
        <v>22</v>
      </c>
      <c r="N1288" s="4">
        <v>8</v>
      </c>
      <c r="O1288" s="4">
        <v>142082</v>
      </c>
      <c r="P1288" s="4">
        <v>413358</v>
      </c>
      <c r="Q1288" s="4">
        <v>0</v>
      </c>
      <c r="R1288" s="9" t="str">
        <f t="shared" ref="R1288:R1351" si="83">CONCATENATE(B1288,C1288,D1288,E1288,F1288,J1288,H1288,I1288,J1288,K1288,L1288,M1288,N1288,O1288,P1288,Q1288)</f>
        <v>9f971c03-73fa-4cb0-9b71-95eb9a8ff399погашен172040краткосрочный705консолидация кредитов3 годав арендеконсолидация кредитов5850,111,42281420824133580</v>
      </c>
      <c r="S1288" s="10">
        <f t="shared" ref="S1288:S1351" si="84">IFERROR(K1288*12/G1288,"")</f>
        <v>9.7098707032481885E-2</v>
      </c>
      <c r="T1288" s="3">
        <f t="shared" ref="T1288:T1351" si="85">IFERROR(O1288/K1288,"")</f>
        <v>24.287106203312764</v>
      </c>
      <c r="U1288" s="13">
        <f t="shared" ref="U1288:U1351" si="86">IFERROR((T1288-MIN($T$7:$T$2006))/(MAX($T$7:$T$2006)-MIN($T$7:$T$2006)),"")</f>
        <v>8.493343731706314E-2</v>
      </c>
    </row>
    <row r="1289" spans="1:21" x14ac:dyDescent="0.25">
      <c r="A1289">
        <v>222</v>
      </c>
      <c r="B1289" t="s">
        <v>269</v>
      </c>
      <c r="C1289" t="s">
        <v>40</v>
      </c>
      <c r="D1289" s="1">
        <v>152966</v>
      </c>
      <c r="E1289" t="s">
        <v>24</v>
      </c>
      <c r="F1289" s="4">
        <v>708</v>
      </c>
      <c r="G1289" s="4">
        <v>1334902</v>
      </c>
      <c r="H1289" t="s">
        <v>52</v>
      </c>
      <c r="I1289" t="s">
        <v>26</v>
      </c>
      <c r="J1289" t="s">
        <v>30</v>
      </c>
      <c r="K1289" s="3">
        <v>10845.96</v>
      </c>
      <c r="L1289" s="6">
        <v>17.100000000000001</v>
      </c>
      <c r="M1289" s="4">
        <v>41</v>
      </c>
      <c r="N1289" s="4">
        <v>13</v>
      </c>
      <c r="O1289" s="4">
        <v>82593</v>
      </c>
      <c r="P1289" s="4">
        <v>302654</v>
      </c>
      <c r="Q1289" s="4">
        <v>0</v>
      </c>
      <c r="R1289" s="9" t="str">
        <f t="shared" si="83"/>
        <v>9f9bb0ba-9afd-4b10-b489-28cd65bbf75cне погашен152966краткосрочный708консолидация кредитов4 годав ипотекеконсолидация кредитов10845,9617,14113825933026540</v>
      </c>
      <c r="S1289" s="10">
        <f t="shared" si="84"/>
        <v>9.7498932505906799E-2</v>
      </c>
      <c r="T1289" s="3">
        <f t="shared" si="85"/>
        <v>7.6150935463527443</v>
      </c>
      <c r="U1289" s="13">
        <f t="shared" si="86"/>
        <v>2.6630429536084566E-2</v>
      </c>
    </row>
    <row r="1290" spans="1:21" x14ac:dyDescent="0.25">
      <c r="A1290">
        <v>135</v>
      </c>
      <c r="B1290" t="s">
        <v>182</v>
      </c>
      <c r="C1290" t="s">
        <v>40</v>
      </c>
      <c r="D1290" s="1">
        <v>552882</v>
      </c>
      <c r="E1290" t="s">
        <v>34</v>
      </c>
      <c r="F1290" s="4">
        <v>686</v>
      </c>
      <c r="G1290" s="4">
        <v>1262151</v>
      </c>
      <c r="H1290" t="s">
        <v>29</v>
      </c>
      <c r="I1290" t="s">
        <v>38</v>
      </c>
      <c r="J1290" t="s">
        <v>30</v>
      </c>
      <c r="K1290" s="3">
        <v>23770.71</v>
      </c>
      <c r="L1290" s="6">
        <v>23.4</v>
      </c>
      <c r="M1290" s="4">
        <v>48</v>
      </c>
      <c r="N1290" s="4">
        <v>13</v>
      </c>
      <c r="O1290" s="4">
        <v>299706</v>
      </c>
      <c r="P1290" s="4">
        <v>694056</v>
      </c>
      <c r="Q1290" s="4">
        <v>0</v>
      </c>
      <c r="R1290" s="9" t="str">
        <f t="shared" si="83"/>
        <v>9fa0a981-d220-4f8a-99c2-5321c42f070fне погашен552882долгосрочный686консолидация кредитов10+ летв арендеконсолидация кредитов23770,7123,448132997066940560</v>
      </c>
      <c r="S1290" s="10">
        <f t="shared" si="84"/>
        <v>0.22600189676195639</v>
      </c>
      <c r="T1290" s="3">
        <f t="shared" si="85"/>
        <v>12.608205644677842</v>
      </c>
      <c r="U1290" s="13">
        <f t="shared" si="86"/>
        <v>4.409163590089716E-2</v>
      </c>
    </row>
    <row r="1291" spans="1:21" x14ac:dyDescent="0.25">
      <c r="A1291">
        <v>1389</v>
      </c>
      <c r="B1291" t="s">
        <v>1439</v>
      </c>
      <c r="C1291" t="s">
        <v>23</v>
      </c>
      <c r="D1291" s="1">
        <v>444840</v>
      </c>
      <c r="E1291" t="s">
        <v>34</v>
      </c>
      <c r="F1291" s="4">
        <v>728</v>
      </c>
      <c r="G1291" s="4">
        <v>916275</v>
      </c>
      <c r="H1291" t="s">
        <v>37</v>
      </c>
      <c r="I1291" t="s">
        <v>26</v>
      </c>
      <c r="J1291" t="s">
        <v>30</v>
      </c>
      <c r="K1291" s="3">
        <v>10995.3</v>
      </c>
      <c r="L1291" s="6">
        <v>7.8</v>
      </c>
      <c r="N1291" s="4">
        <v>8</v>
      </c>
      <c r="O1291" s="4">
        <v>354692</v>
      </c>
      <c r="P1291" s="4">
        <v>613910</v>
      </c>
      <c r="Q1291" s="4">
        <v>0</v>
      </c>
      <c r="R1291" s="9" t="str">
        <f t="shared" si="83"/>
        <v>9fb1ad76-eeb4-4e22-9533-4b94d89edf02погашен444840долгосрочный728консолидация кредитов5 летв ипотекеконсолидация кредитов10995,37,883546926139100</v>
      </c>
      <c r="S1291" s="10">
        <f t="shared" si="84"/>
        <v>0.14399999999999996</v>
      </c>
      <c r="T1291" s="3">
        <f t="shared" si="85"/>
        <v>32.258510454466908</v>
      </c>
      <c r="U1291" s="13">
        <f t="shared" si="86"/>
        <v>0.11280990632192232</v>
      </c>
    </row>
    <row r="1292" spans="1:21" x14ac:dyDescent="0.25">
      <c r="A1292">
        <v>1521</v>
      </c>
      <c r="B1292" t="s">
        <v>1571</v>
      </c>
      <c r="C1292" t="s">
        <v>23</v>
      </c>
      <c r="E1292" t="s">
        <v>24</v>
      </c>
      <c r="F1292" s="4">
        <v>751</v>
      </c>
      <c r="G1292" s="4">
        <v>700758</v>
      </c>
      <c r="H1292" t="s">
        <v>35</v>
      </c>
      <c r="I1292" t="s">
        <v>38</v>
      </c>
      <c r="J1292" t="s">
        <v>30</v>
      </c>
      <c r="K1292" s="3">
        <v>14482.37</v>
      </c>
      <c r="L1292" s="6">
        <v>25</v>
      </c>
      <c r="N1292" s="4">
        <v>13</v>
      </c>
      <c r="O1292" s="4">
        <v>259730</v>
      </c>
      <c r="P1292" s="4">
        <v>1432090</v>
      </c>
      <c r="Q1292" s="4">
        <v>0</v>
      </c>
      <c r="R1292" s="9" t="str">
        <f t="shared" si="83"/>
        <v>9fcf07e7-abc3-4ef6-b1d5-26a6561d25d6погашенкраткосрочный751консолидация кредитов3 годав арендеконсолидация кредитов14482,37251325973014320900</v>
      </c>
      <c r="S1292" s="10">
        <f t="shared" si="84"/>
        <v>0.24800065072393038</v>
      </c>
      <c r="T1292" s="3">
        <f t="shared" si="85"/>
        <v>17.934219330123451</v>
      </c>
      <c r="U1292" s="13">
        <f t="shared" si="86"/>
        <v>6.2717018674614086E-2</v>
      </c>
    </row>
    <row r="1293" spans="1:21" x14ac:dyDescent="0.25">
      <c r="A1293">
        <v>552</v>
      </c>
      <c r="B1293" t="s">
        <v>603</v>
      </c>
      <c r="C1293" t="s">
        <v>23</v>
      </c>
      <c r="D1293" s="1">
        <v>131560</v>
      </c>
      <c r="E1293" t="s">
        <v>24</v>
      </c>
      <c r="F1293" s="4">
        <v>740</v>
      </c>
      <c r="G1293" s="4">
        <v>1488479</v>
      </c>
      <c r="H1293" t="s">
        <v>52</v>
      </c>
      <c r="I1293" t="s">
        <v>32</v>
      </c>
      <c r="J1293" t="s">
        <v>80</v>
      </c>
      <c r="K1293" s="3">
        <v>36467.65</v>
      </c>
      <c r="L1293" s="6">
        <v>21.9</v>
      </c>
      <c r="N1293" s="4">
        <v>25</v>
      </c>
      <c r="O1293" s="4">
        <v>295317</v>
      </c>
      <c r="P1293" s="4">
        <v>697818</v>
      </c>
      <c r="Q1293" s="4">
        <v>0</v>
      </c>
      <c r="R1293" s="9" t="str">
        <f t="shared" si="83"/>
        <v>a02041a6-5e86-419c-b310-81dbc197a429погашен131560краткосрочный740приобретение автомобиля4 годав собственностиприобретение автомобиля36467,6521,9252953176978180</v>
      </c>
      <c r="S1293" s="10">
        <f t="shared" si="84"/>
        <v>0.29399931070576074</v>
      </c>
      <c r="T1293" s="3">
        <f t="shared" si="85"/>
        <v>8.0980540287076348</v>
      </c>
      <c r="U1293" s="13">
        <f t="shared" si="86"/>
        <v>2.8319370717933254E-2</v>
      </c>
    </row>
    <row r="1294" spans="1:21" x14ac:dyDescent="0.25">
      <c r="A1294">
        <v>233</v>
      </c>
      <c r="B1294" t="s">
        <v>281</v>
      </c>
      <c r="C1294" t="s">
        <v>23</v>
      </c>
      <c r="D1294" s="1">
        <v>504658</v>
      </c>
      <c r="E1294" t="s">
        <v>24</v>
      </c>
      <c r="F1294" s="4">
        <v>685</v>
      </c>
      <c r="G1294" s="4">
        <v>3874100</v>
      </c>
      <c r="H1294" t="s">
        <v>29</v>
      </c>
      <c r="I1294" t="s">
        <v>38</v>
      </c>
      <c r="J1294" t="s">
        <v>30</v>
      </c>
      <c r="K1294" s="3">
        <v>4100.2</v>
      </c>
      <c r="L1294" s="6">
        <v>16</v>
      </c>
      <c r="M1294" s="4">
        <v>1</v>
      </c>
      <c r="N1294" s="4">
        <v>7</v>
      </c>
      <c r="O1294" s="4">
        <v>167827</v>
      </c>
      <c r="P1294" s="4">
        <v>397408</v>
      </c>
      <c r="Q1294" s="4">
        <v>0</v>
      </c>
      <c r="R1294" s="9" t="str">
        <f t="shared" si="83"/>
        <v>a02537d3-16b1-4a7a-a8a0-e7cf0ff98e6cпогашен504658краткосрочный685консолидация кредитов10+ летв арендеконсолидация кредитов4100,216171678273974080</v>
      </c>
      <c r="S1294" s="10">
        <f t="shared" si="84"/>
        <v>1.2700343305541931E-2</v>
      </c>
      <c r="T1294" s="3">
        <f t="shared" si="85"/>
        <v>40.93141797961075</v>
      </c>
      <c r="U1294" s="13">
        <f t="shared" si="86"/>
        <v>0.1431395734908753</v>
      </c>
    </row>
    <row r="1295" spans="1:21" x14ac:dyDescent="0.25">
      <c r="A1295">
        <v>890</v>
      </c>
      <c r="B1295" t="s">
        <v>942</v>
      </c>
      <c r="C1295" t="s">
        <v>23</v>
      </c>
      <c r="D1295" s="1">
        <v>175604</v>
      </c>
      <c r="E1295" t="s">
        <v>24</v>
      </c>
      <c r="F1295" s="4">
        <v>722</v>
      </c>
      <c r="G1295" s="4">
        <v>568746</v>
      </c>
      <c r="H1295" t="s">
        <v>68</v>
      </c>
      <c r="I1295" t="s">
        <v>32</v>
      </c>
      <c r="J1295" t="s">
        <v>30</v>
      </c>
      <c r="K1295" s="3">
        <v>8009.83</v>
      </c>
      <c r="L1295" s="6">
        <v>31.2</v>
      </c>
      <c r="M1295" s="4">
        <v>50</v>
      </c>
      <c r="N1295" s="4">
        <v>8</v>
      </c>
      <c r="O1295" s="4">
        <v>220932</v>
      </c>
      <c r="P1295" s="4">
        <v>366498</v>
      </c>
      <c r="Q1295" s="4">
        <v>0</v>
      </c>
      <c r="R1295" s="9" t="str">
        <f t="shared" si="83"/>
        <v>a0605c6c-50ae-44ce-b6c0-00819a2bfc34погашен175604краткосрочный722консолидация кредитов1 годв собственностиконсолидация кредитов8009,8331,25082209323664980</v>
      </c>
      <c r="S1295" s="10">
        <f t="shared" si="84"/>
        <v>0.16899979955902986</v>
      </c>
      <c r="T1295" s="3">
        <f t="shared" si="85"/>
        <v>27.582607870579025</v>
      </c>
      <c r="U1295" s="13">
        <f t="shared" si="86"/>
        <v>9.6458000265894739E-2</v>
      </c>
    </row>
    <row r="1296" spans="1:21" x14ac:dyDescent="0.25">
      <c r="A1296">
        <v>1123</v>
      </c>
      <c r="B1296" t="s">
        <v>1173</v>
      </c>
      <c r="C1296" t="s">
        <v>23</v>
      </c>
      <c r="D1296" s="1">
        <v>65516</v>
      </c>
      <c r="E1296" t="s">
        <v>24</v>
      </c>
      <c r="F1296" s="4">
        <v>716</v>
      </c>
      <c r="G1296" s="4">
        <v>1131564</v>
      </c>
      <c r="H1296" t="s">
        <v>29</v>
      </c>
      <c r="I1296" t="s">
        <v>38</v>
      </c>
      <c r="J1296" t="s">
        <v>30</v>
      </c>
      <c r="K1296" s="3">
        <v>15936.25</v>
      </c>
      <c r="L1296" s="6">
        <v>21.3</v>
      </c>
      <c r="M1296" s="4">
        <v>21</v>
      </c>
      <c r="N1296" s="4">
        <v>6</v>
      </c>
      <c r="O1296" s="4">
        <v>322715</v>
      </c>
      <c r="P1296" s="4">
        <v>423654</v>
      </c>
      <c r="Q1296" s="4">
        <v>0</v>
      </c>
      <c r="R1296" s="9" t="str">
        <f t="shared" si="83"/>
        <v>a09815c0-ed19-4e3f-89a4-c6c69437a869погашен65516краткосрочный716консолидация кредитов10+ летв арендеконсолидация кредитов15936,2521,32163227154236540</v>
      </c>
      <c r="S1296" s="10">
        <f t="shared" si="84"/>
        <v>0.16900060447310095</v>
      </c>
      <c r="T1296" s="3">
        <f t="shared" si="85"/>
        <v>20.250372578241432</v>
      </c>
      <c r="U1296" s="13">
        <f t="shared" si="86"/>
        <v>7.0816742662682633E-2</v>
      </c>
    </row>
    <row r="1297" spans="1:21" x14ac:dyDescent="0.25">
      <c r="A1297">
        <v>724</v>
      </c>
      <c r="B1297" t="s">
        <v>776</v>
      </c>
      <c r="C1297" t="s">
        <v>23</v>
      </c>
      <c r="D1297" s="1">
        <v>105798</v>
      </c>
      <c r="E1297" t="s">
        <v>24</v>
      </c>
      <c r="F1297" s="4">
        <v>722</v>
      </c>
      <c r="G1297" s="4">
        <v>628197</v>
      </c>
      <c r="H1297" t="s">
        <v>68</v>
      </c>
      <c r="I1297" t="s">
        <v>38</v>
      </c>
      <c r="J1297" t="s">
        <v>30</v>
      </c>
      <c r="K1297" s="3">
        <v>10312.82</v>
      </c>
      <c r="L1297" s="6">
        <v>14.5</v>
      </c>
      <c r="N1297" s="4">
        <v>14</v>
      </c>
      <c r="O1297" s="4">
        <v>149568</v>
      </c>
      <c r="P1297" s="4">
        <v>548042</v>
      </c>
      <c r="Q1297" s="4">
        <v>1</v>
      </c>
      <c r="R1297" s="9" t="str">
        <f t="shared" si="83"/>
        <v>a0bbfba5-c0a0-44b9-9ac2-e6404bd6607bпогашен105798краткосрочный722консолидация кредитов1 годв арендеконсолидация кредитов10312,8214,5141495685480421</v>
      </c>
      <c r="S1297" s="10">
        <f t="shared" si="84"/>
        <v>0.19699845749024589</v>
      </c>
      <c r="T1297" s="3">
        <f t="shared" si="85"/>
        <v>14.503113600353736</v>
      </c>
      <c r="U1297" s="13">
        <f t="shared" si="86"/>
        <v>5.0718240352153297E-2</v>
      </c>
    </row>
    <row r="1298" spans="1:21" x14ac:dyDescent="0.25">
      <c r="A1298">
        <v>1640</v>
      </c>
      <c r="B1298" t="s">
        <v>1689</v>
      </c>
      <c r="C1298" t="s">
        <v>23</v>
      </c>
      <c r="D1298" s="1">
        <v>109890</v>
      </c>
      <c r="E1298" t="s">
        <v>24</v>
      </c>
      <c r="F1298" s="4">
        <v>718</v>
      </c>
      <c r="G1298" s="4">
        <v>778145</v>
      </c>
      <c r="H1298" t="s">
        <v>52</v>
      </c>
      <c r="I1298" t="s">
        <v>26</v>
      </c>
      <c r="J1298" t="s">
        <v>30</v>
      </c>
      <c r="K1298" s="3">
        <v>6056.63</v>
      </c>
      <c r="L1298" s="6">
        <v>15.1</v>
      </c>
      <c r="M1298" s="4">
        <v>8</v>
      </c>
      <c r="N1298" s="4">
        <v>8</v>
      </c>
      <c r="O1298" s="4">
        <v>75962</v>
      </c>
      <c r="P1298" s="4">
        <v>158180</v>
      </c>
      <c r="Q1298" s="4">
        <v>0</v>
      </c>
      <c r="R1298" s="9" t="str">
        <f t="shared" si="83"/>
        <v>a0f51fd3-d44e-478a-93e5-8eb103aae837погашен109890краткосрочный718консолидация кредитов4 годав ипотекеконсолидация кредитов6056,6315,188759621581800</v>
      </c>
      <c r="S1298" s="10">
        <f t="shared" si="84"/>
        <v>9.3401049932853128E-2</v>
      </c>
      <c r="T1298" s="3">
        <f t="shared" si="85"/>
        <v>12.541958151645387</v>
      </c>
      <c r="U1298" s="13">
        <f t="shared" si="86"/>
        <v>4.3859964525568097E-2</v>
      </c>
    </row>
    <row r="1299" spans="1:21" x14ac:dyDescent="0.25">
      <c r="A1299">
        <v>1524</v>
      </c>
      <c r="B1299" t="s">
        <v>1574</v>
      </c>
      <c r="C1299" t="s">
        <v>23</v>
      </c>
      <c r="D1299" s="1">
        <v>568392</v>
      </c>
      <c r="E1299" t="s">
        <v>34</v>
      </c>
      <c r="F1299" s="4">
        <v>712</v>
      </c>
      <c r="G1299" s="4">
        <v>1906916</v>
      </c>
      <c r="H1299" t="s">
        <v>74</v>
      </c>
      <c r="I1299" t="s">
        <v>26</v>
      </c>
      <c r="J1299" t="s">
        <v>30</v>
      </c>
      <c r="K1299" s="3">
        <v>34006.58</v>
      </c>
      <c r="L1299" s="6">
        <v>18.100000000000001</v>
      </c>
      <c r="N1299" s="4">
        <v>19</v>
      </c>
      <c r="O1299" s="4">
        <v>474430</v>
      </c>
      <c r="P1299" s="4">
        <v>682396</v>
      </c>
      <c r="Q1299" s="4">
        <v>0</v>
      </c>
      <c r="R1299" s="9" t="str">
        <f t="shared" si="83"/>
        <v>a1156a6b-62a3-4cea-b7d3-27592e8f26edпогашен568392долгосрочный712консолидация кредитов6 летв ипотекеконсолидация кредитов34006,5818,1194744306823960</v>
      </c>
      <c r="S1299" s="10">
        <f t="shared" si="84"/>
        <v>0.21399944203100715</v>
      </c>
      <c r="T1299" s="3">
        <f t="shared" si="85"/>
        <v>13.951123576672513</v>
      </c>
      <c r="U1299" s="13">
        <f t="shared" si="86"/>
        <v>4.8787898808640033E-2</v>
      </c>
    </row>
    <row r="1300" spans="1:21" x14ac:dyDescent="0.25">
      <c r="A1300">
        <v>74</v>
      </c>
      <c r="B1300" t="s">
        <v>121</v>
      </c>
      <c r="C1300" t="s">
        <v>23</v>
      </c>
      <c r="D1300" s="1">
        <v>311058</v>
      </c>
      <c r="E1300" t="s">
        <v>34</v>
      </c>
      <c r="F1300" s="4">
        <v>675</v>
      </c>
      <c r="G1300" s="4">
        <v>1343167</v>
      </c>
      <c r="I1300" t="s">
        <v>26</v>
      </c>
      <c r="J1300" t="s">
        <v>30</v>
      </c>
      <c r="K1300" s="3">
        <v>21378.799999999999</v>
      </c>
      <c r="L1300" s="6">
        <v>31.4</v>
      </c>
      <c r="M1300" s="4">
        <v>17</v>
      </c>
      <c r="N1300" s="4">
        <v>11</v>
      </c>
      <c r="O1300" s="4">
        <v>247912</v>
      </c>
      <c r="P1300" s="4">
        <v>541596</v>
      </c>
      <c r="Q1300" s="4">
        <v>0</v>
      </c>
      <c r="R1300" s="9" t="str">
        <f t="shared" si="83"/>
        <v>a17de546-6b7f-4abf-9af4-99047eeda08aпогашен311058долгосрочный675консолидация кредитовв ипотекеконсолидация кредитов21378,831,417112479125415960</v>
      </c>
      <c r="S1300" s="10">
        <f t="shared" si="84"/>
        <v>0.19100052338986886</v>
      </c>
      <c r="T1300" s="3">
        <f t="shared" si="85"/>
        <v>11.596160682545326</v>
      </c>
      <c r="U1300" s="13">
        <f t="shared" si="86"/>
        <v>4.0552455208320168E-2</v>
      </c>
    </row>
    <row r="1301" spans="1:21" x14ac:dyDescent="0.25">
      <c r="A1301">
        <v>155</v>
      </c>
      <c r="B1301" t="s">
        <v>202</v>
      </c>
      <c r="C1301" t="s">
        <v>23</v>
      </c>
      <c r="D1301" s="1">
        <v>448822</v>
      </c>
      <c r="E1301" t="s">
        <v>24</v>
      </c>
      <c r="F1301" s="4">
        <v>741</v>
      </c>
      <c r="G1301" s="4">
        <v>1027444</v>
      </c>
      <c r="H1301" t="s">
        <v>68</v>
      </c>
      <c r="I1301" t="s">
        <v>26</v>
      </c>
      <c r="J1301" t="s">
        <v>30</v>
      </c>
      <c r="K1301" s="3">
        <v>21576.400000000001</v>
      </c>
      <c r="L1301" s="6">
        <v>33.1</v>
      </c>
      <c r="N1301" s="4">
        <v>8</v>
      </c>
      <c r="O1301" s="4">
        <v>669028</v>
      </c>
      <c r="P1301" s="4">
        <v>981838</v>
      </c>
      <c r="Q1301" s="4">
        <v>0</v>
      </c>
      <c r="R1301" s="9" t="str">
        <f t="shared" si="83"/>
        <v>a18c315b-1918-4c8c-bf77-15886243427fпогашен448822краткосрочный741консолидация кредитов1 годв ипотекеконсолидация кредитов21576,433,186690289818380</v>
      </c>
      <c r="S1301" s="10">
        <f t="shared" si="84"/>
        <v>0.25200088763961831</v>
      </c>
      <c r="T1301" s="3">
        <f t="shared" si="85"/>
        <v>31.007396970764351</v>
      </c>
      <c r="U1301" s="13">
        <f t="shared" si="86"/>
        <v>0.10843468896358222</v>
      </c>
    </row>
    <row r="1302" spans="1:21" x14ac:dyDescent="0.25">
      <c r="A1302">
        <v>1590</v>
      </c>
      <c r="B1302" t="s">
        <v>1640</v>
      </c>
      <c r="C1302" t="s">
        <v>23</v>
      </c>
      <c r="D1302" s="1">
        <v>116138</v>
      </c>
      <c r="E1302" t="s">
        <v>24</v>
      </c>
      <c r="F1302" s="4">
        <v>718</v>
      </c>
      <c r="G1302" s="4">
        <v>361399</v>
      </c>
      <c r="I1302" t="s">
        <v>38</v>
      </c>
      <c r="J1302" t="s">
        <v>30</v>
      </c>
      <c r="K1302" s="3">
        <v>5421.08</v>
      </c>
      <c r="L1302" s="6">
        <v>24.5</v>
      </c>
      <c r="N1302" s="4">
        <v>7</v>
      </c>
      <c r="O1302" s="4">
        <v>180481</v>
      </c>
      <c r="P1302" s="4">
        <v>257048</v>
      </c>
      <c r="Q1302" s="4">
        <v>0</v>
      </c>
      <c r="R1302" s="9" t="str">
        <f t="shared" si="83"/>
        <v>a18cb579-6dd3-484e-abd9-65846d31bca7погашен116138краткосрочный718консолидация кредитовв арендеконсолидация кредитов5421,0824,571804812570480</v>
      </c>
      <c r="S1302" s="10">
        <f t="shared" si="84"/>
        <v>0.18000315440828557</v>
      </c>
      <c r="T1302" s="3">
        <f t="shared" si="85"/>
        <v>33.292443572129542</v>
      </c>
      <c r="U1302" s="13">
        <f t="shared" si="86"/>
        <v>0.11642563118036828</v>
      </c>
    </row>
    <row r="1303" spans="1:21" x14ac:dyDescent="0.25">
      <c r="A1303">
        <v>550</v>
      </c>
      <c r="B1303" t="s">
        <v>601</v>
      </c>
      <c r="C1303" t="s">
        <v>23</v>
      </c>
      <c r="D1303" s="1">
        <v>110044</v>
      </c>
      <c r="E1303" t="s">
        <v>24</v>
      </c>
      <c r="F1303" s="4">
        <v>729</v>
      </c>
      <c r="G1303" s="4">
        <v>1478637</v>
      </c>
      <c r="H1303" t="s">
        <v>37</v>
      </c>
      <c r="I1303" t="s">
        <v>38</v>
      </c>
      <c r="J1303" t="s">
        <v>30</v>
      </c>
      <c r="K1303" s="3">
        <v>27601.49</v>
      </c>
      <c r="L1303" s="6">
        <v>17</v>
      </c>
      <c r="N1303" s="4">
        <v>16</v>
      </c>
      <c r="O1303" s="4">
        <v>364933</v>
      </c>
      <c r="P1303" s="4">
        <v>523600</v>
      </c>
      <c r="Q1303" s="4">
        <v>0</v>
      </c>
      <c r="R1303" s="9" t="str">
        <f t="shared" si="83"/>
        <v>a19d9e8c-59ba-4947-b93c-d8a2fd69aa6eпогашен110044краткосрочный729консолидация кредитов5 летв арендеконсолидация кредитов27601,4917163649335236000</v>
      </c>
      <c r="S1303" s="10">
        <f t="shared" si="84"/>
        <v>0.22400215874484408</v>
      </c>
      <c r="T1303" s="3">
        <f t="shared" si="85"/>
        <v>13.221496375739136</v>
      </c>
      <c r="U1303" s="13">
        <f t="shared" si="86"/>
        <v>4.6236349619677923E-2</v>
      </c>
    </row>
    <row r="1304" spans="1:21" x14ac:dyDescent="0.25">
      <c r="A1304">
        <v>1512</v>
      </c>
      <c r="B1304" t="s">
        <v>1562</v>
      </c>
      <c r="C1304" t="s">
        <v>40</v>
      </c>
      <c r="D1304" s="1">
        <v>540628</v>
      </c>
      <c r="E1304" t="s">
        <v>34</v>
      </c>
      <c r="F1304" s="4">
        <v>722</v>
      </c>
      <c r="G1304" s="4">
        <v>2898659</v>
      </c>
      <c r="H1304" t="s">
        <v>29</v>
      </c>
      <c r="I1304" t="s">
        <v>38</v>
      </c>
      <c r="J1304" t="s">
        <v>30</v>
      </c>
      <c r="K1304" s="3">
        <v>27778.95</v>
      </c>
      <c r="L1304" s="6">
        <v>25.2</v>
      </c>
      <c r="N1304" s="4">
        <v>7</v>
      </c>
      <c r="O1304" s="4">
        <v>603022</v>
      </c>
      <c r="P1304" s="4">
        <v>778404</v>
      </c>
      <c r="Q1304" s="4">
        <v>0</v>
      </c>
      <c r="R1304" s="9" t="str">
        <f t="shared" si="83"/>
        <v>a1a1755e-9ef6-4af4-b331-444e2756dac4не погашен540628долгосрочный722консолидация кредитов10+ летв арендеконсолидация кредитов27778,9525,276030227784040</v>
      </c>
      <c r="S1304" s="10">
        <f t="shared" si="84"/>
        <v>0.11500055715418751</v>
      </c>
      <c r="T1304" s="3">
        <f t="shared" si="85"/>
        <v>21.707875927635854</v>
      </c>
      <c r="U1304" s="13">
        <f t="shared" si="86"/>
        <v>7.5913717507232692E-2</v>
      </c>
    </row>
    <row r="1305" spans="1:21" x14ac:dyDescent="0.25">
      <c r="A1305">
        <v>573</v>
      </c>
      <c r="B1305" t="s">
        <v>624</v>
      </c>
      <c r="C1305" t="s">
        <v>40</v>
      </c>
      <c r="D1305" s="1">
        <v>214698</v>
      </c>
      <c r="E1305" t="s">
        <v>24</v>
      </c>
      <c r="F1305" s="4"/>
      <c r="G1305" s="4"/>
      <c r="H1305" t="s">
        <v>52</v>
      </c>
      <c r="I1305" t="s">
        <v>32</v>
      </c>
      <c r="J1305" t="s">
        <v>30</v>
      </c>
      <c r="K1305" s="3">
        <v>10241.19</v>
      </c>
      <c r="L1305" s="6">
        <v>29.9</v>
      </c>
      <c r="N1305" s="4">
        <v>9</v>
      </c>
      <c r="O1305" s="4">
        <v>297540</v>
      </c>
      <c r="P1305" s="4">
        <v>648824</v>
      </c>
      <c r="Q1305" s="4">
        <v>0</v>
      </c>
      <c r="R1305" s="9" t="str">
        <f t="shared" si="83"/>
        <v>a1c84742-4e01-4a1a-ada3-029775d773a7не погашен214698краткосрочныйконсолидация кредитов4 годав собственностиконсолидация кредитов10241,1929,992975406488240</v>
      </c>
      <c r="S1305" s="10" t="str">
        <f t="shared" si="84"/>
        <v/>
      </c>
      <c r="T1305" s="3">
        <f t="shared" si="85"/>
        <v>29.053264317916177</v>
      </c>
      <c r="U1305" s="13">
        <f t="shared" si="86"/>
        <v>0.10160097226672567</v>
      </c>
    </row>
    <row r="1306" spans="1:21" x14ac:dyDescent="0.25">
      <c r="A1306">
        <v>1204</v>
      </c>
      <c r="B1306" t="s">
        <v>1254</v>
      </c>
      <c r="C1306" t="s">
        <v>23</v>
      </c>
      <c r="E1306" t="s">
        <v>24</v>
      </c>
      <c r="F1306" s="4">
        <v>742</v>
      </c>
      <c r="G1306" s="4">
        <v>1400186</v>
      </c>
      <c r="I1306" t="s">
        <v>26</v>
      </c>
      <c r="J1306" t="s">
        <v>72</v>
      </c>
      <c r="K1306" s="3">
        <v>25203.119999999999</v>
      </c>
      <c r="L1306" s="6">
        <v>32.6</v>
      </c>
      <c r="N1306" s="4">
        <v>24</v>
      </c>
      <c r="O1306" s="4">
        <v>1021231</v>
      </c>
      <c r="P1306" s="4">
        <v>1504426</v>
      </c>
      <c r="Q1306" s="4">
        <v>0</v>
      </c>
      <c r="R1306" s="9" t="str">
        <f t="shared" si="83"/>
        <v>a1d70c6b-1a4d-45cf-a8fb-13eb137ce881погашенкраткосрочный742иноев ипотекеиное25203,1232,624102123115044260</v>
      </c>
      <c r="S1306" s="10">
        <f t="shared" si="84"/>
        <v>0.21599804597389205</v>
      </c>
      <c r="T1306" s="3">
        <f t="shared" si="85"/>
        <v>40.520022917797483</v>
      </c>
      <c r="U1306" s="13">
        <f t="shared" si="86"/>
        <v>0.1417009007892959</v>
      </c>
    </row>
    <row r="1307" spans="1:21" x14ac:dyDescent="0.25">
      <c r="A1307">
        <v>1847</v>
      </c>
      <c r="B1307" t="s">
        <v>1895</v>
      </c>
      <c r="C1307" t="s">
        <v>23</v>
      </c>
      <c r="D1307" s="1">
        <v>233332</v>
      </c>
      <c r="E1307" t="s">
        <v>24</v>
      </c>
      <c r="F1307" s="4">
        <v>724</v>
      </c>
      <c r="G1307" s="4">
        <v>921272</v>
      </c>
      <c r="H1307" t="s">
        <v>29</v>
      </c>
      <c r="I1307" t="s">
        <v>26</v>
      </c>
      <c r="J1307" t="s">
        <v>30</v>
      </c>
      <c r="K1307" s="3">
        <v>12437.21</v>
      </c>
      <c r="L1307" s="6">
        <v>17</v>
      </c>
      <c r="M1307" s="4">
        <v>34</v>
      </c>
      <c r="N1307" s="4">
        <v>10</v>
      </c>
      <c r="O1307" s="4">
        <v>123120</v>
      </c>
      <c r="P1307" s="4">
        <v>304612</v>
      </c>
      <c r="Q1307" s="4">
        <v>0</v>
      </c>
      <c r="R1307" s="9" t="str">
        <f t="shared" si="83"/>
        <v>a1f66da4-ba46-450c-9490-b42e54177facпогашен233332краткосрочный724консолидация кредитов10+ летв ипотекеконсолидация кредитов12437,211734101231203046120</v>
      </c>
      <c r="S1307" s="10">
        <f t="shared" si="84"/>
        <v>0.16200049496782709</v>
      </c>
      <c r="T1307" s="3">
        <f t="shared" si="85"/>
        <v>9.8993262958493116</v>
      </c>
      <c r="U1307" s="13">
        <f t="shared" si="86"/>
        <v>3.4618525665070357E-2</v>
      </c>
    </row>
    <row r="1308" spans="1:21" x14ac:dyDescent="0.25">
      <c r="A1308">
        <v>313</v>
      </c>
      <c r="B1308" t="s">
        <v>363</v>
      </c>
      <c r="C1308" t="s">
        <v>23</v>
      </c>
      <c r="D1308" s="1">
        <v>448712</v>
      </c>
      <c r="E1308" t="s">
        <v>34</v>
      </c>
      <c r="F1308" s="4">
        <v>696</v>
      </c>
      <c r="G1308" s="4">
        <v>1264602</v>
      </c>
      <c r="I1308" t="s">
        <v>26</v>
      </c>
      <c r="J1308" t="s">
        <v>30</v>
      </c>
      <c r="K1308" s="3">
        <v>33722.910000000003</v>
      </c>
      <c r="L1308" s="6">
        <v>16.7</v>
      </c>
      <c r="M1308" s="4">
        <v>22</v>
      </c>
      <c r="N1308" s="4">
        <v>28</v>
      </c>
      <c r="O1308" s="4">
        <v>328054</v>
      </c>
      <c r="P1308" s="4">
        <v>895906</v>
      </c>
      <c r="Q1308" s="4">
        <v>2</v>
      </c>
      <c r="R1308" s="9" t="str">
        <f t="shared" si="83"/>
        <v>a239a831-642f-4cf8-926c-beac6ee5f36dпогашен448712долгосрочный696консолидация кредитовв ипотекеконсолидация кредитов33722,9116,722283280548959062</v>
      </c>
      <c r="S1308" s="10">
        <f t="shared" si="84"/>
        <v>0.32000180293879027</v>
      </c>
      <c r="T1308" s="3">
        <f t="shared" si="85"/>
        <v>9.7279268010975315</v>
      </c>
      <c r="U1308" s="13">
        <f t="shared" si="86"/>
        <v>3.4019131561803709E-2</v>
      </c>
    </row>
    <row r="1309" spans="1:21" x14ac:dyDescent="0.25">
      <c r="A1309">
        <v>1004</v>
      </c>
      <c r="B1309" t="s">
        <v>363</v>
      </c>
      <c r="C1309" t="s">
        <v>23</v>
      </c>
      <c r="D1309" s="1">
        <v>448712</v>
      </c>
      <c r="E1309" t="s">
        <v>34</v>
      </c>
      <c r="F1309" s="4">
        <v>696</v>
      </c>
      <c r="G1309" s="4">
        <v>1264602</v>
      </c>
      <c r="I1309" t="s">
        <v>26</v>
      </c>
      <c r="J1309" t="s">
        <v>30</v>
      </c>
      <c r="K1309" s="3">
        <v>33722.910000000003</v>
      </c>
      <c r="L1309" s="6">
        <v>16.7</v>
      </c>
      <c r="M1309" s="4">
        <v>22</v>
      </c>
      <c r="N1309" s="4">
        <v>28</v>
      </c>
      <c r="O1309" s="4">
        <v>328054</v>
      </c>
      <c r="P1309" s="4">
        <v>895906</v>
      </c>
      <c r="Q1309" s="4">
        <v>2</v>
      </c>
      <c r="R1309" s="9" t="str">
        <f t="shared" si="83"/>
        <v>a239a831-642f-4cf8-926c-beac6ee5f36dпогашен448712долгосрочный696консолидация кредитовв ипотекеконсолидация кредитов33722,9116,722283280548959062</v>
      </c>
      <c r="S1309" s="10">
        <f t="shared" si="84"/>
        <v>0.32000180293879027</v>
      </c>
      <c r="T1309" s="3">
        <f t="shared" si="85"/>
        <v>9.7279268010975315</v>
      </c>
      <c r="U1309" s="13">
        <f t="shared" si="86"/>
        <v>3.4019131561803709E-2</v>
      </c>
    </row>
    <row r="1310" spans="1:21" x14ac:dyDescent="0.25">
      <c r="A1310">
        <v>1142</v>
      </c>
      <c r="B1310" t="s">
        <v>1192</v>
      </c>
      <c r="C1310" t="s">
        <v>23</v>
      </c>
      <c r="D1310" s="1">
        <v>212454</v>
      </c>
      <c r="E1310" t="s">
        <v>34</v>
      </c>
      <c r="F1310" s="4">
        <v>708</v>
      </c>
      <c r="G1310" s="4">
        <v>1146042</v>
      </c>
      <c r="H1310" t="s">
        <v>57</v>
      </c>
      <c r="I1310" t="s">
        <v>38</v>
      </c>
      <c r="J1310" t="s">
        <v>30</v>
      </c>
      <c r="K1310" s="3">
        <v>18403.400000000001</v>
      </c>
      <c r="L1310" s="6">
        <v>15.6</v>
      </c>
      <c r="N1310" s="4">
        <v>9</v>
      </c>
      <c r="O1310" s="4">
        <v>345876</v>
      </c>
      <c r="P1310" s="4">
        <v>422906</v>
      </c>
      <c r="Q1310" s="4">
        <v>0</v>
      </c>
      <c r="R1310" s="9" t="str">
        <f t="shared" si="83"/>
        <v>a28b8613-1a56-4488-b144-17a0b398d0a0погашен212454долгосрочный708консолидация кредитов7 летв арендеконсолидация кредитов18403,415,693458764229060</v>
      </c>
      <c r="S1310" s="10">
        <f t="shared" si="84"/>
        <v>0.19269869690639613</v>
      </c>
      <c r="T1310" s="3">
        <f t="shared" si="85"/>
        <v>18.794135866198637</v>
      </c>
      <c r="U1310" s="13">
        <f t="shared" si="86"/>
        <v>6.5724197323369121E-2</v>
      </c>
    </row>
    <row r="1311" spans="1:21" x14ac:dyDescent="0.25">
      <c r="A1311">
        <v>307</v>
      </c>
      <c r="B1311" t="s">
        <v>357</v>
      </c>
      <c r="C1311" t="s">
        <v>40</v>
      </c>
      <c r="D1311" s="1">
        <v>765006</v>
      </c>
      <c r="E1311" t="s">
        <v>34</v>
      </c>
      <c r="F1311" s="4">
        <v>736</v>
      </c>
      <c r="G1311" s="4">
        <v>6606775</v>
      </c>
      <c r="H1311" t="s">
        <v>57</v>
      </c>
      <c r="I1311" t="s">
        <v>32</v>
      </c>
      <c r="J1311" t="s">
        <v>30</v>
      </c>
      <c r="K1311" s="3">
        <v>5780.94</v>
      </c>
      <c r="L1311" s="6">
        <v>24.1</v>
      </c>
      <c r="M1311" s="4">
        <v>43</v>
      </c>
      <c r="N1311" s="4">
        <v>11</v>
      </c>
      <c r="O1311" s="4">
        <v>369170</v>
      </c>
      <c r="P1311" s="4">
        <v>1978966</v>
      </c>
      <c r="Q1311" s="4">
        <v>0</v>
      </c>
      <c r="R1311" s="9" t="str">
        <f t="shared" si="83"/>
        <v>a2a44277-fd9b-45ff-a28c-9a4c3678c41aне погашен765006долгосрочный736консолидация кредитов7 летв собственностиконсолидация кредитов5780,9424,1431136917019789660</v>
      </c>
      <c r="S1311" s="10">
        <f t="shared" si="84"/>
        <v>1.0500021568768423E-2</v>
      </c>
      <c r="T1311" s="3">
        <f t="shared" si="85"/>
        <v>63.859856701505294</v>
      </c>
      <c r="U1311" s="13">
        <f t="shared" si="86"/>
        <v>0.22332167080053872</v>
      </c>
    </row>
    <row r="1312" spans="1:21" x14ac:dyDescent="0.25">
      <c r="A1312">
        <v>174</v>
      </c>
      <c r="B1312" t="s">
        <v>221</v>
      </c>
      <c r="C1312" t="s">
        <v>23</v>
      </c>
      <c r="D1312" s="1">
        <v>716958</v>
      </c>
      <c r="E1312" t="s">
        <v>24</v>
      </c>
      <c r="F1312" s="4">
        <v>718</v>
      </c>
      <c r="G1312" s="4">
        <v>1934960</v>
      </c>
      <c r="H1312" t="s">
        <v>55</v>
      </c>
      <c r="I1312" t="s">
        <v>26</v>
      </c>
      <c r="J1312" t="s">
        <v>27</v>
      </c>
      <c r="K1312" s="3">
        <v>31765.72</v>
      </c>
      <c r="L1312" s="6">
        <v>10</v>
      </c>
      <c r="M1312" s="4">
        <v>24</v>
      </c>
      <c r="N1312" s="4">
        <v>9</v>
      </c>
      <c r="O1312" s="4">
        <v>168815</v>
      </c>
      <c r="P1312" s="4">
        <v>228624</v>
      </c>
      <c r="Q1312" s="4">
        <v>0</v>
      </c>
      <c r="R1312" s="9" t="str">
        <f t="shared" si="83"/>
        <v>a2dc4e54-eaa7-4bbc-b103-8d06d05a3f54погашен716958краткосрочный718ремонт жилья9 летв ипотекеремонт жилья31765,72102491688152286240</v>
      </c>
      <c r="S1312" s="10">
        <f t="shared" si="84"/>
        <v>0.19700078554595443</v>
      </c>
      <c r="T1312" s="3">
        <f t="shared" si="85"/>
        <v>5.314376629901667</v>
      </c>
      <c r="U1312" s="13">
        <f t="shared" si="86"/>
        <v>1.8584687306775635E-2</v>
      </c>
    </row>
    <row r="1313" spans="1:21" x14ac:dyDescent="0.25">
      <c r="A1313">
        <v>1279</v>
      </c>
      <c r="B1313" t="s">
        <v>1329</v>
      </c>
      <c r="C1313" t="s">
        <v>23</v>
      </c>
      <c r="D1313" s="1">
        <v>699006</v>
      </c>
      <c r="E1313" t="s">
        <v>34</v>
      </c>
      <c r="F1313" s="4">
        <v>707</v>
      </c>
      <c r="G1313" s="4">
        <v>1886510</v>
      </c>
      <c r="H1313" t="s">
        <v>42</v>
      </c>
      <c r="I1313" t="s">
        <v>38</v>
      </c>
      <c r="J1313" t="s">
        <v>30</v>
      </c>
      <c r="K1313" s="3">
        <v>16349.88</v>
      </c>
      <c r="L1313" s="6">
        <v>15.4</v>
      </c>
      <c r="N1313" s="4">
        <v>6</v>
      </c>
      <c r="O1313" s="4">
        <v>18411</v>
      </c>
      <c r="P1313" s="4">
        <v>204996</v>
      </c>
      <c r="Q1313" s="4">
        <v>0</v>
      </c>
      <c r="R1313" s="9" t="str">
        <f t="shared" si="83"/>
        <v>a2e3645c-dac6-4f31-8e42-99d76e20aa78погашен699006долгосрочный707консолидация кредитов&lt; 1 годав арендеконсолидация кредитов16349,8815,46184112049960</v>
      </c>
      <c r="S1313" s="10">
        <f t="shared" si="84"/>
        <v>0.10400080572061637</v>
      </c>
      <c r="T1313" s="3">
        <f t="shared" si="85"/>
        <v>1.1260633105564077</v>
      </c>
      <c r="U1313" s="13">
        <f t="shared" si="86"/>
        <v>3.9379095558589811E-3</v>
      </c>
    </row>
    <row r="1314" spans="1:21" x14ac:dyDescent="0.25">
      <c r="A1314">
        <v>1944</v>
      </c>
      <c r="B1314" t="s">
        <v>1991</v>
      </c>
      <c r="C1314" t="s">
        <v>40</v>
      </c>
      <c r="D1314" s="1">
        <v>671946</v>
      </c>
      <c r="E1314" t="s">
        <v>34</v>
      </c>
      <c r="F1314" s="4"/>
      <c r="G1314" s="4"/>
      <c r="H1314" t="s">
        <v>57</v>
      </c>
      <c r="I1314" t="s">
        <v>38</v>
      </c>
      <c r="J1314" t="s">
        <v>30</v>
      </c>
      <c r="K1314" s="3">
        <v>38760.379999999997</v>
      </c>
      <c r="L1314" s="6">
        <v>17.3</v>
      </c>
      <c r="N1314" s="4">
        <v>13</v>
      </c>
      <c r="O1314" s="4">
        <v>880593</v>
      </c>
      <c r="P1314" s="4">
        <v>1234442</v>
      </c>
      <c r="Q1314" s="4">
        <v>0</v>
      </c>
      <c r="R1314" s="9" t="str">
        <f t="shared" si="83"/>
        <v>a2f50f00-44a7-4b19-8d90-99d7590f8537не погашен671946долгосрочныйконсолидация кредитов7 летв арендеконсолидация кредитов38760,3817,31388059312344420</v>
      </c>
      <c r="S1314" s="10" t="str">
        <f t="shared" si="84"/>
        <v/>
      </c>
      <c r="T1314" s="3">
        <f t="shared" si="85"/>
        <v>22.718894912794973</v>
      </c>
      <c r="U1314" s="13">
        <f t="shared" si="86"/>
        <v>7.9449310298055187E-2</v>
      </c>
    </row>
    <row r="1315" spans="1:21" x14ac:dyDescent="0.25">
      <c r="A1315">
        <v>1363</v>
      </c>
      <c r="B1315" t="s">
        <v>1413</v>
      </c>
      <c r="C1315" t="s">
        <v>40</v>
      </c>
      <c r="D1315" s="1">
        <v>261052</v>
      </c>
      <c r="E1315" t="s">
        <v>24</v>
      </c>
      <c r="F1315" s="4">
        <v>747</v>
      </c>
      <c r="G1315" s="4">
        <v>2160528</v>
      </c>
      <c r="H1315" t="s">
        <v>55</v>
      </c>
      <c r="I1315" t="s">
        <v>38</v>
      </c>
      <c r="J1315" t="s">
        <v>30</v>
      </c>
      <c r="K1315" s="3">
        <v>24305.94</v>
      </c>
      <c r="L1315" s="6">
        <v>20.399999999999999</v>
      </c>
      <c r="M1315" s="4">
        <v>50</v>
      </c>
      <c r="N1315" s="4">
        <v>23</v>
      </c>
      <c r="O1315" s="4">
        <v>160265</v>
      </c>
      <c r="P1315" s="4">
        <v>751322</v>
      </c>
      <c r="Q1315" s="4">
        <v>0</v>
      </c>
      <c r="R1315" s="9" t="str">
        <f t="shared" si="83"/>
        <v>a2f53cf0-4be4-4fb3-b256-99715f5310caне погашен261052краткосрочный747консолидация кредитов9 летв арендеконсолидация кредитов24305,9420,450231602657513220</v>
      </c>
      <c r="S1315" s="10">
        <f t="shared" si="84"/>
        <v>0.13499999999999998</v>
      </c>
      <c r="T1315" s="3">
        <f t="shared" si="85"/>
        <v>6.5936557072057287</v>
      </c>
      <c r="U1315" s="13">
        <f t="shared" si="86"/>
        <v>2.3058401400734452E-2</v>
      </c>
    </row>
    <row r="1316" spans="1:21" x14ac:dyDescent="0.25">
      <c r="A1316">
        <v>171</v>
      </c>
      <c r="B1316" t="s">
        <v>218</v>
      </c>
      <c r="C1316" t="s">
        <v>23</v>
      </c>
      <c r="D1316" s="1">
        <v>300366</v>
      </c>
      <c r="E1316" t="s">
        <v>24</v>
      </c>
      <c r="F1316" s="4">
        <v>730</v>
      </c>
      <c r="G1316" s="4">
        <v>833188</v>
      </c>
      <c r="I1316" t="s">
        <v>26</v>
      </c>
      <c r="J1316" t="s">
        <v>30</v>
      </c>
      <c r="K1316" s="3">
        <v>13400.32</v>
      </c>
      <c r="L1316" s="6">
        <v>17.899999999999999</v>
      </c>
      <c r="M1316" s="4">
        <v>37</v>
      </c>
      <c r="N1316" s="4">
        <v>7</v>
      </c>
      <c r="O1316" s="4">
        <v>179721</v>
      </c>
      <c r="P1316" s="4">
        <v>338932</v>
      </c>
      <c r="Q1316" s="4">
        <v>0</v>
      </c>
      <c r="R1316" s="9" t="str">
        <f t="shared" si="83"/>
        <v>a32475a6-e244-4386-98a7-b02c1c78e2c1погашен300366краткосрочный730консолидация кредитовв ипотекеконсолидация кредитов13400,3217,93771797213389320</v>
      </c>
      <c r="S1316" s="10">
        <f t="shared" si="84"/>
        <v>0.19299826689774696</v>
      </c>
      <c r="T1316" s="3">
        <f t="shared" si="85"/>
        <v>13.411694646098004</v>
      </c>
      <c r="U1316" s="13">
        <f t="shared" si="86"/>
        <v>4.6901484145714434E-2</v>
      </c>
    </row>
    <row r="1317" spans="1:21" x14ac:dyDescent="0.25">
      <c r="A1317">
        <v>665</v>
      </c>
      <c r="B1317" t="s">
        <v>717</v>
      </c>
      <c r="C1317" t="s">
        <v>23</v>
      </c>
      <c r="D1317" s="1">
        <v>484484</v>
      </c>
      <c r="E1317" t="s">
        <v>24</v>
      </c>
      <c r="F1317" s="4"/>
      <c r="G1317" s="4"/>
      <c r="H1317" t="s">
        <v>35</v>
      </c>
      <c r="I1317" t="s">
        <v>38</v>
      </c>
      <c r="J1317" t="s">
        <v>30</v>
      </c>
      <c r="K1317" s="3">
        <v>39551.54</v>
      </c>
      <c r="L1317" s="6">
        <v>11.9</v>
      </c>
      <c r="M1317" s="4">
        <v>77</v>
      </c>
      <c r="N1317" s="4">
        <v>28</v>
      </c>
      <c r="O1317" s="4">
        <v>559056</v>
      </c>
      <c r="P1317" s="4">
        <v>1219086</v>
      </c>
      <c r="Q1317" s="4">
        <v>0</v>
      </c>
      <c r="R1317" s="9" t="str">
        <f t="shared" si="83"/>
        <v>a33d1bf8-f73d-4858-bc29-c45a5c5b02a9погашен484484краткосрочныйконсолидация кредитов3 годав арендеконсолидация кредитов39551,5411,9772855905612190860</v>
      </c>
      <c r="S1317" s="10" t="str">
        <f t="shared" si="84"/>
        <v/>
      </c>
      <c r="T1317" s="3">
        <f t="shared" si="85"/>
        <v>14.134873130098095</v>
      </c>
      <c r="U1317" s="13">
        <f t="shared" si="86"/>
        <v>4.9430481792683688E-2</v>
      </c>
    </row>
    <row r="1318" spans="1:21" x14ac:dyDescent="0.25">
      <c r="A1318">
        <v>1467</v>
      </c>
      <c r="B1318" t="s">
        <v>1517</v>
      </c>
      <c r="C1318" t="s">
        <v>40</v>
      </c>
      <c r="D1318" s="1">
        <v>291500</v>
      </c>
      <c r="E1318" t="s">
        <v>34</v>
      </c>
      <c r="F1318" s="4">
        <v>609</v>
      </c>
      <c r="G1318" s="4">
        <v>840731</v>
      </c>
      <c r="H1318" t="s">
        <v>29</v>
      </c>
      <c r="I1318" t="s">
        <v>38</v>
      </c>
      <c r="J1318" t="s">
        <v>30</v>
      </c>
      <c r="K1318" s="3">
        <v>20317.46</v>
      </c>
      <c r="L1318" s="6">
        <v>15.1</v>
      </c>
      <c r="N1318" s="4">
        <v>5</v>
      </c>
      <c r="O1318" s="4">
        <v>125191</v>
      </c>
      <c r="P1318" s="4">
        <v>151470</v>
      </c>
      <c r="Q1318" s="4">
        <v>0</v>
      </c>
      <c r="R1318" s="9" t="str">
        <f t="shared" si="83"/>
        <v>a3de6da6-d59c-4320-b4b9-d32404bc7a1bне погашен291500долгосрочный609консолидация кредитов10+ летв арендеконсолидация кредитов20317,4615,151251911514700</v>
      </c>
      <c r="S1318" s="10">
        <f t="shared" si="84"/>
        <v>0.28999706208049897</v>
      </c>
      <c r="T1318" s="3">
        <f t="shared" si="85"/>
        <v>6.16174462752726</v>
      </c>
      <c r="U1318" s="13">
        <f t="shared" si="86"/>
        <v>2.1547982979316562E-2</v>
      </c>
    </row>
    <row r="1319" spans="1:21" x14ac:dyDescent="0.25">
      <c r="A1319">
        <v>296</v>
      </c>
      <c r="B1319" t="s">
        <v>346</v>
      </c>
      <c r="C1319" t="s">
        <v>40</v>
      </c>
      <c r="D1319" s="1">
        <v>134618</v>
      </c>
      <c r="E1319" t="s">
        <v>24</v>
      </c>
      <c r="F1319" s="4">
        <v>746</v>
      </c>
      <c r="G1319" s="4">
        <v>968905</v>
      </c>
      <c r="H1319" t="s">
        <v>42</v>
      </c>
      <c r="I1319" t="s">
        <v>38</v>
      </c>
      <c r="J1319" t="s">
        <v>30</v>
      </c>
      <c r="K1319" s="3">
        <v>16196.74</v>
      </c>
      <c r="L1319" s="6">
        <v>17</v>
      </c>
      <c r="N1319" s="4">
        <v>17</v>
      </c>
      <c r="O1319" s="4">
        <v>202540</v>
      </c>
      <c r="P1319" s="4">
        <v>1061170</v>
      </c>
      <c r="Q1319" s="4">
        <v>0</v>
      </c>
      <c r="R1319" s="9" t="str">
        <f t="shared" si="83"/>
        <v>a3e68c54-ec6c-4f27-861b-d60025f36cdeне погашен134618краткосрочный746консолидация кредитов&lt; 1 годав арендеконсолидация кредитов16196,74171720254010611700</v>
      </c>
      <c r="S1319" s="10">
        <f t="shared" si="84"/>
        <v>0.20059849004804392</v>
      </c>
      <c r="T1319" s="3">
        <f t="shared" si="85"/>
        <v>12.504985571170495</v>
      </c>
      <c r="U1319" s="13">
        <f t="shared" si="86"/>
        <v>4.3730669239422149E-2</v>
      </c>
    </row>
    <row r="1320" spans="1:21" x14ac:dyDescent="0.25">
      <c r="A1320">
        <v>790</v>
      </c>
      <c r="B1320" t="s">
        <v>842</v>
      </c>
      <c r="C1320" t="s">
        <v>23</v>
      </c>
      <c r="D1320" s="1">
        <v>227546</v>
      </c>
      <c r="E1320" t="s">
        <v>24</v>
      </c>
      <c r="F1320" s="4">
        <v>709</v>
      </c>
      <c r="G1320" s="4">
        <v>561450</v>
      </c>
      <c r="H1320" t="s">
        <v>74</v>
      </c>
      <c r="I1320" t="s">
        <v>38</v>
      </c>
      <c r="J1320" t="s">
        <v>30</v>
      </c>
      <c r="K1320" s="3">
        <v>16141.64</v>
      </c>
      <c r="L1320" s="6">
        <v>17.3</v>
      </c>
      <c r="M1320" s="4">
        <v>54</v>
      </c>
      <c r="N1320" s="4">
        <v>10</v>
      </c>
      <c r="O1320" s="4">
        <v>269667</v>
      </c>
      <c r="P1320" s="4">
        <v>374858</v>
      </c>
      <c r="Q1320" s="4">
        <v>4</v>
      </c>
      <c r="R1320" s="9" t="str">
        <f t="shared" si="83"/>
        <v>a3e9cb3b-5724-402c-9d6f-cf616d9b7b35погашен227546краткосрочный709консолидация кредитов6 летв арендеконсолидация кредитов16141,6417,354102696673748584</v>
      </c>
      <c r="S1320" s="10">
        <f t="shared" si="84"/>
        <v>0.34499898477157359</v>
      </c>
      <c r="T1320" s="3">
        <f t="shared" si="85"/>
        <v>16.706295023306183</v>
      </c>
      <c r="U1320" s="13">
        <f t="shared" si="86"/>
        <v>5.8422895230260015E-2</v>
      </c>
    </row>
    <row r="1321" spans="1:21" x14ac:dyDescent="0.25">
      <c r="A1321">
        <v>1416</v>
      </c>
      <c r="B1321" t="s">
        <v>1466</v>
      </c>
      <c r="C1321" t="s">
        <v>23</v>
      </c>
      <c r="D1321" s="1">
        <v>348348</v>
      </c>
      <c r="E1321" t="s">
        <v>24</v>
      </c>
      <c r="F1321" s="4">
        <v>709</v>
      </c>
      <c r="G1321" s="4">
        <v>846108</v>
      </c>
      <c r="H1321" t="s">
        <v>35</v>
      </c>
      <c r="I1321" t="s">
        <v>32</v>
      </c>
      <c r="J1321" t="s">
        <v>30</v>
      </c>
      <c r="K1321" s="3">
        <v>6938.04</v>
      </c>
      <c r="L1321" s="6">
        <v>14.9</v>
      </c>
      <c r="N1321" s="4">
        <v>8</v>
      </c>
      <c r="O1321" s="4">
        <v>190817</v>
      </c>
      <c r="P1321" s="4">
        <v>265562</v>
      </c>
      <c r="Q1321" s="4">
        <v>0</v>
      </c>
      <c r="R1321" s="9" t="str">
        <f t="shared" si="83"/>
        <v>a49ad179-164a-4109-8353-b7589d8bf594погашен348348краткосрочный709консолидация кредитов3 годав собственностиконсолидация кредитов6938,0414,981908172655620</v>
      </c>
      <c r="S1321" s="10">
        <f t="shared" si="84"/>
        <v>9.8399353274050111E-2</v>
      </c>
      <c r="T1321" s="3">
        <f t="shared" si="85"/>
        <v>27.503012378135612</v>
      </c>
      <c r="U1321" s="13">
        <f t="shared" si="86"/>
        <v>9.6179650152399473E-2</v>
      </c>
    </row>
    <row r="1322" spans="1:21" x14ac:dyDescent="0.25">
      <c r="A1322">
        <v>1917</v>
      </c>
      <c r="B1322" t="s">
        <v>1964</v>
      </c>
      <c r="C1322" t="s">
        <v>40</v>
      </c>
      <c r="D1322" s="1">
        <v>556292</v>
      </c>
      <c r="E1322" t="s">
        <v>24</v>
      </c>
      <c r="F1322" s="4">
        <v>729</v>
      </c>
      <c r="G1322" s="4">
        <v>1683400</v>
      </c>
      <c r="H1322" t="s">
        <v>29</v>
      </c>
      <c r="I1322" t="s">
        <v>38</v>
      </c>
      <c r="J1322" t="s">
        <v>30</v>
      </c>
      <c r="K1322" s="3">
        <v>24830.34</v>
      </c>
      <c r="L1322" s="6">
        <v>19.899999999999999</v>
      </c>
      <c r="M1322" s="4">
        <v>51</v>
      </c>
      <c r="N1322" s="4">
        <v>8</v>
      </c>
      <c r="O1322" s="4">
        <v>483968</v>
      </c>
      <c r="P1322" s="4">
        <v>706684</v>
      </c>
      <c r="Q1322" s="4">
        <v>0</v>
      </c>
      <c r="R1322" s="9" t="str">
        <f t="shared" si="83"/>
        <v>a4a5ad5b-bc2a-4c16-aff0-f14baf1ec1d6не погашен556292краткосрочный729консолидация кредитов10+ летв арендеконсолидация кредитов24830,3419,95184839687066840</v>
      </c>
      <c r="S1322" s="10">
        <f t="shared" si="84"/>
        <v>0.17700135440180587</v>
      </c>
      <c r="T1322" s="3">
        <f t="shared" si="85"/>
        <v>19.490993679506605</v>
      </c>
      <c r="U1322" s="13">
        <f t="shared" si="86"/>
        <v>6.8161150038527296E-2</v>
      </c>
    </row>
    <row r="1323" spans="1:21" x14ac:dyDescent="0.25">
      <c r="A1323">
        <v>322</v>
      </c>
      <c r="B1323" t="s">
        <v>372</v>
      </c>
      <c r="C1323" t="s">
        <v>23</v>
      </c>
      <c r="D1323" s="1">
        <v>712404</v>
      </c>
      <c r="E1323" t="s">
        <v>34</v>
      </c>
      <c r="F1323" s="4">
        <v>618</v>
      </c>
      <c r="G1323" s="4">
        <v>6283072</v>
      </c>
      <c r="H1323" t="s">
        <v>46</v>
      </c>
      <c r="I1323" t="s">
        <v>38</v>
      </c>
      <c r="J1323" t="s">
        <v>72</v>
      </c>
      <c r="K1323" s="3">
        <v>20262.93</v>
      </c>
      <c r="L1323" s="6">
        <v>14.7</v>
      </c>
      <c r="M1323" s="4">
        <v>45</v>
      </c>
      <c r="N1323" s="4">
        <v>10</v>
      </c>
      <c r="O1323" s="4">
        <v>135641</v>
      </c>
      <c r="P1323" s="4">
        <v>358556</v>
      </c>
      <c r="Q1323" s="4">
        <v>1</v>
      </c>
      <c r="R1323" s="9" t="str">
        <f t="shared" si="83"/>
        <v>a4daa4ec-bafe-4c1b-960e-905b5b2644f0погашен712404долгосрочный618иное2 годав арендеиное20262,9314,745101356413585561</v>
      </c>
      <c r="S1323" s="10">
        <f t="shared" si="84"/>
        <v>3.8700043545577704E-2</v>
      </c>
      <c r="T1323" s="3">
        <f t="shared" si="85"/>
        <v>6.6940467148630525</v>
      </c>
      <c r="U1323" s="13">
        <f t="shared" si="86"/>
        <v>2.3409474652717723E-2</v>
      </c>
    </row>
    <row r="1324" spans="1:21" x14ac:dyDescent="0.25">
      <c r="A1324">
        <v>647</v>
      </c>
      <c r="B1324" t="s">
        <v>699</v>
      </c>
      <c r="C1324" t="s">
        <v>23</v>
      </c>
      <c r="D1324" s="1">
        <v>195712</v>
      </c>
      <c r="E1324" t="s">
        <v>24</v>
      </c>
      <c r="F1324" s="4"/>
      <c r="G1324" s="4"/>
      <c r="H1324" t="s">
        <v>37</v>
      </c>
      <c r="I1324" t="s">
        <v>38</v>
      </c>
      <c r="J1324" t="s">
        <v>30</v>
      </c>
      <c r="K1324" s="3">
        <v>25070.69</v>
      </c>
      <c r="L1324" s="6">
        <v>14.7</v>
      </c>
      <c r="M1324" s="4">
        <v>23</v>
      </c>
      <c r="N1324" s="4">
        <v>18</v>
      </c>
      <c r="O1324" s="4">
        <v>154850</v>
      </c>
      <c r="P1324" s="4">
        <v>251130</v>
      </c>
      <c r="Q1324" s="4">
        <v>0</v>
      </c>
      <c r="R1324" s="9" t="str">
        <f t="shared" si="83"/>
        <v>a510c793-480a-4511-bce4-fef730ce2a10погашен195712краткосрочныйконсолидация кредитов5 летв арендеконсолидация кредитов25070,6914,723181548502511300</v>
      </c>
      <c r="S1324" s="10" t="str">
        <f t="shared" si="84"/>
        <v/>
      </c>
      <c r="T1324" s="3">
        <f t="shared" si="85"/>
        <v>6.1765352289865181</v>
      </c>
      <c r="U1324" s="13">
        <f t="shared" si="86"/>
        <v>2.1599706581601888E-2</v>
      </c>
    </row>
    <row r="1325" spans="1:21" x14ac:dyDescent="0.25">
      <c r="A1325">
        <v>328</v>
      </c>
      <c r="B1325" t="s">
        <v>378</v>
      </c>
      <c r="C1325" t="s">
        <v>23</v>
      </c>
      <c r="D1325" s="1">
        <v>616902</v>
      </c>
      <c r="E1325" t="s">
        <v>34</v>
      </c>
      <c r="F1325" s="4">
        <v>647</v>
      </c>
      <c r="G1325" s="4">
        <v>1405772</v>
      </c>
      <c r="H1325" t="s">
        <v>42</v>
      </c>
      <c r="I1325" t="s">
        <v>32</v>
      </c>
      <c r="J1325" t="s">
        <v>30</v>
      </c>
      <c r="K1325" s="3">
        <v>18626.27</v>
      </c>
      <c r="L1325" s="6">
        <v>17.899999999999999</v>
      </c>
      <c r="M1325" s="4">
        <v>64</v>
      </c>
      <c r="N1325" s="4">
        <v>4</v>
      </c>
      <c r="O1325" s="4">
        <v>317338</v>
      </c>
      <c r="P1325" s="4">
        <v>433818</v>
      </c>
      <c r="Q1325" s="4">
        <v>0</v>
      </c>
      <c r="R1325" s="9" t="str">
        <f t="shared" si="83"/>
        <v>a516d48a-155e-4cbb-8710-43bddd55b655погашен616902долгосрочный647консолидация кредитов&lt; 1 годав собственностиконсолидация кредитов18626,2717,96443173384338180</v>
      </c>
      <c r="S1325" s="10">
        <f t="shared" si="84"/>
        <v>0.15899821592690705</v>
      </c>
      <c r="T1325" s="3">
        <f t="shared" si="85"/>
        <v>17.037120153417725</v>
      </c>
      <c r="U1325" s="13">
        <f t="shared" si="86"/>
        <v>5.9579810147007292E-2</v>
      </c>
    </row>
    <row r="1326" spans="1:21" x14ac:dyDescent="0.25">
      <c r="A1326">
        <v>306</v>
      </c>
      <c r="B1326" t="s">
        <v>356</v>
      </c>
      <c r="C1326" t="s">
        <v>40</v>
      </c>
      <c r="D1326" s="1">
        <v>513524</v>
      </c>
      <c r="E1326" t="s">
        <v>34</v>
      </c>
      <c r="F1326" s="4">
        <v>659</v>
      </c>
      <c r="G1326" s="4">
        <v>1115718</v>
      </c>
      <c r="H1326" t="s">
        <v>52</v>
      </c>
      <c r="I1326" t="s">
        <v>38</v>
      </c>
      <c r="J1326" t="s">
        <v>30</v>
      </c>
      <c r="K1326" s="3">
        <v>28543.7</v>
      </c>
      <c r="L1326" s="6">
        <v>12.5</v>
      </c>
      <c r="N1326" s="4">
        <v>11</v>
      </c>
      <c r="O1326" s="4">
        <v>469604</v>
      </c>
      <c r="P1326" s="4">
        <v>849618</v>
      </c>
      <c r="Q1326" s="4">
        <v>0</v>
      </c>
      <c r="R1326" s="9" t="str">
        <f t="shared" si="83"/>
        <v>a54d79f2-4314-4964-9c88-d1b2f0450a41не погашен513524долгосрочный659консолидация кредитов4 годав арендеконсолидация кредитов28543,712,5114696048496180</v>
      </c>
      <c r="S1326" s="10">
        <f t="shared" si="84"/>
        <v>0.3069990804127925</v>
      </c>
      <c r="T1326" s="3">
        <f t="shared" si="85"/>
        <v>16.452106769619917</v>
      </c>
      <c r="U1326" s="13">
        <f t="shared" si="86"/>
        <v>5.7533983972966982E-2</v>
      </c>
    </row>
    <row r="1327" spans="1:21" x14ac:dyDescent="0.25">
      <c r="A1327">
        <v>1647</v>
      </c>
      <c r="B1327" t="s">
        <v>1696</v>
      </c>
      <c r="C1327" t="s">
        <v>23</v>
      </c>
      <c r="D1327" s="1">
        <v>215666</v>
      </c>
      <c r="E1327" t="s">
        <v>24</v>
      </c>
      <c r="F1327" s="4">
        <v>691</v>
      </c>
      <c r="G1327" s="4">
        <v>651909</v>
      </c>
      <c r="H1327" t="s">
        <v>35</v>
      </c>
      <c r="I1327" t="s">
        <v>38</v>
      </c>
      <c r="J1327" t="s">
        <v>72</v>
      </c>
      <c r="K1327" s="3">
        <v>2982.62</v>
      </c>
      <c r="L1327" s="6">
        <v>11.3</v>
      </c>
      <c r="M1327" s="4">
        <v>36</v>
      </c>
      <c r="N1327" s="4">
        <v>7</v>
      </c>
      <c r="O1327" s="4">
        <v>79496</v>
      </c>
      <c r="P1327" s="4">
        <v>196262</v>
      </c>
      <c r="Q1327" s="4">
        <v>0</v>
      </c>
      <c r="R1327" s="9" t="str">
        <f t="shared" si="83"/>
        <v>a55184ff-cd24-4248-893a-4e0f93d91e47погашен215666краткосрочный691иное3 годав арендеиное2982,6211,3367794961962620</v>
      </c>
      <c r="S1327" s="10">
        <f t="shared" si="84"/>
        <v>5.4902509399318004E-2</v>
      </c>
      <c r="T1327" s="3">
        <f t="shared" si="85"/>
        <v>26.65307682507326</v>
      </c>
      <c r="U1327" s="13">
        <f t="shared" si="86"/>
        <v>9.3207375587646343E-2</v>
      </c>
    </row>
    <row r="1328" spans="1:21" x14ac:dyDescent="0.25">
      <c r="A1328">
        <v>314</v>
      </c>
      <c r="B1328" t="s">
        <v>364</v>
      </c>
      <c r="C1328" t="s">
        <v>23</v>
      </c>
      <c r="D1328" s="1">
        <v>334686</v>
      </c>
      <c r="E1328" t="s">
        <v>24</v>
      </c>
      <c r="F1328" s="4">
        <v>742</v>
      </c>
      <c r="G1328" s="4">
        <v>963490</v>
      </c>
      <c r="H1328" t="s">
        <v>29</v>
      </c>
      <c r="I1328" t="s">
        <v>26</v>
      </c>
      <c r="J1328" t="s">
        <v>30</v>
      </c>
      <c r="K1328" s="3">
        <v>12284.45</v>
      </c>
      <c r="L1328" s="6">
        <v>20.5</v>
      </c>
      <c r="M1328" s="4">
        <v>58</v>
      </c>
      <c r="N1328" s="4">
        <v>15</v>
      </c>
      <c r="O1328" s="4">
        <v>406220</v>
      </c>
      <c r="P1328" s="4">
        <v>863060</v>
      </c>
      <c r="Q1328" s="4">
        <v>0</v>
      </c>
      <c r="R1328" s="9" t="str">
        <f t="shared" si="83"/>
        <v>a5590971-4224-4f70-bfc1-a561c65e01ecпогашен334686краткосрочный742консолидация кредитов10+ летв ипотекеконсолидация кредитов12284,4520,558154062208630600</v>
      </c>
      <c r="S1328" s="10">
        <f t="shared" si="84"/>
        <v>0.15299940840070994</v>
      </c>
      <c r="T1328" s="3">
        <f t="shared" si="85"/>
        <v>33.067821514190705</v>
      </c>
      <c r="U1328" s="13">
        <f t="shared" si="86"/>
        <v>0.11564011464668689</v>
      </c>
    </row>
    <row r="1329" spans="1:21" x14ac:dyDescent="0.25">
      <c r="A1329">
        <v>1232</v>
      </c>
      <c r="B1329" t="s">
        <v>1282</v>
      </c>
      <c r="C1329" t="s">
        <v>40</v>
      </c>
      <c r="D1329" s="1">
        <v>135124</v>
      </c>
      <c r="E1329" t="s">
        <v>24</v>
      </c>
      <c r="F1329" s="4">
        <v>737</v>
      </c>
      <c r="G1329" s="4">
        <v>583509</v>
      </c>
      <c r="H1329" t="s">
        <v>29</v>
      </c>
      <c r="I1329" t="s">
        <v>32</v>
      </c>
      <c r="J1329" t="s">
        <v>27</v>
      </c>
      <c r="K1329" s="3">
        <v>11816.1</v>
      </c>
      <c r="L1329" s="6">
        <v>25.6</v>
      </c>
      <c r="N1329" s="4">
        <v>17</v>
      </c>
      <c r="O1329" s="4">
        <v>229444</v>
      </c>
      <c r="P1329" s="4">
        <v>326348</v>
      </c>
      <c r="Q1329" s="4">
        <v>0</v>
      </c>
      <c r="R1329" s="9" t="str">
        <f t="shared" si="83"/>
        <v>a58b1f58-8799-4537-a014-14706d0abb55не погашен135124краткосрочный737ремонт жилья10+ летв собственностиремонт жилья11816,125,6172294443263480</v>
      </c>
      <c r="S1329" s="10">
        <f t="shared" si="84"/>
        <v>0.24300087916381755</v>
      </c>
      <c r="T1329" s="3">
        <f t="shared" si="85"/>
        <v>19.417912847724715</v>
      </c>
      <c r="U1329" s="13">
        <f t="shared" si="86"/>
        <v>6.7905582076116883E-2</v>
      </c>
    </row>
    <row r="1330" spans="1:21" x14ac:dyDescent="0.25">
      <c r="A1330">
        <v>1083</v>
      </c>
      <c r="B1330" t="s">
        <v>1133</v>
      </c>
      <c r="C1330" t="s">
        <v>23</v>
      </c>
      <c r="D1330" s="1">
        <v>140910</v>
      </c>
      <c r="E1330" t="s">
        <v>24</v>
      </c>
      <c r="F1330" s="4"/>
      <c r="G1330" s="4"/>
      <c r="H1330" t="s">
        <v>46</v>
      </c>
      <c r="I1330" t="s">
        <v>32</v>
      </c>
      <c r="J1330" t="s">
        <v>30</v>
      </c>
      <c r="K1330" s="3">
        <v>6180.13</v>
      </c>
      <c r="L1330" s="6">
        <v>14.8</v>
      </c>
      <c r="N1330" s="4">
        <v>3</v>
      </c>
      <c r="O1330" s="4">
        <v>148067</v>
      </c>
      <c r="P1330" s="4">
        <v>179740</v>
      </c>
      <c r="Q1330" s="4">
        <v>0</v>
      </c>
      <c r="R1330" s="9" t="str">
        <f t="shared" si="83"/>
        <v>a58f5106-c2da-4877-8c87-ff3ddf97fce8погашен140910краткосрочныйконсолидация кредитов2 годав собственностиконсолидация кредитов6180,1314,831480671797400</v>
      </c>
      <c r="S1330" s="10" t="str">
        <f t="shared" si="84"/>
        <v/>
      </c>
      <c r="T1330" s="3">
        <f t="shared" si="85"/>
        <v>23.958557506071877</v>
      </c>
      <c r="U1330" s="13">
        <f t="shared" si="86"/>
        <v>8.3784483219810288E-2</v>
      </c>
    </row>
    <row r="1331" spans="1:21" x14ac:dyDescent="0.25">
      <c r="A1331">
        <v>1273</v>
      </c>
      <c r="B1331" t="s">
        <v>1323</v>
      </c>
      <c r="C1331" t="s">
        <v>23</v>
      </c>
      <c r="D1331" s="1">
        <v>43626</v>
      </c>
      <c r="E1331" t="s">
        <v>24</v>
      </c>
      <c r="F1331" s="4">
        <v>696</v>
      </c>
      <c r="G1331" s="4">
        <v>1676465</v>
      </c>
      <c r="H1331" t="s">
        <v>57</v>
      </c>
      <c r="I1331" t="s">
        <v>26</v>
      </c>
      <c r="J1331" t="s">
        <v>72</v>
      </c>
      <c r="K1331" s="3">
        <v>19418.95</v>
      </c>
      <c r="L1331" s="6">
        <v>11.3</v>
      </c>
      <c r="N1331" s="4">
        <v>12</v>
      </c>
      <c r="O1331" s="4">
        <v>212553</v>
      </c>
      <c r="P1331" s="4">
        <v>318384</v>
      </c>
      <c r="Q1331" s="4">
        <v>0</v>
      </c>
      <c r="R1331" s="9" t="str">
        <f t="shared" si="83"/>
        <v>a5ab2a03-4e66-4a0b-ba2e-b77cee28cb93погашен43626краткосрочный696иное7 летв ипотекеиное19418,9511,3122125533183840</v>
      </c>
      <c r="S1331" s="10">
        <f t="shared" si="84"/>
        <v>0.13899926333087778</v>
      </c>
      <c r="T1331" s="3">
        <f t="shared" si="85"/>
        <v>10.94564845164131</v>
      </c>
      <c r="U1331" s="13">
        <f t="shared" si="86"/>
        <v>3.8277575717739556E-2</v>
      </c>
    </row>
    <row r="1332" spans="1:21" x14ac:dyDescent="0.25">
      <c r="A1332">
        <v>1351</v>
      </c>
      <c r="B1332" t="s">
        <v>1401</v>
      </c>
      <c r="C1332" t="s">
        <v>23</v>
      </c>
      <c r="D1332" s="1">
        <v>545842</v>
      </c>
      <c r="E1332" t="s">
        <v>34</v>
      </c>
      <c r="F1332" s="4">
        <v>676</v>
      </c>
      <c r="G1332" s="4">
        <v>1123660</v>
      </c>
      <c r="H1332" t="s">
        <v>52</v>
      </c>
      <c r="I1332" t="s">
        <v>38</v>
      </c>
      <c r="J1332" t="s">
        <v>30</v>
      </c>
      <c r="K1332" s="3">
        <v>36331.800000000003</v>
      </c>
      <c r="L1332" s="6">
        <v>17</v>
      </c>
      <c r="M1332" s="4">
        <v>49</v>
      </c>
      <c r="N1332" s="4">
        <v>20</v>
      </c>
      <c r="O1332" s="4">
        <v>445341</v>
      </c>
      <c r="P1332" s="4">
        <v>935858</v>
      </c>
      <c r="Q1332" s="4">
        <v>0</v>
      </c>
      <c r="R1332" s="9" t="str">
        <f t="shared" si="83"/>
        <v>a5ceece0-c917-49f4-9c92-933093287117погашен545842долгосрочный676консолидация кредитов4 годав арендеконсолидация кредитов36331,81749204453419358580</v>
      </c>
      <c r="S1332" s="10">
        <f t="shared" si="84"/>
        <v>0.38800135272235375</v>
      </c>
      <c r="T1332" s="3">
        <f t="shared" si="85"/>
        <v>12.25760903671164</v>
      </c>
      <c r="U1332" s="13">
        <f t="shared" si="86"/>
        <v>4.2865578964471747E-2</v>
      </c>
    </row>
    <row r="1333" spans="1:21" x14ac:dyDescent="0.25">
      <c r="A1333">
        <v>596</v>
      </c>
      <c r="B1333" t="s">
        <v>647</v>
      </c>
      <c r="C1333" t="s">
        <v>23</v>
      </c>
      <c r="D1333" s="1">
        <v>109582</v>
      </c>
      <c r="E1333" t="s">
        <v>24</v>
      </c>
      <c r="F1333" s="4">
        <v>744</v>
      </c>
      <c r="G1333" s="4">
        <v>1514224</v>
      </c>
      <c r="H1333" t="s">
        <v>52</v>
      </c>
      <c r="I1333" t="s">
        <v>26</v>
      </c>
      <c r="J1333" t="s">
        <v>30</v>
      </c>
      <c r="K1333" s="3">
        <v>10637.34</v>
      </c>
      <c r="L1333" s="6">
        <v>10.1</v>
      </c>
      <c r="N1333" s="4">
        <v>7</v>
      </c>
      <c r="O1333" s="4">
        <v>23294</v>
      </c>
      <c r="P1333" s="4">
        <v>85382</v>
      </c>
      <c r="Q1333" s="4">
        <v>0</v>
      </c>
      <c r="R1333" s="9" t="str">
        <f t="shared" si="83"/>
        <v>a632ac98-65e0-4871-8dcb-c78deb9a1158погашен109582краткосрочный744консолидация кредитов4 годав ипотекеконсолидация кредитов10637,3410,1723294853820</v>
      </c>
      <c r="S1333" s="10">
        <f t="shared" si="84"/>
        <v>8.4299337482433248E-2</v>
      </c>
      <c r="T1333" s="3">
        <f t="shared" si="85"/>
        <v>2.1898331725788589</v>
      </c>
      <c r="U1333" s="13">
        <f t="shared" si="86"/>
        <v>7.657975262309471E-3</v>
      </c>
    </row>
    <row r="1334" spans="1:21" x14ac:dyDescent="0.25">
      <c r="A1334">
        <v>757</v>
      </c>
      <c r="B1334" t="s">
        <v>809</v>
      </c>
      <c r="C1334" t="s">
        <v>23</v>
      </c>
      <c r="D1334" s="1">
        <v>347028</v>
      </c>
      <c r="E1334" t="s">
        <v>24</v>
      </c>
      <c r="F1334" s="4">
        <v>743</v>
      </c>
      <c r="G1334" s="4">
        <v>1685889</v>
      </c>
      <c r="H1334" t="s">
        <v>52</v>
      </c>
      <c r="I1334" t="s">
        <v>26</v>
      </c>
      <c r="J1334" t="s">
        <v>30</v>
      </c>
      <c r="K1334" s="3">
        <v>8836.9</v>
      </c>
      <c r="L1334" s="6">
        <v>16.899999999999999</v>
      </c>
      <c r="N1334" s="4">
        <v>13</v>
      </c>
      <c r="O1334" s="4">
        <v>127224</v>
      </c>
      <c r="P1334" s="4">
        <v>403612</v>
      </c>
      <c r="Q1334" s="4">
        <v>1</v>
      </c>
      <c r="R1334" s="9" t="str">
        <f t="shared" si="83"/>
        <v>a645ef75-f106-4530-aab5-24ff886e55a1погашен347028краткосрочный743консолидация кредитов4 годав ипотекеконсолидация кредитов8836,916,9131272244036121</v>
      </c>
      <c r="S1334" s="10">
        <f t="shared" si="84"/>
        <v>6.2900226527369235E-2</v>
      </c>
      <c r="T1334" s="3">
        <f t="shared" si="85"/>
        <v>14.396903891636208</v>
      </c>
      <c r="U1334" s="13">
        <f t="shared" si="86"/>
        <v>5.0346818760700247E-2</v>
      </c>
    </row>
    <row r="1335" spans="1:21" x14ac:dyDescent="0.25">
      <c r="A1335">
        <v>777</v>
      </c>
      <c r="B1335" t="s">
        <v>829</v>
      </c>
      <c r="C1335" t="s">
        <v>40</v>
      </c>
      <c r="D1335" s="1">
        <v>138380</v>
      </c>
      <c r="E1335" t="s">
        <v>24</v>
      </c>
      <c r="F1335" s="4">
        <v>735</v>
      </c>
      <c r="G1335" s="4">
        <v>485792</v>
      </c>
      <c r="H1335" t="s">
        <v>68</v>
      </c>
      <c r="I1335" t="s">
        <v>38</v>
      </c>
      <c r="J1335" t="s">
        <v>30</v>
      </c>
      <c r="K1335" s="3">
        <v>8055.81</v>
      </c>
      <c r="L1335" s="6">
        <v>17.100000000000001</v>
      </c>
      <c r="N1335" s="4">
        <v>8</v>
      </c>
      <c r="O1335" s="4">
        <v>117838</v>
      </c>
      <c r="P1335" s="4">
        <v>339394</v>
      </c>
      <c r="Q1335" s="4">
        <v>0</v>
      </c>
      <c r="R1335" s="9" t="str">
        <f t="shared" si="83"/>
        <v>a647389d-fee2-463d-86c1-c7b8e9be8d27не погашен138380краткосрочный735консолидация кредитов1 годв арендеконсолидация кредитов8055,8117,181178383393940</v>
      </c>
      <c r="S1335" s="10">
        <f t="shared" si="84"/>
        <v>0.19899405506883605</v>
      </c>
      <c r="T1335" s="3">
        <f t="shared" si="85"/>
        <v>14.627703483572725</v>
      </c>
      <c r="U1335" s="13">
        <f t="shared" si="86"/>
        <v>5.1153938493716036E-2</v>
      </c>
    </row>
    <row r="1336" spans="1:21" x14ac:dyDescent="0.25">
      <c r="A1336">
        <v>1949</v>
      </c>
      <c r="B1336" t="s">
        <v>1996</v>
      </c>
      <c r="C1336" t="s">
        <v>23</v>
      </c>
      <c r="E1336" t="s">
        <v>24</v>
      </c>
      <c r="F1336" s="4">
        <v>737</v>
      </c>
      <c r="G1336" s="4">
        <v>3451464</v>
      </c>
      <c r="H1336" t="s">
        <v>42</v>
      </c>
      <c r="I1336" t="s">
        <v>26</v>
      </c>
      <c r="J1336" t="s">
        <v>30</v>
      </c>
      <c r="K1336" s="3">
        <v>22233.23</v>
      </c>
      <c r="L1336" s="6">
        <v>16.899999999999999</v>
      </c>
      <c r="M1336" s="4">
        <v>24</v>
      </c>
      <c r="N1336" s="4">
        <v>9</v>
      </c>
      <c r="O1336" s="4">
        <v>374338</v>
      </c>
      <c r="P1336" s="4">
        <v>539770</v>
      </c>
      <c r="Q1336" s="4">
        <v>0</v>
      </c>
      <c r="R1336" s="9" t="str">
        <f t="shared" si="83"/>
        <v>a66452df-4938-44e9-bf48-1f5f61780dffпогашенкраткосрочный737консолидация кредитов&lt; 1 годав ипотекеконсолидация кредитов22233,2316,92493743385397700</v>
      </c>
      <c r="S1336" s="10">
        <f t="shared" si="84"/>
        <v>7.7300171753203861E-2</v>
      </c>
      <c r="T1336" s="3">
        <f t="shared" si="85"/>
        <v>16.836869856516575</v>
      </c>
      <c r="U1336" s="13">
        <f t="shared" si="86"/>
        <v>5.8879523093572445E-2</v>
      </c>
    </row>
    <row r="1337" spans="1:21" x14ac:dyDescent="0.25">
      <c r="A1337">
        <v>1840</v>
      </c>
      <c r="B1337" t="s">
        <v>1888</v>
      </c>
      <c r="C1337" t="s">
        <v>23</v>
      </c>
      <c r="D1337" s="1">
        <v>304722</v>
      </c>
      <c r="E1337" t="s">
        <v>24</v>
      </c>
      <c r="F1337" s="4">
        <v>731</v>
      </c>
      <c r="G1337" s="4">
        <v>558942</v>
      </c>
      <c r="H1337" t="s">
        <v>52</v>
      </c>
      <c r="I1337" t="s">
        <v>38</v>
      </c>
      <c r="J1337" t="s">
        <v>30</v>
      </c>
      <c r="K1337" s="3">
        <v>8477.23</v>
      </c>
      <c r="L1337" s="6">
        <v>16.399999999999999</v>
      </c>
      <c r="M1337" s="4">
        <v>52</v>
      </c>
      <c r="N1337" s="4">
        <v>5</v>
      </c>
      <c r="O1337" s="4">
        <v>453473</v>
      </c>
      <c r="P1337" s="4">
        <v>1039742</v>
      </c>
      <c r="Q1337" s="4">
        <v>0</v>
      </c>
      <c r="R1337" s="9" t="str">
        <f t="shared" si="83"/>
        <v>a6793f8e-40f4-4717-b48f-e707acc56be0погашен304722краткосрочный731консолидация кредитов4 годав арендеконсолидация кредитов8477,2316,452545347310397420</v>
      </c>
      <c r="S1337" s="10">
        <f t="shared" si="84"/>
        <v>0.181998776259433</v>
      </c>
      <c r="T1337" s="3">
        <f t="shared" si="85"/>
        <v>53.493063182195129</v>
      </c>
      <c r="U1337" s="13">
        <f t="shared" si="86"/>
        <v>0.18706838479023719</v>
      </c>
    </row>
    <row r="1338" spans="1:21" x14ac:dyDescent="0.25">
      <c r="A1338">
        <v>482</v>
      </c>
      <c r="B1338" t="s">
        <v>533</v>
      </c>
      <c r="C1338" t="s">
        <v>23</v>
      </c>
      <c r="D1338" s="1">
        <v>259138</v>
      </c>
      <c r="E1338" t="s">
        <v>24</v>
      </c>
      <c r="F1338" s="4">
        <v>751</v>
      </c>
      <c r="G1338" s="4">
        <v>2517804</v>
      </c>
      <c r="H1338" t="s">
        <v>29</v>
      </c>
      <c r="I1338" t="s">
        <v>26</v>
      </c>
      <c r="J1338" t="s">
        <v>30</v>
      </c>
      <c r="K1338" s="3">
        <v>14687.19</v>
      </c>
      <c r="L1338" s="6">
        <v>18.8</v>
      </c>
      <c r="M1338" s="4">
        <v>37</v>
      </c>
      <c r="N1338" s="4">
        <v>11</v>
      </c>
      <c r="O1338" s="4">
        <v>138491</v>
      </c>
      <c r="P1338" s="4">
        <v>1252878</v>
      </c>
      <c r="Q1338" s="4">
        <v>0</v>
      </c>
      <c r="R1338" s="9" t="str">
        <f t="shared" si="83"/>
        <v>a6f2c994-d1ca-4230-98de-8e7c0f77daf1погашен259138краткосрочный751консолидация кредитов10+ летв ипотекеконсолидация кредитов14687,1918,8371113849112528780</v>
      </c>
      <c r="S1338" s="10">
        <f t="shared" si="84"/>
        <v>6.9999999999999993E-2</v>
      </c>
      <c r="T1338" s="3">
        <f t="shared" si="85"/>
        <v>9.4293734880531943</v>
      </c>
      <c r="U1338" s="13">
        <f t="shared" si="86"/>
        <v>3.2975073085384887E-2</v>
      </c>
    </row>
    <row r="1339" spans="1:21" x14ac:dyDescent="0.25">
      <c r="A1339">
        <v>1948</v>
      </c>
      <c r="B1339" t="s">
        <v>1995</v>
      </c>
      <c r="C1339" t="s">
        <v>23</v>
      </c>
      <c r="D1339" s="1">
        <v>133254</v>
      </c>
      <c r="E1339" t="s">
        <v>24</v>
      </c>
      <c r="F1339" s="4"/>
      <c r="G1339" s="4"/>
      <c r="H1339" t="s">
        <v>57</v>
      </c>
      <c r="I1339" t="s">
        <v>26</v>
      </c>
      <c r="J1339" t="s">
        <v>30</v>
      </c>
      <c r="K1339" s="3">
        <v>26944.09</v>
      </c>
      <c r="L1339" s="6">
        <v>21.8</v>
      </c>
      <c r="N1339" s="4">
        <v>7</v>
      </c>
      <c r="O1339" s="4">
        <v>563217</v>
      </c>
      <c r="P1339" s="4">
        <v>756558</v>
      </c>
      <c r="Q1339" s="4">
        <v>0</v>
      </c>
      <c r="R1339" s="9" t="str">
        <f t="shared" si="83"/>
        <v>a72ce732-1028-40bf-be2d-a92d0ad157bcпогашен133254краткосрочныйконсолидация кредитов7 летв ипотекеконсолидация кредитов26944,0921,875632177565580</v>
      </c>
      <c r="S1339" s="10" t="str">
        <f t="shared" si="84"/>
        <v/>
      </c>
      <c r="T1339" s="3">
        <f t="shared" si="85"/>
        <v>20.903173942782999</v>
      </c>
      <c r="U1339" s="13">
        <f t="shared" si="86"/>
        <v>7.3099627388085689E-2</v>
      </c>
    </row>
    <row r="1340" spans="1:21" x14ac:dyDescent="0.25">
      <c r="A1340">
        <v>1596</v>
      </c>
      <c r="B1340" t="s">
        <v>1646</v>
      </c>
      <c r="C1340" t="s">
        <v>40</v>
      </c>
      <c r="D1340" s="1">
        <v>239360</v>
      </c>
      <c r="E1340" t="s">
        <v>34</v>
      </c>
      <c r="F1340" s="4">
        <v>730</v>
      </c>
      <c r="G1340" s="4">
        <v>563787</v>
      </c>
      <c r="H1340" t="s">
        <v>42</v>
      </c>
      <c r="I1340" t="s">
        <v>26</v>
      </c>
      <c r="J1340" t="s">
        <v>30</v>
      </c>
      <c r="K1340" s="3">
        <v>9819.2000000000007</v>
      </c>
      <c r="L1340" s="6">
        <v>9</v>
      </c>
      <c r="N1340" s="4">
        <v>23</v>
      </c>
      <c r="O1340" s="4">
        <v>145578</v>
      </c>
      <c r="P1340" s="4">
        <v>581218</v>
      </c>
      <c r="Q1340" s="4">
        <v>0</v>
      </c>
      <c r="R1340" s="9" t="str">
        <f t="shared" si="83"/>
        <v>a75fc3a1-677e-408b-bc43-8cd272905092не погашен239360долгосрочный730консолидация кредитов&lt; 1 годав ипотекеконсолидация кредитов9819,29231455785812180</v>
      </c>
      <c r="S1340" s="10">
        <f t="shared" si="84"/>
        <v>0.20899807906177334</v>
      </c>
      <c r="T1340" s="3">
        <f t="shared" si="85"/>
        <v>14.825851393188854</v>
      </c>
      <c r="U1340" s="13">
        <f t="shared" si="86"/>
        <v>5.1846873375295012E-2</v>
      </c>
    </row>
    <row r="1341" spans="1:21" x14ac:dyDescent="0.25">
      <c r="A1341">
        <v>1458</v>
      </c>
      <c r="B1341" t="s">
        <v>1508</v>
      </c>
      <c r="C1341" t="s">
        <v>40</v>
      </c>
      <c r="D1341" s="1">
        <v>324258</v>
      </c>
      <c r="E1341" t="s">
        <v>34</v>
      </c>
      <c r="F1341" s="4">
        <v>695</v>
      </c>
      <c r="G1341" s="4">
        <v>896135</v>
      </c>
      <c r="H1341" t="s">
        <v>29</v>
      </c>
      <c r="I1341" t="s">
        <v>26</v>
      </c>
      <c r="J1341" t="s">
        <v>27</v>
      </c>
      <c r="K1341" s="3">
        <v>21133.7</v>
      </c>
      <c r="L1341" s="6">
        <v>28.2</v>
      </c>
      <c r="N1341" s="4">
        <v>15</v>
      </c>
      <c r="O1341" s="4">
        <v>109459</v>
      </c>
      <c r="P1341" s="4">
        <v>551034</v>
      </c>
      <c r="Q1341" s="4">
        <v>1</v>
      </c>
      <c r="R1341" s="9" t="str">
        <f t="shared" si="83"/>
        <v>a76aab6a-4b42-46ab-8898-91351e25d969не погашен324258долгосрочный695ремонт жилья10+ летв ипотекеремонт жилья21133,728,2151094595510341</v>
      </c>
      <c r="S1341" s="10">
        <f t="shared" si="84"/>
        <v>0.28299798579455104</v>
      </c>
      <c r="T1341" s="3">
        <f t="shared" si="85"/>
        <v>5.1793580868470732</v>
      </c>
      <c r="U1341" s="13">
        <f t="shared" si="86"/>
        <v>1.8112519529059724E-2</v>
      </c>
    </row>
    <row r="1342" spans="1:21" x14ac:dyDescent="0.25">
      <c r="A1342">
        <v>808</v>
      </c>
      <c r="B1342" t="s">
        <v>860</v>
      </c>
      <c r="C1342" t="s">
        <v>23</v>
      </c>
      <c r="D1342" s="1">
        <v>520454</v>
      </c>
      <c r="E1342" t="s">
        <v>34</v>
      </c>
      <c r="F1342" s="4">
        <v>716</v>
      </c>
      <c r="G1342" s="4">
        <v>1323825</v>
      </c>
      <c r="H1342" t="s">
        <v>37</v>
      </c>
      <c r="I1342" t="s">
        <v>26</v>
      </c>
      <c r="J1342" t="s">
        <v>30</v>
      </c>
      <c r="K1342" s="3">
        <v>24049.63</v>
      </c>
      <c r="L1342" s="6">
        <v>12.8</v>
      </c>
      <c r="N1342" s="4">
        <v>9</v>
      </c>
      <c r="O1342" s="4">
        <v>441009</v>
      </c>
      <c r="P1342" s="4">
        <v>622732</v>
      </c>
      <c r="Q1342" s="4">
        <v>0</v>
      </c>
      <c r="R1342" s="9" t="str">
        <f t="shared" si="83"/>
        <v>a76f88e5-205d-4172-a260-a02d31dc975cпогашен520454долгосрочный716консолидация кредитов5 летв ипотекеконсолидация кредитов24049,6312,894410096227320</v>
      </c>
      <c r="S1342" s="10">
        <f t="shared" si="84"/>
        <v>0.21800129171151775</v>
      </c>
      <c r="T1342" s="3">
        <f t="shared" si="85"/>
        <v>18.337454671859817</v>
      </c>
      <c r="U1342" s="13">
        <f t="shared" si="86"/>
        <v>6.412715635568203E-2</v>
      </c>
    </row>
    <row r="1343" spans="1:21" x14ac:dyDescent="0.25">
      <c r="A1343">
        <v>716</v>
      </c>
      <c r="B1343" t="s">
        <v>768</v>
      </c>
      <c r="C1343" t="s">
        <v>23</v>
      </c>
      <c r="D1343" s="1">
        <v>223168</v>
      </c>
      <c r="E1343" t="s">
        <v>24</v>
      </c>
      <c r="F1343" s="4">
        <v>707</v>
      </c>
      <c r="G1343" s="4">
        <v>819128</v>
      </c>
      <c r="H1343" t="s">
        <v>46</v>
      </c>
      <c r="I1343" t="s">
        <v>38</v>
      </c>
      <c r="J1343" t="s">
        <v>30</v>
      </c>
      <c r="K1343" s="3">
        <v>17338.07</v>
      </c>
      <c r="L1343" s="6">
        <v>20.5</v>
      </c>
      <c r="N1343" s="4">
        <v>21</v>
      </c>
      <c r="O1343" s="4">
        <v>147972</v>
      </c>
      <c r="P1343" s="4">
        <v>176264</v>
      </c>
      <c r="Q1343" s="4">
        <v>0</v>
      </c>
      <c r="R1343" s="9" t="str">
        <f t="shared" si="83"/>
        <v>a77fcfef-91ab-400b-89ec-4b18e66301beпогашен223168краткосрочный707консолидация кредитов2 годав арендеконсолидация кредитов17338,0720,5211479721762640</v>
      </c>
      <c r="S1343" s="10">
        <f t="shared" si="84"/>
        <v>0.25399795880497311</v>
      </c>
      <c r="T1343" s="3">
        <f t="shared" si="85"/>
        <v>8.5345139337884781</v>
      </c>
      <c r="U1343" s="13">
        <f t="shared" si="86"/>
        <v>2.9845696649037339E-2</v>
      </c>
    </row>
    <row r="1344" spans="1:21" x14ac:dyDescent="0.25">
      <c r="A1344">
        <v>397</v>
      </c>
      <c r="B1344" t="s">
        <v>449</v>
      </c>
      <c r="C1344" t="s">
        <v>23</v>
      </c>
      <c r="E1344" t="s">
        <v>24</v>
      </c>
      <c r="F1344" s="4">
        <v>747</v>
      </c>
      <c r="G1344" s="4">
        <v>1025487</v>
      </c>
      <c r="I1344" t="s">
        <v>26</v>
      </c>
      <c r="J1344" t="s">
        <v>72</v>
      </c>
      <c r="K1344" s="3">
        <v>16066.02</v>
      </c>
      <c r="L1344" s="6">
        <v>40.299999999999997</v>
      </c>
      <c r="N1344" s="4">
        <v>24</v>
      </c>
      <c r="O1344" s="4">
        <v>536199</v>
      </c>
      <c r="P1344" s="4">
        <v>4166844</v>
      </c>
      <c r="Q1344" s="4">
        <v>0</v>
      </c>
      <c r="R1344" s="9" t="str">
        <f t="shared" si="83"/>
        <v>a7802168-2b18-49ef-b6a5-a88de894c9b1погашенкраткосрочный747иноев ипотекеиное16066,0240,32453619941668440</v>
      </c>
      <c r="S1344" s="10">
        <f t="shared" si="84"/>
        <v>0.18800066700016674</v>
      </c>
      <c r="T1344" s="3">
        <f t="shared" si="85"/>
        <v>33.374725040800399</v>
      </c>
      <c r="U1344" s="13">
        <f t="shared" si="86"/>
        <v>0.11671337431053827</v>
      </c>
    </row>
    <row r="1345" spans="1:21" x14ac:dyDescent="0.25">
      <c r="A1345">
        <v>1287</v>
      </c>
      <c r="B1345" t="s">
        <v>1337</v>
      </c>
      <c r="C1345" t="s">
        <v>23</v>
      </c>
      <c r="D1345" s="1">
        <v>173712</v>
      </c>
      <c r="E1345" t="s">
        <v>24</v>
      </c>
      <c r="F1345" s="4">
        <v>723</v>
      </c>
      <c r="G1345" s="4">
        <v>656355</v>
      </c>
      <c r="H1345" t="s">
        <v>35</v>
      </c>
      <c r="I1345" t="s">
        <v>38</v>
      </c>
      <c r="J1345" t="s">
        <v>30</v>
      </c>
      <c r="K1345" s="3">
        <v>11978.55</v>
      </c>
      <c r="L1345" s="6">
        <v>12.5</v>
      </c>
      <c r="M1345" s="4">
        <v>27</v>
      </c>
      <c r="N1345" s="4">
        <v>9</v>
      </c>
      <c r="O1345" s="4">
        <v>124051</v>
      </c>
      <c r="P1345" s="4">
        <v>271524</v>
      </c>
      <c r="Q1345" s="4">
        <v>0</v>
      </c>
      <c r="R1345" s="9" t="str">
        <f t="shared" si="83"/>
        <v>a78200ed-9a91-4667-9647-47cfe8041150погашен173712краткосрочный723консолидация кредитов3 годав арендеконсолидация кредитов11978,5512,52791240512715240</v>
      </c>
      <c r="S1345" s="10">
        <f t="shared" si="84"/>
        <v>0.21900130264871903</v>
      </c>
      <c r="T1345" s="3">
        <f t="shared" si="85"/>
        <v>10.356094852882862</v>
      </c>
      <c r="U1345" s="13">
        <f t="shared" si="86"/>
        <v>3.6215872145233682E-2</v>
      </c>
    </row>
    <row r="1346" spans="1:21" x14ac:dyDescent="0.25">
      <c r="A1346">
        <v>377</v>
      </c>
      <c r="B1346" t="s">
        <v>429</v>
      </c>
      <c r="C1346" t="s">
        <v>23</v>
      </c>
      <c r="D1346" s="1">
        <v>469678</v>
      </c>
      <c r="E1346" t="s">
        <v>34</v>
      </c>
      <c r="F1346" s="4">
        <v>667</v>
      </c>
      <c r="G1346" s="4">
        <v>2250246</v>
      </c>
      <c r="H1346" t="s">
        <v>74</v>
      </c>
      <c r="I1346" t="s">
        <v>26</v>
      </c>
      <c r="J1346" t="s">
        <v>30</v>
      </c>
      <c r="K1346" s="3">
        <v>51380.56</v>
      </c>
      <c r="L1346" s="6">
        <v>14.6</v>
      </c>
      <c r="N1346" s="4">
        <v>43</v>
      </c>
      <c r="O1346" s="4">
        <v>979526</v>
      </c>
      <c r="P1346" s="4">
        <v>1543102</v>
      </c>
      <c r="Q1346" s="4">
        <v>0</v>
      </c>
      <c r="R1346" s="9" t="str">
        <f t="shared" si="83"/>
        <v>a7a06859-14a2-4e5b-ab74-92fe625a229cпогашен469678долгосрочный667консолидация кредитов6 летв ипотекеконсолидация кредитов51380,5614,64397952615431020</v>
      </c>
      <c r="S1346" s="10">
        <f t="shared" si="84"/>
        <v>0.27399969603323371</v>
      </c>
      <c r="T1346" s="3">
        <f t="shared" si="85"/>
        <v>19.064136319261603</v>
      </c>
      <c r="U1346" s="13">
        <f t="shared" si="86"/>
        <v>6.6668404770886036E-2</v>
      </c>
    </row>
    <row r="1347" spans="1:21" x14ac:dyDescent="0.25">
      <c r="A1347">
        <v>1407</v>
      </c>
      <c r="B1347" t="s">
        <v>1457</v>
      </c>
      <c r="C1347" t="s">
        <v>40</v>
      </c>
      <c r="D1347" s="1">
        <v>392722</v>
      </c>
      <c r="E1347" t="s">
        <v>24</v>
      </c>
      <c r="F1347" s="4">
        <v>748</v>
      </c>
      <c r="G1347" s="4">
        <v>1168215</v>
      </c>
      <c r="H1347" t="s">
        <v>42</v>
      </c>
      <c r="I1347" t="s">
        <v>32</v>
      </c>
      <c r="J1347" t="s">
        <v>30</v>
      </c>
      <c r="K1347" s="3">
        <v>15089.42</v>
      </c>
      <c r="L1347" s="6">
        <v>30.9</v>
      </c>
      <c r="M1347" s="4">
        <v>30</v>
      </c>
      <c r="N1347" s="4">
        <v>18</v>
      </c>
      <c r="O1347" s="4">
        <v>120498</v>
      </c>
      <c r="P1347" s="4">
        <v>375056</v>
      </c>
      <c r="Q1347" s="4">
        <v>0</v>
      </c>
      <c r="R1347" s="9" t="str">
        <f t="shared" si="83"/>
        <v>a7abd60b-7a59-425d-9925-460987ec6c3eне погашен392722краткосрочный748консолидация кредитов&lt; 1 годав собственностиконсолидация кредитов15089,4230,930181204983750560</v>
      </c>
      <c r="S1347" s="10">
        <f t="shared" si="84"/>
        <v>0.15499975603805807</v>
      </c>
      <c r="T1347" s="3">
        <f t="shared" si="85"/>
        <v>7.9855952051172281</v>
      </c>
      <c r="U1347" s="13">
        <f t="shared" si="86"/>
        <v>2.7926095604619689E-2</v>
      </c>
    </row>
    <row r="1348" spans="1:21" x14ac:dyDescent="0.25">
      <c r="A1348">
        <v>399</v>
      </c>
      <c r="B1348" t="s">
        <v>451</v>
      </c>
      <c r="C1348" t="s">
        <v>23</v>
      </c>
      <c r="D1348" s="1">
        <v>39138</v>
      </c>
      <c r="E1348" t="s">
        <v>24</v>
      </c>
      <c r="F1348" s="4">
        <v>731</v>
      </c>
      <c r="G1348" s="4">
        <v>751336</v>
      </c>
      <c r="H1348" t="s">
        <v>52</v>
      </c>
      <c r="I1348" t="s">
        <v>26</v>
      </c>
      <c r="J1348" t="s">
        <v>27</v>
      </c>
      <c r="K1348" s="3">
        <v>10894.41</v>
      </c>
      <c r="L1348" s="6">
        <v>10.6</v>
      </c>
      <c r="M1348" s="4">
        <v>27</v>
      </c>
      <c r="N1348" s="4">
        <v>11</v>
      </c>
      <c r="O1348" s="4">
        <v>77539</v>
      </c>
      <c r="P1348" s="4">
        <v>302302</v>
      </c>
      <c r="Q1348" s="4">
        <v>0</v>
      </c>
      <c r="R1348" s="9" t="str">
        <f t="shared" si="83"/>
        <v>a7f14ec6-d7f1-41c1-8a88-69fd6a5d807bпогашен39138краткосрочный731ремонт жилья4 годав ипотекеремонт жилья10894,4110,62711775393023020</v>
      </c>
      <c r="S1348" s="10">
        <f t="shared" si="84"/>
        <v>0.17400060691887517</v>
      </c>
      <c r="T1348" s="3">
        <f t="shared" si="85"/>
        <v>7.1173197997872304</v>
      </c>
      <c r="U1348" s="13">
        <f t="shared" si="86"/>
        <v>2.4889685498977542E-2</v>
      </c>
    </row>
    <row r="1349" spans="1:21" x14ac:dyDescent="0.25">
      <c r="A1349">
        <v>1967</v>
      </c>
      <c r="B1349" t="s">
        <v>2014</v>
      </c>
      <c r="C1349" t="s">
        <v>23</v>
      </c>
      <c r="D1349" s="1">
        <v>109406</v>
      </c>
      <c r="E1349" t="s">
        <v>24</v>
      </c>
      <c r="F1349" s="4">
        <v>732</v>
      </c>
      <c r="G1349" s="4">
        <v>944775</v>
      </c>
      <c r="H1349" t="s">
        <v>57</v>
      </c>
      <c r="I1349" t="s">
        <v>26</v>
      </c>
      <c r="J1349" t="s">
        <v>30</v>
      </c>
      <c r="K1349" s="3">
        <v>17084.8</v>
      </c>
      <c r="L1349" s="6">
        <v>21.2</v>
      </c>
      <c r="M1349" s="4">
        <v>27</v>
      </c>
      <c r="N1349" s="4">
        <v>6</v>
      </c>
      <c r="O1349" s="4">
        <v>58653</v>
      </c>
      <c r="P1349" s="4">
        <v>72182</v>
      </c>
      <c r="Q1349" s="4">
        <v>0</v>
      </c>
      <c r="R1349" s="9" t="str">
        <f t="shared" si="83"/>
        <v>a7f3171e-b94f-4ee2-8806-962cc8244450погашен109406краткосрочный732консолидация кредитов7 летв ипотекеконсолидация кредитов17084,821,227658653721820</v>
      </c>
      <c r="S1349" s="10">
        <f t="shared" si="84"/>
        <v>0.21700150829562592</v>
      </c>
      <c r="T1349" s="3">
        <f t="shared" si="85"/>
        <v>3.4330516014234878</v>
      </c>
      <c r="U1349" s="13">
        <f t="shared" si="86"/>
        <v>1.2005583149958532E-2</v>
      </c>
    </row>
    <row r="1350" spans="1:21" x14ac:dyDescent="0.25">
      <c r="A1350">
        <v>415</v>
      </c>
      <c r="B1350" t="s">
        <v>467</v>
      </c>
      <c r="C1350" t="s">
        <v>23</v>
      </c>
      <c r="D1350" s="1">
        <v>266882</v>
      </c>
      <c r="E1350" t="s">
        <v>24</v>
      </c>
      <c r="F1350" s="4"/>
      <c r="G1350" s="4"/>
      <c r="H1350" t="s">
        <v>29</v>
      </c>
      <c r="I1350" t="s">
        <v>26</v>
      </c>
      <c r="J1350" t="s">
        <v>30</v>
      </c>
      <c r="K1350" s="3">
        <v>20287.439999999999</v>
      </c>
      <c r="L1350" s="6">
        <v>23.4</v>
      </c>
      <c r="M1350" s="4">
        <v>49</v>
      </c>
      <c r="N1350" s="4">
        <v>12</v>
      </c>
      <c r="O1350" s="4">
        <v>255018</v>
      </c>
      <c r="P1350" s="4">
        <v>853402</v>
      </c>
      <c r="Q1350" s="4">
        <v>0</v>
      </c>
      <c r="R1350" s="9" t="str">
        <f t="shared" si="83"/>
        <v>a7f73a96-01e2-457e-846e-5c8d18d4221aпогашен266882краткосрочныйконсолидация кредитов10+ летв ипотекеконсолидация кредитов20287,4423,449122550188534020</v>
      </c>
      <c r="S1350" s="10" t="str">
        <f t="shared" si="84"/>
        <v/>
      </c>
      <c r="T1350" s="3">
        <f t="shared" si="85"/>
        <v>12.57024050348393</v>
      </c>
      <c r="U1350" s="13">
        <f t="shared" si="86"/>
        <v>4.3958869571601548E-2</v>
      </c>
    </row>
    <row r="1351" spans="1:21" x14ac:dyDescent="0.25">
      <c r="A1351">
        <v>1251</v>
      </c>
      <c r="B1351" t="s">
        <v>1301</v>
      </c>
      <c r="C1351" t="s">
        <v>23</v>
      </c>
      <c r="D1351" s="1">
        <v>195096</v>
      </c>
      <c r="E1351" t="s">
        <v>24</v>
      </c>
      <c r="F1351" s="4">
        <v>717</v>
      </c>
      <c r="G1351" s="4">
        <v>664468</v>
      </c>
      <c r="H1351" t="s">
        <v>55</v>
      </c>
      <c r="I1351" t="s">
        <v>38</v>
      </c>
      <c r="J1351" t="s">
        <v>30</v>
      </c>
      <c r="K1351" s="3">
        <v>14950.53</v>
      </c>
      <c r="L1351" s="6">
        <v>28.6</v>
      </c>
      <c r="N1351" s="4">
        <v>15</v>
      </c>
      <c r="O1351" s="4">
        <v>179094</v>
      </c>
      <c r="P1351" s="4">
        <v>296670</v>
      </c>
      <c r="Q1351" s="4">
        <v>0</v>
      </c>
      <c r="R1351" s="9" t="str">
        <f t="shared" si="83"/>
        <v>a8215401-eadb-488c-9775-578794150174погашен195096краткосрочный717консолидация кредитов9 летв арендеконсолидация кредитов14950,5328,6151790942966700</v>
      </c>
      <c r="S1351" s="10">
        <f t="shared" si="84"/>
        <v>0.27</v>
      </c>
      <c r="T1351" s="3">
        <f t="shared" si="85"/>
        <v>11.97910709519997</v>
      </c>
      <c r="U1351" s="13">
        <f t="shared" si="86"/>
        <v>4.1891641312367459E-2</v>
      </c>
    </row>
    <row r="1352" spans="1:21" x14ac:dyDescent="0.25">
      <c r="A1352">
        <v>694</v>
      </c>
      <c r="B1352" t="s">
        <v>746</v>
      </c>
      <c r="C1352" t="s">
        <v>40</v>
      </c>
      <c r="D1352" s="1">
        <v>77286</v>
      </c>
      <c r="E1352" t="s">
        <v>24</v>
      </c>
      <c r="F1352" s="4">
        <v>697</v>
      </c>
      <c r="G1352" s="4">
        <v>1964429</v>
      </c>
      <c r="H1352" t="s">
        <v>29</v>
      </c>
      <c r="I1352" t="s">
        <v>26</v>
      </c>
      <c r="J1352" t="s">
        <v>291</v>
      </c>
      <c r="K1352" s="3">
        <v>13489.24</v>
      </c>
      <c r="L1352" s="6">
        <v>16.7</v>
      </c>
      <c r="N1352" s="4">
        <v>7</v>
      </c>
      <c r="O1352" s="4">
        <v>128687</v>
      </c>
      <c r="P1352" s="4">
        <v>161260</v>
      </c>
      <c r="Q1352" s="4">
        <v>0</v>
      </c>
      <c r="R1352" s="9" t="str">
        <f t="shared" ref="R1352:R1415" si="87">CONCATENATE(B1352,C1352,D1352,E1352,F1352,J1352,H1352,I1352,J1352,K1352,L1352,M1352,N1352,O1352,P1352,Q1352)</f>
        <v>a82ed54f-4dcb-4dea-aeaa-1676af5f6d88не погашен77286краткосрочный697Medical Bills10+ летв ипотекеMedical Bills13489,2416,771286871612600</v>
      </c>
      <c r="S1352" s="10">
        <f t="shared" ref="S1352:S1415" si="88">IFERROR(K1352*12/G1352,"")</f>
        <v>8.2400982677409057E-2</v>
      </c>
      <c r="T1352" s="3">
        <f t="shared" ref="T1352:T1415" si="89">IFERROR(O1352/K1352,"")</f>
        <v>9.539974083046932</v>
      </c>
      <c r="U1352" s="13">
        <f t="shared" ref="U1352:U1415" si="90">IFERROR((T1352-MIN($T$7:$T$2006))/(MAX($T$7:$T$2006)-MIN($T$7:$T$2006)),"")</f>
        <v>3.3361849864120642E-2</v>
      </c>
    </row>
    <row r="1353" spans="1:21" x14ac:dyDescent="0.25">
      <c r="A1353">
        <v>1562</v>
      </c>
      <c r="B1353" t="s">
        <v>1612</v>
      </c>
      <c r="C1353" t="s">
        <v>23</v>
      </c>
      <c r="D1353" s="1">
        <v>768856</v>
      </c>
      <c r="E1353" t="s">
        <v>24</v>
      </c>
      <c r="F1353" s="4">
        <v>739</v>
      </c>
      <c r="G1353" s="4">
        <v>3737395</v>
      </c>
      <c r="H1353" t="s">
        <v>52</v>
      </c>
      <c r="I1353" t="s">
        <v>26</v>
      </c>
      <c r="J1353" t="s">
        <v>30</v>
      </c>
      <c r="K1353" s="3">
        <v>29026.87</v>
      </c>
      <c r="L1353" s="6">
        <v>19.7</v>
      </c>
      <c r="M1353" s="4">
        <v>43</v>
      </c>
      <c r="N1353" s="4">
        <v>10</v>
      </c>
      <c r="O1353" s="4">
        <v>130853</v>
      </c>
      <c r="P1353" s="4">
        <v>470514</v>
      </c>
      <c r="Q1353" s="4">
        <v>0</v>
      </c>
      <c r="R1353" s="9" t="str">
        <f t="shared" si="87"/>
        <v>a8694f04-0d6f-4b18-851a-2b5496bbc394погашен768856краткосрочный739консолидация кредитов4 годав ипотекеконсолидация кредитов29026,8719,743101308534705140</v>
      </c>
      <c r="S1353" s="10">
        <f t="shared" si="88"/>
        <v>9.319925777179025E-2</v>
      </c>
      <c r="T1353" s="3">
        <f t="shared" si="89"/>
        <v>4.5079955227690762</v>
      </c>
      <c r="U1353" s="13">
        <f t="shared" si="90"/>
        <v>1.5764725198364055E-2</v>
      </c>
    </row>
    <row r="1354" spans="1:21" x14ac:dyDescent="0.25">
      <c r="A1354">
        <v>1704</v>
      </c>
      <c r="B1354" t="s">
        <v>1753</v>
      </c>
      <c r="C1354" t="s">
        <v>23</v>
      </c>
      <c r="D1354" s="1">
        <v>172040</v>
      </c>
      <c r="E1354" t="s">
        <v>24</v>
      </c>
      <c r="F1354" s="4">
        <v>731</v>
      </c>
      <c r="G1354" s="4">
        <v>612902</v>
      </c>
      <c r="H1354" t="s">
        <v>46</v>
      </c>
      <c r="I1354" t="s">
        <v>32</v>
      </c>
      <c r="J1354" t="s">
        <v>30</v>
      </c>
      <c r="K1354" s="3">
        <v>11134.19</v>
      </c>
      <c r="L1354" s="6">
        <v>9.8000000000000007</v>
      </c>
      <c r="M1354" s="4">
        <v>29</v>
      </c>
      <c r="N1354" s="4">
        <v>29</v>
      </c>
      <c r="O1354" s="4">
        <v>98648</v>
      </c>
      <c r="P1354" s="4">
        <v>562628</v>
      </c>
      <c r="Q1354" s="4">
        <v>0</v>
      </c>
      <c r="R1354" s="9" t="str">
        <f t="shared" si="87"/>
        <v>a8821e0c-35c7-4279-a9e9-96984c838262погашен172040краткосрочный731консолидация кредитов2 годав собственностиконсолидация кредитов11134,199,82929986485626280</v>
      </c>
      <c r="S1354" s="10">
        <f t="shared" si="88"/>
        <v>0.21799615599231198</v>
      </c>
      <c r="T1354" s="3">
        <f t="shared" si="89"/>
        <v>8.8599170662616675</v>
      </c>
      <c r="U1354" s="13">
        <f t="shared" si="90"/>
        <v>3.0983650521488305E-2</v>
      </c>
    </row>
    <row r="1355" spans="1:21" x14ac:dyDescent="0.25">
      <c r="A1355">
        <v>1190</v>
      </c>
      <c r="B1355" t="s">
        <v>1240</v>
      </c>
      <c r="C1355" t="s">
        <v>40</v>
      </c>
      <c r="D1355" s="1">
        <v>324368</v>
      </c>
      <c r="E1355" t="s">
        <v>24</v>
      </c>
      <c r="F1355" s="4">
        <v>741</v>
      </c>
      <c r="G1355" s="4">
        <v>1792802</v>
      </c>
      <c r="H1355" t="s">
        <v>52</v>
      </c>
      <c r="I1355" t="s">
        <v>38</v>
      </c>
      <c r="J1355" t="s">
        <v>30</v>
      </c>
      <c r="K1355" s="3">
        <v>6797.82</v>
      </c>
      <c r="L1355" s="6">
        <v>16</v>
      </c>
      <c r="M1355" s="4">
        <v>41</v>
      </c>
      <c r="N1355" s="4">
        <v>7</v>
      </c>
      <c r="O1355" s="4">
        <v>87381</v>
      </c>
      <c r="P1355" s="4">
        <v>346500</v>
      </c>
      <c r="Q1355" s="4">
        <v>0</v>
      </c>
      <c r="R1355" s="9" t="str">
        <f t="shared" si="87"/>
        <v>a885cac6-1500-44df-9f7d-9e4c6841be39не погашен324368краткосрочный741консолидация кредитов4 годав арендеконсолидация кредитов6797,8216417873813465000</v>
      </c>
      <c r="S1355" s="10">
        <f t="shared" si="88"/>
        <v>4.5500752453422069E-2</v>
      </c>
      <c r="T1355" s="3">
        <f t="shared" si="89"/>
        <v>12.854267985913131</v>
      </c>
      <c r="U1355" s="13">
        <f t="shared" si="90"/>
        <v>4.4952130364932841E-2</v>
      </c>
    </row>
    <row r="1356" spans="1:21" x14ac:dyDescent="0.25">
      <c r="A1356">
        <v>1786</v>
      </c>
      <c r="B1356" t="s">
        <v>1835</v>
      </c>
      <c r="C1356" t="s">
        <v>23</v>
      </c>
      <c r="E1356" t="s">
        <v>24</v>
      </c>
      <c r="F1356" s="4">
        <v>721</v>
      </c>
      <c r="G1356" s="4">
        <v>2344429</v>
      </c>
      <c r="H1356" t="s">
        <v>46</v>
      </c>
      <c r="I1356" t="s">
        <v>38</v>
      </c>
      <c r="J1356" t="s">
        <v>27</v>
      </c>
      <c r="K1356" s="3">
        <v>13597.73</v>
      </c>
      <c r="L1356" s="6">
        <v>13.2</v>
      </c>
      <c r="M1356" s="4">
        <v>21</v>
      </c>
      <c r="N1356" s="4">
        <v>10</v>
      </c>
      <c r="O1356" s="4">
        <v>234213</v>
      </c>
      <c r="P1356" s="4">
        <v>376134</v>
      </c>
      <c r="Q1356" s="4">
        <v>0</v>
      </c>
      <c r="R1356" s="9" t="str">
        <f t="shared" si="87"/>
        <v>a88f81dd-63e9-4ee0-b6b5-b544cee9a644погашенкраткосрочный721ремонт жилья2 годав арендеремонт жилья13597,7313,221102342133761340</v>
      </c>
      <c r="S1356" s="10">
        <f t="shared" si="88"/>
        <v>6.9600213954016096E-2</v>
      </c>
      <c r="T1356" s="3">
        <f t="shared" si="89"/>
        <v>17.22441907583104</v>
      </c>
      <c r="U1356" s="13">
        <f t="shared" si="90"/>
        <v>6.0234805482934757E-2</v>
      </c>
    </row>
    <row r="1357" spans="1:21" x14ac:dyDescent="0.25">
      <c r="A1357">
        <v>572</v>
      </c>
      <c r="B1357" t="s">
        <v>623</v>
      </c>
      <c r="C1357" t="s">
        <v>40</v>
      </c>
      <c r="D1357" s="1">
        <v>225192</v>
      </c>
      <c r="E1357" t="s">
        <v>24</v>
      </c>
      <c r="F1357" s="4"/>
      <c r="G1357" s="4"/>
      <c r="H1357" t="s">
        <v>46</v>
      </c>
      <c r="I1357" t="s">
        <v>38</v>
      </c>
      <c r="J1357" t="s">
        <v>75</v>
      </c>
      <c r="K1357" s="3">
        <v>24796.71</v>
      </c>
      <c r="L1357" s="6">
        <v>19.7</v>
      </c>
      <c r="N1357" s="4">
        <v>8</v>
      </c>
      <c r="O1357" s="4">
        <v>113487</v>
      </c>
      <c r="P1357" s="4">
        <v>238898</v>
      </c>
      <c r="Q1357" s="4">
        <v>0</v>
      </c>
      <c r="R1357" s="9" t="str">
        <f t="shared" si="87"/>
        <v>a8b43ee6-0155-4e11-9a00-f19f832930baне погашен225192краткосрочныйбизнес2 годав арендебизнес24796,7119,781134872388980</v>
      </c>
      <c r="S1357" s="10" t="str">
        <f t="shared" si="88"/>
        <v/>
      </c>
      <c r="T1357" s="3">
        <f t="shared" si="89"/>
        <v>4.5766958600556285</v>
      </c>
      <c r="U1357" s="13">
        <f t="shared" si="90"/>
        <v>1.6004974314160016E-2</v>
      </c>
    </row>
    <row r="1358" spans="1:21" x14ac:dyDescent="0.25">
      <c r="A1358">
        <v>464</v>
      </c>
      <c r="B1358" t="s">
        <v>515</v>
      </c>
      <c r="C1358" t="s">
        <v>23</v>
      </c>
      <c r="D1358" s="1">
        <v>130746</v>
      </c>
      <c r="E1358" t="s">
        <v>24</v>
      </c>
      <c r="F1358" s="4">
        <v>734</v>
      </c>
      <c r="G1358" s="4">
        <v>1018590</v>
      </c>
      <c r="H1358" t="s">
        <v>29</v>
      </c>
      <c r="I1358" t="s">
        <v>38</v>
      </c>
      <c r="J1358" t="s">
        <v>30</v>
      </c>
      <c r="K1358" s="3">
        <v>16891.57</v>
      </c>
      <c r="L1358" s="6">
        <v>22.8</v>
      </c>
      <c r="M1358" s="4">
        <v>29</v>
      </c>
      <c r="N1358" s="4">
        <v>7</v>
      </c>
      <c r="O1358" s="4">
        <v>41230</v>
      </c>
      <c r="P1358" s="4">
        <v>191686</v>
      </c>
      <c r="Q1358" s="4">
        <v>1</v>
      </c>
      <c r="R1358" s="9" t="str">
        <f t="shared" si="87"/>
        <v>a8cc187e-2d6d-4fda-867a-f4b527a5349fпогашен130746краткосрочный734консолидация кредитов10+ летв арендеконсолидация кредитов16891,5722,8297412301916861</v>
      </c>
      <c r="S1358" s="10">
        <f t="shared" si="88"/>
        <v>0.1989994404029099</v>
      </c>
      <c r="T1358" s="3">
        <f t="shared" si="89"/>
        <v>2.4408625130760493</v>
      </c>
      <c r="U1358" s="13">
        <f t="shared" si="90"/>
        <v>8.535839614586798E-3</v>
      </c>
    </row>
    <row r="1359" spans="1:21" x14ac:dyDescent="0.25">
      <c r="A1359">
        <v>265</v>
      </c>
      <c r="B1359" t="s">
        <v>314</v>
      </c>
      <c r="C1359" t="s">
        <v>23</v>
      </c>
      <c r="D1359" s="1">
        <v>223344</v>
      </c>
      <c r="E1359" t="s">
        <v>24</v>
      </c>
      <c r="F1359" s="4">
        <v>719</v>
      </c>
      <c r="G1359" s="4">
        <v>1157328</v>
      </c>
      <c r="H1359" t="s">
        <v>57</v>
      </c>
      <c r="I1359" t="s">
        <v>38</v>
      </c>
      <c r="J1359" t="s">
        <v>30</v>
      </c>
      <c r="K1359" s="3">
        <v>24111</v>
      </c>
      <c r="L1359" s="6">
        <v>17.399999999999999</v>
      </c>
      <c r="N1359" s="4">
        <v>8</v>
      </c>
      <c r="O1359" s="4">
        <v>100624</v>
      </c>
      <c r="P1359" s="4">
        <v>236830</v>
      </c>
      <c r="Q1359" s="4">
        <v>0</v>
      </c>
      <c r="R1359" s="9" t="str">
        <f t="shared" si="87"/>
        <v>a8cd0882-f4ae-44ed-bdba-b0fa88032f8dпогашен223344краткосрочный719консолидация кредитов7 летв арендеконсолидация кредитов2411117,481006242368300</v>
      </c>
      <c r="S1359" s="10">
        <f t="shared" si="88"/>
        <v>0.25</v>
      </c>
      <c r="T1359" s="3">
        <f t="shared" si="89"/>
        <v>4.1733648542159179</v>
      </c>
      <c r="U1359" s="13">
        <f t="shared" si="90"/>
        <v>1.4594502090102192E-2</v>
      </c>
    </row>
    <row r="1360" spans="1:21" x14ac:dyDescent="0.25">
      <c r="A1360">
        <v>526</v>
      </c>
      <c r="B1360" t="s">
        <v>577</v>
      </c>
      <c r="C1360" t="s">
        <v>23</v>
      </c>
      <c r="D1360" s="1">
        <v>107844</v>
      </c>
      <c r="E1360" t="s">
        <v>24</v>
      </c>
      <c r="F1360" s="4"/>
      <c r="G1360" s="4"/>
      <c r="H1360" t="s">
        <v>25</v>
      </c>
      <c r="I1360" t="s">
        <v>26</v>
      </c>
      <c r="J1360" t="s">
        <v>30</v>
      </c>
      <c r="K1360" s="3">
        <v>16912.47</v>
      </c>
      <c r="L1360" s="6">
        <v>31.3</v>
      </c>
      <c r="N1360" s="4">
        <v>12</v>
      </c>
      <c r="O1360" s="4">
        <v>239058</v>
      </c>
      <c r="P1360" s="4">
        <v>423896</v>
      </c>
      <c r="Q1360" s="4">
        <v>0</v>
      </c>
      <c r="R1360" s="9" t="str">
        <f t="shared" si="87"/>
        <v>a901260f-8913-4d1d-b9ae-6ac4c8ae2fdaпогашен107844краткосрочныйконсолидация кредитов8 летв ипотекеконсолидация кредитов16912,4731,3122390584238960</v>
      </c>
      <c r="S1360" s="10" t="str">
        <f t="shared" si="88"/>
        <v/>
      </c>
      <c r="T1360" s="3">
        <f t="shared" si="89"/>
        <v>14.13501398672104</v>
      </c>
      <c r="U1360" s="13">
        <f t="shared" si="90"/>
        <v>4.9430974376569785E-2</v>
      </c>
    </row>
    <row r="1361" spans="1:21" x14ac:dyDescent="0.25">
      <c r="A1361">
        <v>1764</v>
      </c>
      <c r="B1361" t="s">
        <v>1813</v>
      </c>
      <c r="C1361" t="s">
        <v>40</v>
      </c>
      <c r="D1361" s="1">
        <v>110726</v>
      </c>
      <c r="E1361" t="s">
        <v>24</v>
      </c>
      <c r="F1361" s="4">
        <v>710</v>
      </c>
      <c r="G1361" s="4">
        <v>1606526</v>
      </c>
      <c r="H1361" t="s">
        <v>57</v>
      </c>
      <c r="I1361" t="s">
        <v>26</v>
      </c>
      <c r="J1361" t="s">
        <v>27</v>
      </c>
      <c r="K1361" s="3">
        <v>16333.16</v>
      </c>
      <c r="L1361" s="6">
        <v>25.6</v>
      </c>
      <c r="N1361" s="4">
        <v>12</v>
      </c>
      <c r="O1361" s="4">
        <v>130663</v>
      </c>
      <c r="P1361" s="4">
        <v>239008</v>
      </c>
      <c r="Q1361" s="4">
        <v>0</v>
      </c>
      <c r="R1361" s="9" t="str">
        <f t="shared" si="87"/>
        <v>a912d984-3920-46d0-9b82-334da50596d2не погашен110726краткосрочный710ремонт жилья7 летв ипотекеремонт жилья16333,1625,6121306632390080</v>
      </c>
      <c r="S1361" s="10">
        <f t="shared" si="88"/>
        <v>0.12200108806206683</v>
      </c>
      <c r="T1361" s="3">
        <f t="shared" si="89"/>
        <v>7.9998604066818668</v>
      </c>
      <c r="U1361" s="13">
        <f t="shared" si="90"/>
        <v>2.797598185260506E-2</v>
      </c>
    </row>
    <row r="1362" spans="1:21" x14ac:dyDescent="0.25">
      <c r="A1362">
        <v>792</v>
      </c>
      <c r="B1362" t="s">
        <v>844</v>
      </c>
      <c r="C1362" t="s">
        <v>23</v>
      </c>
      <c r="D1362" s="1">
        <v>470316</v>
      </c>
      <c r="E1362" t="s">
        <v>34</v>
      </c>
      <c r="F1362" s="4">
        <v>719</v>
      </c>
      <c r="G1362" s="4">
        <v>2393487</v>
      </c>
      <c r="H1362" t="s">
        <v>46</v>
      </c>
      <c r="I1362" t="s">
        <v>32</v>
      </c>
      <c r="J1362" t="s">
        <v>30</v>
      </c>
      <c r="K1362" s="3">
        <v>27126.11</v>
      </c>
      <c r="L1362" s="6">
        <v>34.1</v>
      </c>
      <c r="N1362" s="4">
        <v>7</v>
      </c>
      <c r="O1362" s="4">
        <v>726484</v>
      </c>
      <c r="P1362" s="4">
        <v>1055450</v>
      </c>
      <c r="Q1362" s="4">
        <v>0</v>
      </c>
      <c r="R1362" s="9" t="str">
        <f t="shared" si="87"/>
        <v>a91c4290-8a2d-4cdd-bab9-60788dc14eb2погашен470316долгосрочный719консолидация кредитов2 годав собственностиконсолидация кредитов27126,1134,1772648410554500</v>
      </c>
      <c r="S1362" s="10">
        <f t="shared" si="88"/>
        <v>0.1359996189659689</v>
      </c>
      <c r="T1362" s="3">
        <f t="shared" si="89"/>
        <v>26.781724323907852</v>
      </c>
      <c r="U1362" s="13">
        <f t="shared" si="90"/>
        <v>9.3657263449411221E-2</v>
      </c>
    </row>
    <row r="1363" spans="1:21" x14ac:dyDescent="0.25">
      <c r="A1363">
        <v>1228</v>
      </c>
      <c r="B1363" t="s">
        <v>1278</v>
      </c>
      <c r="C1363" t="s">
        <v>23</v>
      </c>
      <c r="D1363" s="1">
        <v>377674</v>
      </c>
      <c r="E1363" t="s">
        <v>24</v>
      </c>
      <c r="F1363" s="4">
        <v>737</v>
      </c>
      <c r="G1363" s="4">
        <v>753084</v>
      </c>
      <c r="H1363" t="s">
        <v>55</v>
      </c>
      <c r="I1363" t="s">
        <v>26</v>
      </c>
      <c r="J1363" t="s">
        <v>30</v>
      </c>
      <c r="K1363" s="3">
        <v>14873.39</v>
      </c>
      <c r="L1363" s="6">
        <v>17.100000000000001</v>
      </c>
      <c r="N1363" s="4">
        <v>16</v>
      </c>
      <c r="O1363" s="4">
        <v>378670</v>
      </c>
      <c r="P1363" s="4">
        <v>2149312</v>
      </c>
      <c r="Q1363" s="4">
        <v>0</v>
      </c>
      <c r="R1363" s="9" t="str">
        <f t="shared" si="87"/>
        <v>a9742d60-56a6-4ab0-b3d9-b463eab995ebпогашен377674краткосрочный737консолидация кредитов9 летв ипотекеконсолидация кредитов14873,3917,11637867021493120</v>
      </c>
      <c r="S1363" s="10">
        <f t="shared" si="88"/>
        <v>0.23699969724492884</v>
      </c>
      <c r="T1363" s="3">
        <f t="shared" si="89"/>
        <v>25.459562345907692</v>
      </c>
      <c r="U1363" s="13">
        <f t="shared" si="90"/>
        <v>8.9033585332247811E-2</v>
      </c>
    </row>
    <row r="1364" spans="1:21" x14ac:dyDescent="0.25">
      <c r="A1364">
        <v>1716</v>
      </c>
      <c r="B1364" t="s">
        <v>1765</v>
      </c>
      <c r="C1364" t="s">
        <v>23</v>
      </c>
      <c r="D1364" s="1">
        <v>171820</v>
      </c>
      <c r="E1364" t="s">
        <v>24</v>
      </c>
      <c r="F1364" s="4">
        <v>719</v>
      </c>
      <c r="G1364" s="4">
        <v>649249</v>
      </c>
      <c r="H1364" t="s">
        <v>74</v>
      </c>
      <c r="I1364" t="s">
        <v>38</v>
      </c>
      <c r="J1364" t="s">
        <v>30</v>
      </c>
      <c r="K1364" s="3">
        <v>3468.07</v>
      </c>
      <c r="L1364" s="6">
        <v>20.5</v>
      </c>
      <c r="N1364" s="4">
        <v>3</v>
      </c>
      <c r="O1364" s="4">
        <v>97755</v>
      </c>
      <c r="P1364" s="4">
        <v>118162</v>
      </c>
      <c r="Q1364" s="4">
        <v>0</v>
      </c>
      <c r="R1364" s="9" t="str">
        <f t="shared" si="87"/>
        <v>a97b4197-7c89-4078-a3b1-1618f4bb35beпогашен171820краткосрочный719консолидация кредитов6 летв арендеконсолидация кредитов3468,0720,53977551181620</v>
      </c>
      <c r="S1364" s="10">
        <f t="shared" si="88"/>
        <v>6.4099967808960823E-2</v>
      </c>
      <c r="T1364" s="3">
        <f t="shared" si="89"/>
        <v>28.187147318249053</v>
      </c>
      <c r="U1364" s="13">
        <f t="shared" si="90"/>
        <v>9.8572110232497956E-2</v>
      </c>
    </row>
    <row r="1365" spans="1:21" x14ac:dyDescent="0.25">
      <c r="A1365">
        <v>861</v>
      </c>
      <c r="B1365" t="s">
        <v>913</v>
      </c>
      <c r="C1365" t="s">
        <v>40</v>
      </c>
      <c r="D1365" s="1">
        <v>216942</v>
      </c>
      <c r="E1365" t="s">
        <v>24</v>
      </c>
      <c r="F1365" s="4">
        <v>735</v>
      </c>
      <c r="G1365" s="4">
        <v>599545</v>
      </c>
      <c r="H1365" t="s">
        <v>29</v>
      </c>
      <c r="I1365" t="s">
        <v>32</v>
      </c>
      <c r="J1365" t="s">
        <v>72</v>
      </c>
      <c r="K1365" s="3">
        <v>11691.27</v>
      </c>
      <c r="L1365" s="6">
        <v>14</v>
      </c>
      <c r="N1365" s="4">
        <v>12</v>
      </c>
      <c r="O1365" s="4">
        <v>159296</v>
      </c>
      <c r="P1365" s="4">
        <v>312620</v>
      </c>
      <c r="Q1365" s="4">
        <v>1</v>
      </c>
      <c r="R1365" s="9" t="str">
        <f t="shared" si="87"/>
        <v>a98bbd37-206d-4f81-a644-dacac1b23e51не погашен216942краткосрочный735иное10+ летв собственностииное11691,2714121592963126201</v>
      </c>
      <c r="S1365" s="10">
        <f t="shared" si="88"/>
        <v>0.23400285216289018</v>
      </c>
      <c r="T1365" s="3">
        <f t="shared" si="89"/>
        <v>13.625209237319812</v>
      </c>
      <c r="U1365" s="13">
        <f t="shared" si="90"/>
        <v>4.7648157215696818E-2</v>
      </c>
    </row>
    <row r="1366" spans="1:21" x14ac:dyDescent="0.25">
      <c r="A1366">
        <v>923</v>
      </c>
      <c r="B1366" t="s">
        <v>975</v>
      </c>
      <c r="C1366" t="s">
        <v>23</v>
      </c>
      <c r="D1366" s="1">
        <v>594000</v>
      </c>
      <c r="E1366" t="s">
        <v>24</v>
      </c>
      <c r="F1366" s="4">
        <v>685</v>
      </c>
      <c r="G1366" s="4">
        <v>1069966</v>
      </c>
      <c r="H1366" t="s">
        <v>29</v>
      </c>
      <c r="I1366" t="s">
        <v>26</v>
      </c>
      <c r="J1366" t="s">
        <v>27</v>
      </c>
      <c r="K1366" s="3">
        <v>14979.41</v>
      </c>
      <c r="L1366" s="6">
        <v>8.5</v>
      </c>
      <c r="N1366" s="4">
        <v>10</v>
      </c>
      <c r="O1366" s="4">
        <v>360848</v>
      </c>
      <c r="P1366" s="4">
        <v>1001968</v>
      </c>
      <c r="Q1366" s="4">
        <v>0</v>
      </c>
      <c r="R1366" s="9" t="str">
        <f t="shared" si="87"/>
        <v>a992d10d-d4fb-4edf-8614-98b723f1b435погашен594000краткосрочный685ремонт жилья10+ летв ипотекеремонт жилья14979,418,51036084810019680</v>
      </c>
      <c r="S1366" s="10">
        <f t="shared" si="88"/>
        <v>0.16799872145470041</v>
      </c>
      <c r="T1366" s="3">
        <f t="shared" si="89"/>
        <v>24.089600324712389</v>
      </c>
      <c r="U1366" s="13">
        <f t="shared" si="90"/>
        <v>8.4242747655667083E-2</v>
      </c>
    </row>
    <row r="1367" spans="1:21" x14ac:dyDescent="0.25">
      <c r="A1367">
        <v>1101</v>
      </c>
      <c r="B1367" t="s">
        <v>1151</v>
      </c>
      <c r="C1367" t="s">
        <v>23</v>
      </c>
      <c r="D1367" s="1">
        <v>437580</v>
      </c>
      <c r="E1367" t="s">
        <v>24</v>
      </c>
      <c r="F1367" s="4">
        <v>747</v>
      </c>
      <c r="G1367" s="4">
        <v>982566</v>
      </c>
      <c r="H1367" t="s">
        <v>42</v>
      </c>
      <c r="I1367" t="s">
        <v>38</v>
      </c>
      <c r="J1367" t="s">
        <v>75</v>
      </c>
      <c r="K1367" s="3">
        <v>17931.82</v>
      </c>
      <c r="L1367" s="6">
        <v>14.1</v>
      </c>
      <c r="M1367" s="4">
        <v>72</v>
      </c>
      <c r="N1367" s="4">
        <v>11</v>
      </c>
      <c r="O1367" s="4">
        <v>78926</v>
      </c>
      <c r="P1367" s="4">
        <v>613360</v>
      </c>
      <c r="Q1367" s="4">
        <v>0</v>
      </c>
      <c r="R1367" s="9" t="str">
        <f t="shared" si="87"/>
        <v>a9d21c1b-d737-4ede-b121-958b02aea759погашен437580краткосрочный747бизнес&lt; 1 годав арендебизнес17931,8214,17211789266133600</v>
      </c>
      <c r="S1367" s="10">
        <f t="shared" si="88"/>
        <v>0.21899988397725953</v>
      </c>
      <c r="T1367" s="3">
        <f t="shared" si="89"/>
        <v>4.4014494903473267</v>
      </c>
      <c r="U1367" s="13">
        <f t="shared" si="90"/>
        <v>1.5392127463157539E-2</v>
      </c>
    </row>
    <row r="1368" spans="1:21" x14ac:dyDescent="0.25">
      <c r="A1368">
        <v>12</v>
      </c>
      <c r="B1368" t="s">
        <v>49</v>
      </c>
      <c r="C1368" t="s">
        <v>23</v>
      </c>
      <c r="D1368" s="1">
        <v>541970</v>
      </c>
      <c r="E1368" t="s">
        <v>24</v>
      </c>
      <c r="F1368" s="4"/>
      <c r="G1368" s="4"/>
      <c r="H1368" t="s">
        <v>29</v>
      </c>
      <c r="I1368" t="s">
        <v>26</v>
      </c>
      <c r="J1368" t="s">
        <v>27</v>
      </c>
      <c r="K1368" s="3">
        <v>23568.55</v>
      </c>
      <c r="L1368" s="6">
        <v>23.2</v>
      </c>
      <c r="N1368" s="4">
        <v>23</v>
      </c>
      <c r="O1368" s="4">
        <v>60705</v>
      </c>
      <c r="P1368" s="4">
        <v>1634468</v>
      </c>
      <c r="Q1368" s="4">
        <v>0</v>
      </c>
      <c r="R1368" s="9" t="str">
        <f t="shared" si="87"/>
        <v>aa0a6a22-a95e-48e0-ba4f-b83456d424e4погашен541970краткосрочныйремонт жилья10+ летв ипотекеремонт жилья23568,5523,2236070516344680</v>
      </c>
      <c r="S1368" s="10" t="str">
        <f t="shared" si="88"/>
        <v/>
      </c>
      <c r="T1368" s="3">
        <f t="shared" si="89"/>
        <v>2.5756781813051717</v>
      </c>
      <c r="U1368" s="13">
        <f t="shared" si="90"/>
        <v>9.0072979271186675E-3</v>
      </c>
    </row>
    <row r="1369" spans="1:21" x14ac:dyDescent="0.25">
      <c r="A1369">
        <v>1159</v>
      </c>
      <c r="B1369" t="s">
        <v>1209</v>
      </c>
      <c r="C1369" t="s">
        <v>40</v>
      </c>
      <c r="D1369" s="1">
        <v>178860</v>
      </c>
      <c r="E1369" t="s">
        <v>24</v>
      </c>
      <c r="F1369" s="4">
        <v>704</v>
      </c>
      <c r="G1369" s="4">
        <v>1062043</v>
      </c>
      <c r="H1369" t="s">
        <v>52</v>
      </c>
      <c r="I1369" t="s">
        <v>38</v>
      </c>
      <c r="J1369" t="s">
        <v>30</v>
      </c>
      <c r="K1369" s="3">
        <v>13983.43</v>
      </c>
      <c r="L1369" s="6">
        <v>7</v>
      </c>
      <c r="N1369" s="4">
        <v>6</v>
      </c>
      <c r="O1369" s="4">
        <v>145730</v>
      </c>
      <c r="P1369" s="4">
        <v>268268</v>
      </c>
      <c r="Q1369" s="4">
        <v>0</v>
      </c>
      <c r="R1369" s="9" t="str">
        <f t="shared" si="87"/>
        <v>aaabd1d3-ca88-4655-b234-09941a699a89не погашен178860краткосрочный704консолидация кредитов4 годав арендеконсолидация кредитов13983,43761457302682680</v>
      </c>
      <c r="S1369" s="10">
        <f t="shared" si="88"/>
        <v>0.15799846145589208</v>
      </c>
      <c r="T1369" s="3">
        <f t="shared" si="89"/>
        <v>10.421620446485591</v>
      </c>
      <c r="U1369" s="13">
        <f t="shared" si="90"/>
        <v>3.6445018995843723E-2</v>
      </c>
    </row>
    <row r="1370" spans="1:21" x14ac:dyDescent="0.25">
      <c r="A1370">
        <v>988</v>
      </c>
      <c r="B1370" t="s">
        <v>1039</v>
      </c>
      <c r="C1370" t="s">
        <v>23</v>
      </c>
      <c r="E1370" t="s">
        <v>24</v>
      </c>
      <c r="F1370" s="4">
        <v>726</v>
      </c>
      <c r="G1370" s="4">
        <v>1058167</v>
      </c>
      <c r="H1370" t="s">
        <v>52</v>
      </c>
      <c r="I1370" t="s">
        <v>26</v>
      </c>
      <c r="J1370" t="s">
        <v>30</v>
      </c>
      <c r="K1370" s="3">
        <v>14285.34</v>
      </c>
      <c r="L1370" s="6">
        <v>12</v>
      </c>
      <c r="M1370" s="4">
        <v>5</v>
      </c>
      <c r="N1370" s="4">
        <v>14</v>
      </c>
      <c r="O1370" s="4">
        <v>192584</v>
      </c>
      <c r="P1370" s="4">
        <v>665676</v>
      </c>
      <c r="Q1370" s="4">
        <v>0</v>
      </c>
      <c r="R1370" s="9" t="str">
        <f t="shared" si="87"/>
        <v>aabf4f9d-13ce-47f7-b65b-1930d66a1a33погашенкраткосрочный726консолидация кредитов4 годав ипотекеконсолидация кредитов14285,34125141925846656760</v>
      </c>
      <c r="S1370" s="10">
        <f t="shared" si="88"/>
        <v>0.16200096960120663</v>
      </c>
      <c r="T1370" s="3">
        <f t="shared" si="89"/>
        <v>13.481233208310057</v>
      </c>
      <c r="U1370" s="13">
        <f t="shared" si="90"/>
        <v>4.7144664583322539E-2</v>
      </c>
    </row>
    <row r="1371" spans="1:21" x14ac:dyDescent="0.25">
      <c r="A1371">
        <v>1011</v>
      </c>
      <c r="B1371" t="s">
        <v>1061</v>
      </c>
      <c r="C1371" t="s">
        <v>23</v>
      </c>
      <c r="D1371" s="1">
        <v>267652</v>
      </c>
      <c r="E1371" t="s">
        <v>24</v>
      </c>
      <c r="F1371" s="4"/>
      <c r="G1371" s="4"/>
      <c r="H1371" t="s">
        <v>52</v>
      </c>
      <c r="I1371" t="s">
        <v>26</v>
      </c>
      <c r="J1371" t="s">
        <v>72</v>
      </c>
      <c r="K1371" s="3">
        <v>1035.31</v>
      </c>
      <c r="L1371" s="6">
        <v>14.5</v>
      </c>
      <c r="N1371" s="4">
        <v>5</v>
      </c>
      <c r="O1371" s="4">
        <v>40945</v>
      </c>
      <c r="P1371" s="4">
        <v>338712</v>
      </c>
      <c r="Q1371" s="4">
        <v>1</v>
      </c>
      <c r="R1371" s="9" t="str">
        <f t="shared" si="87"/>
        <v>aac6059a-0c38-43a0-ba58-f95367667bbcпогашен267652краткосрочныйиное4 годав ипотекеиное1035,3114,55409453387121</v>
      </c>
      <c r="S1371" s="10" t="str">
        <f t="shared" si="88"/>
        <v/>
      </c>
      <c r="T1371" s="3">
        <f t="shared" si="89"/>
        <v>39.548541016700312</v>
      </c>
      <c r="U1371" s="13">
        <f t="shared" si="90"/>
        <v>0.13830357150433384</v>
      </c>
    </row>
    <row r="1372" spans="1:21" x14ac:dyDescent="0.25">
      <c r="A1372">
        <v>1009</v>
      </c>
      <c r="B1372" t="s">
        <v>1059</v>
      </c>
      <c r="C1372" t="s">
        <v>23</v>
      </c>
      <c r="D1372" s="1">
        <v>196658</v>
      </c>
      <c r="E1372" t="s">
        <v>24</v>
      </c>
      <c r="F1372" s="4">
        <v>732</v>
      </c>
      <c r="G1372" s="4">
        <v>650655</v>
      </c>
      <c r="H1372" t="s">
        <v>42</v>
      </c>
      <c r="I1372" t="s">
        <v>38</v>
      </c>
      <c r="J1372" t="s">
        <v>30</v>
      </c>
      <c r="K1372" s="3">
        <v>15073.46</v>
      </c>
      <c r="L1372" s="6">
        <v>15</v>
      </c>
      <c r="N1372" s="4">
        <v>7</v>
      </c>
      <c r="O1372" s="4">
        <v>190684</v>
      </c>
      <c r="P1372" s="4">
        <v>307934</v>
      </c>
      <c r="Q1372" s="4">
        <v>0</v>
      </c>
      <c r="R1372" s="9" t="str">
        <f t="shared" si="87"/>
        <v>aac67f72-fe21-4656-b675-af81e6d1c4acпогашен196658краткосрочный732консолидация кредитов&lt; 1 годав арендеконсолидация кредитов15073,461571906843079340</v>
      </c>
      <c r="S1372" s="10">
        <f t="shared" si="88"/>
        <v>0.27799912395970211</v>
      </c>
      <c r="T1372" s="3">
        <f t="shared" si="89"/>
        <v>12.650313862908716</v>
      </c>
      <c r="U1372" s="13">
        <f t="shared" si="90"/>
        <v>4.4238890814006462E-2</v>
      </c>
    </row>
    <row r="1373" spans="1:21" x14ac:dyDescent="0.25">
      <c r="A1373">
        <v>978</v>
      </c>
      <c r="B1373" t="s">
        <v>1029</v>
      </c>
      <c r="C1373" t="s">
        <v>23</v>
      </c>
      <c r="D1373" s="1">
        <v>153780</v>
      </c>
      <c r="E1373" t="s">
        <v>24</v>
      </c>
      <c r="F1373" s="4">
        <v>710</v>
      </c>
      <c r="G1373" s="4">
        <v>531202</v>
      </c>
      <c r="H1373" t="s">
        <v>35</v>
      </c>
      <c r="I1373" t="s">
        <v>32</v>
      </c>
      <c r="J1373" t="s">
        <v>72</v>
      </c>
      <c r="K1373" s="3">
        <v>8632.08</v>
      </c>
      <c r="L1373" s="6">
        <v>18</v>
      </c>
      <c r="N1373" s="4">
        <v>8</v>
      </c>
      <c r="O1373" s="4">
        <v>72637</v>
      </c>
      <c r="P1373" s="4">
        <v>426976</v>
      </c>
      <c r="Q1373" s="4">
        <v>0</v>
      </c>
      <c r="R1373" s="9" t="str">
        <f t="shared" si="87"/>
        <v>ab10e32a-c187-4313-b9cd-9e210ce93bdfпогашен153780краткосрочный710иное3 годав собственностииное8632,08188726374269760</v>
      </c>
      <c r="S1373" s="10">
        <f t="shared" si="88"/>
        <v>0.19500107303812861</v>
      </c>
      <c r="T1373" s="3">
        <f t="shared" si="89"/>
        <v>8.4147737277689743</v>
      </c>
      <c r="U1373" s="13">
        <f t="shared" si="90"/>
        <v>2.9426958113571034E-2</v>
      </c>
    </row>
    <row r="1374" spans="1:21" x14ac:dyDescent="0.25">
      <c r="A1374">
        <v>806</v>
      </c>
      <c r="B1374" t="s">
        <v>858</v>
      </c>
      <c r="C1374" t="s">
        <v>23</v>
      </c>
      <c r="D1374" s="1">
        <v>264924</v>
      </c>
      <c r="E1374" t="s">
        <v>24</v>
      </c>
      <c r="F1374" s="4"/>
      <c r="G1374" s="4"/>
      <c r="H1374" t="s">
        <v>46</v>
      </c>
      <c r="I1374" t="s">
        <v>38</v>
      </c>
      <c r="J1374" t="s">
        <v>30</v>
      </c>
      <c r="K1374" s="3">
        <v>12297.94</v>
      </c>
      <c r="L1374" s="6">
        <v>20</v>
      </c>
      <c r="M1374" s="4">
        <v>36</v>
      </c>
      <c r="N1374" s="4">
        <v>6</v>
      </c>
      <c r="O1374" s="4">
        <v>132924</v>
      </c>
      <c r="P1374" s="4">
        <v>249480</v>
      </c>
      <c r="Q1374" s="4">
        <v>0</v>
      </c>
      <c r="R1374" s="9" t="str">
        <f t="shared" si="87"/>
        <v>ab2514e8-3bd4-4d64-8fd0-40533b132227погашен264924краткосрочныйконсолидация кредитов2 годав арендеконсолидация кредитов12297,94203661329242494800</v>
      </c>
      <c r="S1374" s="10" t="str">
        <f t="shared" si="88"/>
        <v/>
      </c>
      <c r="T1374" s="3">
        <f t="shared" si="89"/>
        <v>10.808639495720421</v>
      </c>
      <c r="U1374" s="13">
        <f t="shared" si="90"/>
        <v>3.7798447349288819E-2</v>
      </c>
    </row>
    <row r="1375" spans="1:21" x14ac:dyDescent="0.25">
      <c r="A1375">
        <v>624</v>
      </c>
      <c r="B1375" t="s">
        <v>675</v>
      </c>
      <c r="C1375" t="s">
        <v>23</v>
      </c>
      <c r="D1375" s="1">
        <v>328548</v>
      </c>
      <c r="E1375" t="s">
        <v>34</v>
      </c>
      <c r="F1375" s="4">
        <v>704</v>
      </c>
      <c r="G1375" s="4">
        <v>1172813</v>
      </c>
      <c r="H1375" t="s">
        <v>25</v>
      </c>
      <c r="I1375" t="s">
        <v>26</v>
      </c>
      <c r="J1375" t="s">
        <v>30</v>
      </c>
      <c r="K1375" s="3">
        <v>16028.4</v>
      </c>
      <c r="L1375" s="6">
        <v>13.5</v>
      </c>
      <c r="M1375" s="4">
        <v>38</v>
      </c>
      <c r="N1375" s="4">
        <v>7</v>
      </c>
      <c r="O1375" s="4">
        <v>350246</v>
      </c>
      <c r="P1375" s="4">
        <v>479930</v>
      </c>
      <c r="Q1375" s="4">
        <v>0</v>
      </c>
      <c r="R1375" s="9" t="str">
        <f t="shared" si="87"/>
        <v>ab2e62f5-cdde-4939-a971-7e334e0ab26cпогашен328548долгосрочный704консолидация кредитов8 летв ипотекеконсолидация кредитов16028,413,53873502464799300</v>
      </c>
      <c r="S1375" s="10">
        <f t="shared" si="88"/>
        <v>0.1639995463897484</v>
      </c>
      <c r="T1375" s="3">
        <f t="shared" si="89"/>
        <v>21.851588430535799</v>
      </c>
      <c r="U1375" s="13">
        <f t="shared" si="90"/>
        <v>7.6416288573318197E-2</v>
      </c>
    </row>
    <row r="1376" spans="1:21" x14ac:dyDescent="0.25">
      <c r="A1376">
        <v>419</v>
      </c>
      <c r="B1376" t="s">
        <v>471</v>
      </c>
      <c r="C1376" t="s">
        <v>23</v>
      </c>
      <c r="D1376" s="1">
        <v>152372</v>
      </c>
      <c r="E1376" t="s">
        <v>24</v>
      </c>
      <c r="F1376" s="4">
        <v>697</v>
      </c>
      <c r="G1376" s="4">
        <v>845937</v>
      </c>
      <c r="H1376" t="s">
        <v>42</v>
      </c>
      <c r="I1376" t="s">
        <v>38</v>
      </c>
      <c r="J1376" t="s">
        <v>30</v>
      </c>
      <c r="K1376" s="3">
        <v>2876.22</v>
      </c>
      <c r="L1376" s="6">
        <v>8.8000000000000007</v>
      </c>
      <c r="M1376" s="4">
        <v>46</v>
      </c>
      <c r="N1376" s="4">
        <v>10</v>
      </c>
      <c r="O1376" s="4">
        <v>56943</v>
      </c>
      <c r="P1376" s="4">
        <v>215468</v>
      </c>
      <c r="Q1376" s="4">
        <v>0</v>
      </c>
      <c r="R1376" s="9" t="str">
        <f t="shared" si="87"/>
        <v>ab46b1a7-f937-4ba9-ac98-270344120cf7погашен152372краткосрочный697консолидация кредитов&lt; 1 годав арендеконсолидация кредитов2876,228,84610569432154680</v>
      </c>
      <c r="S1376" s="10">
        <f t="shared" si="88"/>
        <v>4.0800485142510612E-2</v>
      </c>
      <c r="T1376" s="3">
        <f t="shared" si="89"/>
        <v>19.797859690844234</v>
      </c>
      <c r="U1376" s="13">
        <f t="shared" si="90"/>
        <v>6.9234278509268152E-2</v>
      </c>
    </row>
    <row r="1377" spans="1:21" x14ac:dyDescent="0.25">
      <c r="A1377">
        <v>421</v>
      </c>
      <c r="B1377" t="s">
        <v>471</v>
      </c>
      <c r="C1377" t="s">
        <v>23</v>
      </c>
      <c r="D1377" s="1">
        <v>152372</v>
      </c>
      <c r="E1377" t="s">
        <v>24</v>
      </c>
      <c r="F1377" s="4">
        <v>697</v>
      </c>
      <c r="G1377" s="4">
        <v>845937</v>
      </c>
      <c r="H1377" t="s">
        <v>42</v>
      </c>
      <c r="I1377" t="s">
        <v>38</v>
      </c>
      <c r="J1377" t="s">
        <v>30</v>
      </c>
      <c r="K1377" s="3">
        <v>2876.22</v>
      </c>
      <c r="L1377" s="6">
        <v>8.8000000000000007</v>
      </c>
      <c r="M1377" s="4">
        <v>46</v>
      </c>
      <c r="N1377" s="4">
        <v>10</v>
      </c>
      <c r="O1377" s="4">
        <v>56943</v>
      </c>
      <c r="P1377" s="4">
        <v>215468</v>
      </c>
      <c r="Q1377" s="4">
        <v>0</v>
      </c>
      <c r="R1377" s="9" t="str">
        <f t="shared" si="87"/>
        <v>ab46b1a7-f937-4ba9-ac98-270344120cf7погашен152372краткосрочный697консолидация кредитов&lt; 1 годав арендеконсолидация кредитов2876,228,84610569432154680</v>
      </c>
      <c r="S1377" s="10">
        <f t="shared" si="88"/>
        <v>4.0800485142510612E-2</v>
      </c>
      <c r="T1377" s="3">
        <f t="shared" si="89"/>
        <v>19.797859690844234</v>
      </c>
      <c r="U1377" s="13">
        <f t="shared" si="90"/>
        <v>6.9234278509268152E-2</v>
      </c>
    </row>
    <row r="1378" spans="1:21" x14ac:dyDescent="0.25">
      <c r="A1378">
        <v>844</v>
      </c>
      <c r="B1378" t="s">
        <v>896</v>
      </c>
      <c r="C1378" t="s">
        <v>40</v>
      </c>
      <c r="D1378" s="1">
        <v>94908</v>
      </c>
      <c r="E1378" t="s">
        <v>24</v>
      </c>
      <c r="F1378" s="4">
        <v>738</v>
      </c>
      <c r="G1378" s="4">
        <v>768170</v>
      </c>
      <c r="H1378" t="s">
        <v>57</v>
      </c>
      <c r="I1378" t="s">
        <v>38</v>
      </c>
      <c r="J1378" t="s">
        <v>30</v>
      </c>
      <c r="K1378" s="3">
        <v>5281.24</v>
      </c>
      <c r="L1378" s="6">
        <v>15.4</v>
      </c>
      <c r="N1378" s="4">
        <v>10</v>
      </c>
      <c r="O1378" s="4">
        <v>213579</v>
      </c>
      <c r="P1378" s="4">
        <v>353782</v>
      </c>
      <c r="Q1378" s="4">
        <v>0</v>
      </c>
      <c r="R1378" s="9" t="str">
        <f t="shared" si="87"/>
        <v>ab4e245b-381d-4260-acff-8a6a58ba94c0не погашен94908краткосрочный738консолидация кредитов7 летв арендеконсолидация кредитов5281,2415,4102135793537820</v>
      </c>
      <c r="S1378" s="10">
        <f t="shared" si="88"/>
        <v>8.250111303487509E-2</v>
      </c>
      <c r="T1378" s="3">
        <f t="shared" si="89"/>
        <v>40.441070657648581</v>
      </c>
      <c r="U1378" s="13">
        <f t="shared" si="90"/>
        <v>0.14142480009692593</v>
      </c>
    </row>
    <row r="1379" spans="1:21" x14ac:dyDescent="0.25">
      <c r="A1379">
        <v>1895</v>
      </c>
      <c r="B1379" t="s">
        <v>1942</v>
      </c>
      <c r="C1379" t="s">
        <v>40</v>
      </c>
      <c r="D1379" s="1">
        <v>103686</v>
      </c>
      <c r="E1379" t="s">
        <v>24</v>
      </c>
      <c r="F1379" s="4"/>
      <c r="G1379" s="4"/>
      <c r="H1379" t="s">
        <v>29</v>
      </c>
      <c r="I1379" t="s">
        <v>38</v>
      </c>
      <c r="J1379" t="s">
        <v>30</v>
      </c>
      <c r="K1379" s="3">
        <v>9779.8700000000008</v>
      </c>
      <c r="L1379" s="6">
        <v>9.4</v>
      </c>
      <c r="N1379" s="4">
        <v>12</v>
      </c>
      <c r="O1379" s="4">
        <v>114152</v>
      </c>
      <c r="P1379" s="4">
        <v>380864</v>
      </c>
      <c r="Q1379" s="4">
        <v>0</v>
      </c>
      <c r="R1379" s="9" t="str">
        <f t="shared" si="87"/>
        <v>ab53ab60-b284-45b4-965b-2dc5dd87d3bfне погашен103686краткосрочныйконсолидация кредитов10+ летв арендеконсолидация кредитов9779,879,4121141523808640</v>
      </c>
      <c r="S1379" s="10" t="str">
        <f t="shared" si="88"/>
        <v/>
      </c>
      <c r="T1379" s="3">
        <f t="shared" si="89"/>
        <v>11.672138791210925</v>
      </c>
      <c r="U1379" s="13">
        <f t="shared" si="90"/>
        <v>4.0818155118214676E-2</v>
      </c>
    </row>
    <row r="1380" spans="1:21" x14ac:dyDescent="0.25">
      <c r="A1380">
        <v>810</v>
      </c>
      <c r="B1380" t="s">
        <v>862</v>
      </c>
      <c r="C1380" t="s">
        <v>23</v>
      </c>
      <c r="E1380" t="s">
        <v>24</v>
      </c>
      <c r="F1380" s="4">
        <v>748</v>
      </c>
      <c r="G1380" s="4">
        <v>1576411</v>
      </c>
      <c r="H1380" t="s">
        <v>37</v>
      </c>
      <c r="I1380" t="s">
        <v>38</v>
      </c>
      <c r="J1380" t="s">
        <v>30</v>
      </c>
      <c r="K1380" s="3">
        <v>26404.68</v>
      </c>
      <c r="L1380" s="6">
        <v>15</v>
      </c>
      <c r="N1380" s="4">
        <v>15</v>
      </c>
      <c r="O1380" s="4">
        <v>310118</v>
      </c>
      <c r="P1380" s="4">
        <v>712492</v>
      </c>
      <c r="Q1380" s="4">
        <v>0</v>
      </c>
      <c r="R1380" s="9" t="str">
        <f t="shared" si="87"/>
        <v>ab685182-eb88-49b6-aee0-cfb49d50288bпогашенкраткосрочный748консолидация кредитов5 летв арендеконсолидация кредитов26404,6815153101187124920</v>
      </c>
      <c r="S1380" s="10">
        <f t="shared" si="88"/>
        <v>0.20099844520242502</v>
      </c>
      <c r="T1380" s="3">
        <f t="shared" si="89"/>
        <v>11.744811904556313</v>
      </c>
      <c r="U1380" s="13">
        <f t="shared" si="90"/>
        <v>4.1072297265298235E-2</v>
      </c>
    </row>
    <row r="1381" spans="1:21" x14ac:dyDescent="0.25">
      <c r="A1381">
        <v>168</v>
      </c>
      <c r="B1381" t="s">
        <v>215</v>
      </c>
      <c r="C1381" t="s">
        <v>23</v>
      </c>
      <c r="D1381" s="1">
        <v>768394</v>
      </c>
      <c r="E1381" t="s">
        <v>34</v>
      </c>
      <c r="F1381" s="4">
        <v>651</v>
      </c>
      <c r="G1381" s="4">
        <v>1651252</v>
      </c>
      <c r="H1381" t="s">
        <v>46</v>
      </c>
      <c r="I1381" t="s">
        <v>26</v>
      </c>
      <c r="J1381" t="s">
        <v>30</v>
      </c>
      <c r="K1381" s="3">
        <v>19264.669999999998</v>
      </c>
      <c r="L1381" s="6">
        <v>29.2</v>
      </c>
      <c r="M1381" s="4">
        <v>30</v>
      </c>
      <c r="N1381" s="4">
        <v>6</v>
      </c>
      <c r="O1381" s="4">
        <v>421420</v>
      </c>
      <c r="P1381" s="4">
        <v>559592</v>
      </c>
      <c r="Q1381" s="4">
        <v>0</v>
      </c>
      <c r="R1381" s="9" t="str">
        <f t="shared" si="87"/>
        <v>ab77813a-d625-4f19-9772-f17d6654656cпогашен768394долгосрочный651консолидация кредитов2 годав ипотекеконсолидация кредитов19264,6729,23064214205595920</v>
      </c>
      <c r="S1381" s="10">
        <f t="shared" si="88"/>
        <v>0.14000046025682331</v>
      </c>
      <c r="T1381" s="3">
        <f t="shared" si="89"/>
        <v>21.875277386012844</v>
      </c>
      <c r="U1381" s="13">
        <f t="shared" si="90"/>
        <v>7.6499130242402749E-2</v>
      </c>
    </row>
    <row r="1382" spans="1:21" x14ac:dyDescent="0.25">
      <c r="A1382">
        <v>17</v>
      </c>
      <c r="B1382" t="s">
        <v>56</v>
      </c>
      <c r="C1382" t="s">
        <v>40</v>
      </c>
      <c r="D1382" s="1">
        <v>653004</v>
      </c>
      <c r="E1382" t="s">
        <v>34</v>
      </c>
      <c r="F1382" s="4"/>
      <c r="G1382" s="4"/>
      <c r="H1382" t="s">
        <v>57</v>
      </c>
      <c r="I1382" t="s">
        <v>26</v>
      </c>
      <c r="J1382" t="s">
        <v>30</v>
      </c>
      <c r="K1382" s="3">
        <v>14537.09</v>
      </c>
      <c r="L1382" s="6">
        <v>20.5</v>
      </c>
      <c r="N1382" s="4">
        <v>9</v>
      </c>
      <c r="O1382" s="4">
        <v>302309</v>
      </c>
      <c r="P1382" s="4">
        <v>413754</v>
      </c>
      <c r="Q1382" s="4">
        <v>0</v>
      </c>
      <c r="R1382" s="9" t="str">
        <f t="shared" si="87"/>
        <v>abb4c446-08ea-49ff-aeb8-5e1e9da673e7не погашен653004долгосрочныйконсолидация кредитов7 летв ипотекеконсолидация кредитов14537,0920,593023094137540</v>
      </c>
      <c r="S1382" s="10" t="str">
        <f t="shared" si="88"/>
        <v/>
      </c>
      <c r="T1382" s="3">
        <f t="shared" si="89"/>
        <v>20.79570257871417</v>
      </c>
      <c r="U1382" s="13">
        <f t="shared" si="90"/>
        <v>7.2723793713743948E-2</v>
      </c>
    </row>
    <row r="1383" spans="1:21" x14ac:dyDescent="0.25">
      <c r="A1383">
        <v>1387</v>
      </c>
      <c r="B1383" t="s">
        <v>1437</v>
      </c>
      <c r="C1383" t="s">
        <v>23</v>
      </c>
      <c r="D1383" s="1">
        <v>441452</v>
      </c>
      <c r="E1383" t="s">
        <v>24</v>
      </c>
      <c r="F1383" s="4">
        <v>720</v>
      </c>
      <c r="G1383" s="4">
        <v>869288</v>
      </c>
      <c r="H1383" t="s">
        <v>46</v>
      </c>
      <c r="I1383" t="s">
        <v>38</v>
      </c>
      <c r="J1383" t="s">
        <v>30</v>
      </c>
      <c r="K1383" s="3">
        <v>20717.79</v>
      </c>
      <c r="L1383" s="6">
        <v>15.6</v>
      </c>
      <c r="N1383" s="4">
        <v>9</v>
      </c>
      <c r="O1383" s="4">
        <v>301169</v>
      </c>
      <c r="P1383" s="4">
        <v>345620</v>
      </c>
      <c r="Q1383" s="4">
        <v>0</v>
      </c>
      <c r="R1383" s="9" t="str">
        <f t="shared" si="87"/>
        <v>ac1693b3-7df6-4456-88ea-51a21724661aпогашен441452краткосрочный720консолидация кредитов2 годав арендеконсолидация кредитов20717,7915,693011693456200</v>
      </c>
      <c r="S1383" s="10">
        <f t="shared" si="88"/>
        <v>0.28599667774086379</v>
      </c>
      <c r="T1383" s="3">
        <f t="shared" si="89"/>
        <v>14.536733889087591</v>
      </c>
      <c r="U1383" s="13">
        <f t="shared" si="90"/>
        <v>5.0835812477125888E-2</v>
      </c>
    </row>
    <row r="1384" spans="1:21" x14ac:dyDescent="0.25">
      <c r="A1384">
        <v>1877</v>
      </c>
      <c r="B1384" t="s">
        <v>1924</v>
      </c>
      <c r="C1384" t="s">
        <v>23</v>
      </c>
      <c r="D1384" s="1">
        <v>549450</v>
      </c>
      <c r="E1384" t="s">
        <v>24</v>
      </c>
      <c r="F1384" s="4">
        <v>728</v>
      </c>
      <c r="G1384" s="4">
        <v>2372625</v>
      </c>
      <c r="H1384" t="s">
        <v>68</v>
      </c>
      <c r="I1384" t="s">
        <v>38</v>
      </c>
      <c r="J1384" t="s">
        <v>30</v>
      </c>
      <c r="K1384" s="3">
        <v>26098.97</v>
      </c>
      <c r="L1384" s="6">
        <v>21.7</v>
      </c>
      <c r="M1384" s="4">
        <v>46</v>
      </c>
      <c r="N1384" s="4">
        <v>10</v>
      </c>
      <c r="O1384" s="4">
        <v>574218</v>
      </c>
      <c r="P1384" s="4">
        <v>1183050</v>
      </c>
      <c r="Q1384" s="4">
        <v>0</v>
      </c>
      <c r="R1384" s="9" t="str">
        <f t="shared" si="87"/>
        <v>ac1a7711-2b3b-4f33-b288-0f8fccbb0a19погашен549450краткосрочный728консолидация кредитов1 годв арендеконсолидация кредитов26098,9721,7461057421811830500</v>
      </c>
      <c r="S1384" s="10">
        <f t="shared" si="88"/>
        <v>0.13200048048048049</v>
      </c>
      <c r="T1384" s="3">
        <f t="shared" si="89"/>
        <v>22.001557915887101</v>
      </c>
      <c r="U1384" s="13">
        <f t="shared" si="90"/>
        <v>7.6940740674648386E-2</v>
      </c>
    </row>
    <row r="1385" spans="1:21" x14ac:dyDescent="0.25">
      <c r="A1385">
        <v>1712</v>
      </c>
      <c r="B1385" t="s">
        <v>1761</v>
      </c>
      <c r="C1385" t="s">
        <v>23</v>
      </c>
      <c r="D1385" s="1">
        <v>281644</v>
      </c>
      <c r="E1385" t="s">
        <v>34</v>
      </c>
      <c r="F1385" s="4"/>
      <c r="G1385" s="4"/>
      <c r="H1385" t="s">
        <v>29</v>
      </c>
      <c r="I1385" t="s">
        <v>26</v>
      </c>
      <c r="J1385" t="s">
        <v>30</v>
      </c>
      <c r="K1385" s="3">
        <v>17788.18</v>
      </c>
      <c r="L1385" s="6">
        <v>34.1</v>
      </c>
      <c r="M1385" s="4">
        <v>34</v>
      </c>
      <c r="N1385" s="4">
        <v>21</v>
      </c>
      <c r="O1385" s="4">
        <v>671593</v>
      </c>
      <c r="P1385" s="4">
        <v>1419044</v>
      </c>
      <c r="Q1385" s="4">
        <v>0</v>
      </c>
      <c r="R1385" s="9" t="str">
        <f t="shared" si="87"/>
        <v>ac24a40c-5ab4-4d57-a3dc-de7c86de4672погашен281644долгосрочныйконсолидация кредитов10+ летв ипотекеконсолидация кредитов17788,1834,1342167159314190440</v>
      </c>
      <c r="S1385" s="10" t="str">
        <f t="shared" si="88"/>
        <v/>
      </c>
      <c r="T1385" s="3">
        <f t="shared" si="89"/>
        <v>37.755014846937684</v>
      </c>
      <c r="U1385" s="13">
        <f t="shared" si="90"/>
        <v>0.13203150511483253</v>
      </c>
    </row>
    <row r="1386" spans="1:21" x14ac:dyDescent="0.25">
      <c r="A1386">
        <v>83</v>
      </c>
      <c r="B1386" t="s">
        <v>130</v>
      </c>
      <c r="C1386" t="s">
        <v>23</v>
      </c>
      <c r="D1386" s="1">
        <v>392282</v>
      </c>
      <c r="E1386" t="s">
        <v>34</v>
      </c>
      <c r="F1386" s="4">
        <v>688</v>
      </c>
      <c r="G1386" s="4">
        <v>974662</v>
      </c>
      <c r="H1386" t="s">
        <v>25</v>
      </c>
      <c r="I1386" t="s">
        <v>26</v>
      </c>
      <c r="J1386" t="s">
        <v>30</v>
      </c>
      <c r="K1386" s="3">
        <v>10396.42</v>
      </c>
      <c r="L1386" s="6">
        <v>12</v>
      </c>
      <c r="M1386" s="4">
        <v>10</v>
      </c>
      <c r="N1386" s="4">
        <v>11</v>
      </c>
      <c r="O1386" s="4">
        <v>35663</v>
      </c>
      <c r="P1386" s="4">
        <v>242946</v>
      </c>
      <c r="Q1386" s="4">
        <v>0</v>
      </c>
      <c r="R1386" s="9" t="str">
        <f t="shared" si="87"/>
        <v>ac460fac-928b-4149-b919-69ea4eb9750fпогашен392282долгосрочный688консолидация кредитов8 летв ипотекеконсолидация кредитов10396,42121011356632429460</v>
      </c>
      <c r="S1386" s="10">
        <f t="shared" si="88"/>
        <v>0.12800031190299818</v>
      </c>
      <c r="T1386" s="3">
        <f t="shared" si="89"/>
        <v>3.4303154355056837</v>
      </c>
      <c r="U1386" s="13">
        <f t="shared" si="90"/>
        <v>1.1996014616987849E-2</v>
      </c>
    </row>
    <row r="1387" spans="1:21" x14ac:dyDescent="0.25">
      <c r="A1387">
        <v>659</v>
      </c>
      <c r="B1387" t="s">
        <v>711</v>
      </c>
      <c r="C1387" t="s">
        <v>23</v>
      </c>
      <c r="E1387" t="s">
        <v>24</v>
      </c>
      <c r="F1387" s="4">
        <v>736</v>
      </c>
      <c r="G1387" s="4">
        <v>494247</v>
      </c>
      <c r="H1387" t="s">
        <v>25</v>
      </c>
      <c r="I1387" t="s">
        <v>38</v>
      </c>
      <c r="J1387" t="s">
        <v>30</v>
      </c>
      <c r="K1387" s="3">
        <v>11738.39</v>
      </c>
      <c r="L1387" s="6">
        <v>17.100000000000001</v>
      </c>
      <c r="N1387" s="4">
        <v>19</v>
      </c>
      <c r="O1387" s="4">
        <v>229216</v>
      </c>
      <c r="P1387" s="4">
        <v>804254</v>
      </c>
      <c r="Q1387" s="4">
        <v>0</v>
      </c>
      <c r="R1387" s="9" t="str">
        <f t="shared" si="87"/>
        <v>aca451fc-db23-4d9b-abff-0da9115648a9погашенкраткосрочный736консолидация кредитов8 летв арендеконсолидация кредитов11738,3917,1192292168042540</v>
      </c>
      <c r="S1387" s="10">
        <f t="shared" si="88"/>
        <v>0.28500057663475953</v>
      </c>
      <c r="T1387" s="3">
        <f t="shared" si="89"/>
        <v>19.527039057315356</v>
      </c>
      <c r="U1387" s="13">
        <f t="shared" si="90"/>
        <v>6.8287202842474429E-2</v>
      </c>
    </row>
    <row r="1388" spans="1:21" x14ac:dyDescent="0.25">
      <c r="A1388">
        <v>574</v>
      </c>
      <c r="B1388" t="s">
        <v>625</v>
      </c>
      <c r="C1388" t="s">
        <v>23</v>
      </c>
      <c r="D1388" s="1">
        <v>263318</v>
      </c>
      <c r="E1388" t="s">
        <v>24</v>
      </c>
      <c r="F1388" s="4">
        <v>738</v>
      </c>
      <c r="G1388" s="4">
        <v>707085</v>
      </c>
      <c r="H1388" t="s">
        <v>68</v>
      </c>
      <c r="I1388" t="s">
        <v>38</v>
      </c>
      <c r="J1388" t="s">
        <v>30</v>
      </c>
      <c r="K1388" s="3">
        <v>12962.94</v>
      </c>
      <c r="L1388" s="6">
        <v>14.8</v>
      </c>
      <c r="M1388" s="4">
        <v>18</v>
      </c>
      <c r="N1388" s="4">
        <v>10</v>
      </c>
      <c r="O1388" s="4">
        <v>232940</v>
      </c>
      <c r="P1388" s="4">
        <v>451770</v>
      </c>
      <c r="Q1388" s="4">
        <v>0</v>
      </c>
      <c r="R1388" s="9" t="str">
        <f t="shared" si="87"/>
        <v>acce851e-641d-4ebb-affc-45346df60602погашен263318краткосрочный738консолидация кредитов1 годв арендеконсолидация кредитов12962,9414,818102329404517700</v>
      </c>
      <c r="S1388" s="10">
        <f t="shared" si="88"/>
        <v>0.21999516324062879</v>
      </c>
      <c r="T1388" s="3">
        <f t="shared" si="89"/>
        <v>17.969688974877613</v>
      </c>
      <c r="U1388" s="13">
        <f t="shared" si="90"/>
        <v>6.2841058106243672E-2</v>
      </c>
    </row>
    <row r="1389" spans="1:21" x14ac:dyDescent="0.25">
      <c r="A1389">
        <v>1769</v>
      </c>
      <c r="B1389" t="s">
        <v>1818</v>
      </c>
      <c r="C1389" t="s">
        <v>23</v>
      </c>
      <c r="D1389" s="1">
        <v>457666</v>
      </c>
      <c r="E1389" t="s">
        <v>24</v>
      </c>
      <c r="F1389" s="4">
        <v>745</v>
      </c>
      <c r="G1389" s="4">
        <v>3293745</v>
      </c>
      <c r="H1389" t="s">
        <v>68</v>
      </c>
      <c r="I1389" t="s">
        <v>26</v>
      </c>
      <c r="J1389" t="s">
        <v>30</v>
      </c>
      <c r="K1389" s="3">
        <v>51602.1</v>
      </c>
      <c r="L1389" s="6">
        <v>19.7</v>
      </c>
      <c r="M1389" s="4">
        <v>76</v>
      </c>
      <c r="N1389" s="4">
        <v>22</v>
      </c>
      <c r="O1389" s="4">
        <v>640338</v>
      </c>
      <c r="P1389" s="4">
        <v>924484</v>
      </c>
      <c r="Q1389" s="4">
        <v>0</v>
      </c>
      <c r="R1389" s="9" t="str">
        <f t="shared" si="87"/>
        <v>acffb102-0839-4764-86f4-e76bffbf69dfпогашен457666краткосрочный745консолидация кредитов1 годв ипотекеконсолидация кредитов51602,119,776226403389244840</v>
      </c>
      <c r="S1389" s="10">
        <f t="shared" si="88"/>
        <v>0.18800034611058231</v>
      </c>
      <c r="T1389" s="3">
        <f t="shared" si="89"/>
        <v>12.409146139401305</v>
      </c>
      <c r="U1389" s="13">
        <f t="shared" si="90"/>
        <v>4.3395513115735369E-2</v>
      </c>
    </row>
    <row r="1390" spans="1:21" x14ac:dyDescent="0.25">
      <c r="A1390">
        <v>1250</v>
      </c>
      <c r="B1390" t="s">
        <v>1300</v>
      </c>
      <c r="C1390" t="s">
        <v>23</v>
      </c>
      <c r="D1390" s="1">
        <v>327294</v>
      </c>
      <c r="E1390" t="s">
        <v>24</v>
      </c>
      <c r="F1390" s="4">
        <v>738</v>
      </c>
      <c r="G1390" s="4">
        <v>1224873</v>
      </c>
      <c r="H1390" t="s">
        <v>46</v>
      </c>
      <c r="I1390" t="s">
        <v>26</v>
      </c>
      <c r="J1390" t="s">
        <v>27</v>
      </c>
      <c r="K1390" s="3">
        <v>19189.62</v>
      </c>
      <c r="L1390" s="6">
        <v>11.3</v>
      </c>
      <c r="N1390" s="4">
        <v>8</v>
      </c>
      <c r="O1390" s="4">
        <v>127775</v>
      </c>
      <c r="P1390" s="4">
        <v>294734</v>
      </c>
      <c r="Q1390" s="4">
        <v>0</v>
      </c>
      <c r="R1390" s="9" t="str">
        <f t="shared" si="87"/>
        <v>ad04e26e-bc99-4680-967a-a19f809993c6погашен327294краткосрочный738ремонт жилья2 годав ипотекеремонт жилья19189,6211,381277752947340</v>
      </c>
      <c r="S1390" s="10">
        <f t="shared" si="88"/>
        <v>0.18799944157475917</v>
      </c>
      <c r="T1390" s="3">
        <f t="shared" si="89"/>
        <v>6.6585476940137429</v>
      </c>
      <c r="U1390" s="13">
        <f t="shared" si="90"/>
        <v>2.3285332491157502E-2</v>
      </c>
    </row>
    <row r="1391" spans="1:21" x14ac:dyDescent="0.25">
      <c r="A1391">
        <v>1476</v>
      </c>
      <c r="B1391" t="s">
        <v>1526</v>
      </c>
      <c r="C1391" t="s">
        <v>40</v>
      </c>
      <c r="D1391" s="1">
        <v>229790</v>
      </c>
      <c r="E1391" t="s">
        <v>34</v>
      </c>
      <c r="F1391" s="4">
        <v>678</v>
      </c>
      <c r="G1391" s="4">
        <v>2351250</v>
      </c>
      <c r="H1391" t="s">
        <v>57</v>
      </c>
      <c r="I1391" t="s">
        <v>32</v>
      </c>
      <c r="J1391" t="s">
        <v>30</v>
      </c>
      <c r="K1391" s="3">
        <v>38795.72</v>
      </c>
      <c r="L1391" s="6">
        <v>14.9</v>
      </c>
      <c r="N1391" s="4">
        <v>16</v>
      </c>
      <c r="O1391" s="4">
        <v>512202</v>
      </c>
      <c r="P1391" s="4">
        <v>1068584</v>
      </c>
      <c r="Q1391" s="4">
        <v>1</v>
      </c>
      <c r="R1391" s="9" t="str">
        <f t="shared" si="87"/>
        <v>ad125cf7-946f-459a-a3d0-08d36748b7aaне погашен229790долгосрочный678консолидация кредитов7 летв собственностиконсолидация кредитов38795,7214,91651220210685841</v>
      </c>
      <c r="S1391" s="10">
        <f t="shared" si="88"/>
        <v>0.19800048484848484</v>
      </c>
      <c r="T1391" s="3">
        <f t="shared" si="89"/>
        <v>13.202538836758281</v>
      </c>
      <c r="U1391" s="13">
        <f t="shared" si="90"/>
        <v>4.6170053992062289E-2</v>
      </c>
    </row>
    <row r="1392" spans="1:21" x14ac:dyDescent="0.25">
      <c r="A1392">
        <v>696</v>
      </c>
      <c r="B1392" t="s">
        <v>748</v>
      </c>
      <c r="C1392" t="s">
        <v>40</v>
      </c>
      <c r="D1392" s="1">
        <v>246774</v>
      </c>
      <c r="E1392" t="s">
        <v>24</v>
      </c>
      <c r="F1392" s="4">
        <v>746</v>
      </c>
      <c r="G1392" s="4">
        <v>968715</v>
      </c>
      <c r="H1392" t="s">
        <v>46</v>
      </c>
      <c r="I1392" t="s">
        <v>38</v>
      </c>
      <c r="J1392" t="s">
        <v>30</v>
      </c>
      <c r="K1392" s="3">
        <v>22684.1</v>
      </c>
      <c r="L1392" s="6">
        <v>15.4</v>
      </c>
      <c r="N1392" s="4">
        <v>10</v>
      </c>
      <c r="O1392" s="4">
        <v>349999</v>
      </c>
      <c r="P1392" s="4">
        <v>927366</v>
      </c>
      <c r="Q1392" s="4">
        <v>0</v>
      </c>
      <c r="R1392" s="9" t="str">
        <f t="shared" si="87"/>
        <v>ad4cef79-7205-4b52-b573-ed285926e547не погашен246774краткосрочный746консолидация кредитов2 годав арендеконсолидация кредитов22684,115,4103499999273660</v>
      </c>
      <c r="S1392" s="10">
        <f t="shared" si="88"/>
        <v>0.28100029420417766</v>
      </c>
      <c r="T1392" s="3">
        <f t="shared" si="89"/>
        <v>15.429265432615798</v>
      </c>
      <c r="U1392" s="13">
        <f t="shared" si="90"/>
        <v>5.395704772315181E-2</v>
      </c>
    </row>
    <row r="1393" spans="1:21" x14ac:dyDescent="0.25">
      <c r="A1393">
        <v>1445</v>
      </c>
      <c r="B1393" t="s">
        <v>1495</v>
      </c>
      <c r="C1393" t="s">
        <v>40</v>
      </c>
      <c r="D1393" s="1">
        <v>560956</v>
      </c>
      <c r="E1393" t="s">
        <v>34</v>
      </c>
      <c r="F1393" s="4">
        <v>668</v>
      </c>
      <c r="G1393" s="4">
        <v>3391253</v>
      </c>
      <c r="H1393" t="s">
        <v>46</v>
      </c>
      <c r="I1393" t="s">
        <v>26</v>
      </c>
      <c r="J1393" t="s">
        <v>72</v>
      </c>
      <c r="K1393" s="3">
        <v>35325.56</v>
      </c>
      <c r="L1393" s="6">
        <v>30.3</v>
      </c>
      <c r="M1393" s="4">
        <v>22</v>
      </c>
      <c r="N1393" s="4">
        <v>29</v>
      </c>
      <c r="O1393" s="4">
        <v>570912</v>
      </c>
      <c r="P1393" s="4">
        <v>2592348</v>
      </c>
      <c r="Q1393" s="4">
        <v>0</v>
      </c>
      <c r="R1393" s="9" t="str">
        <f t="shared" si="87"/>
        <v>ad9257ea-3056-4867-a4d3-7b1938405649не погашен560956долгосрочный668иное2 годав ипотекеиное35325,5630,3222957091225923480</v>
      </c>
      <c r="S1393" s="10">
        <f t="shared" si="88"/>
        <v>0.12500002801324464</v>
      </c>
      <c r="T1393" s="3">
        <f t="shared" si="89"/>
        <v>16.161442309760979</v>
      </c>
      <c r="U1393" s="13">
        <f t="shared" si="90"/>
        <v>5.6517513279626008E-2</v>
      </c>
    </row>
    <row r="1394" spans="1:21" x14ac:dyDescent="0.25">
      <c r="A1394">
        <v>580</v>
      </c>
      <c r="B1394" t="s">
        <v>631</v>
      </c>
      <c r="C1394" t="s">
        <v>23</v>
      </c>
      <c r="D1394" s="1">
        <v>230362</v>
      </c>
      <c r="E1394" t="s">
        <v>34</v>
      </c>
      <c r="F1394" s="4">
        <v>731</v>
      </c>
      <c r="G1394" s="4">
        <v>1013479</v>
      </c>
      <c r="H1394" t="s">
        <v>29</v>
      </c>
      <c r="I1394" t="s">
        <v>26</v>
      </c>
      <c r="J1394" t="s">
        <v>30</v>
      </c>
      <c r="K1394" s="3">
        <v>24306.7</v>
      </c>
      <c r="L1394" s="6">
        <v>22</v>
      </c>
      <c r="N1394" s="4">
        <v>16</v>
      </c>
      <c r="O1394" s="4">
        <v>542735</v>
      </c>
      <c r="P1394" s="4">
        <v>1114234</v>
      </c>
      <c r="Q1394" s="4">
        <v>0</v>
      </c>
      <c r="R1394" s="9" t="str">
        <f t="shared" si="87"/>
        <v>adb067a4-39d8-418c-a672-837f84201faaпогашен230362долгосрочный731консолидация кредитов10+ летв ипотекеконсолидация кредитов24306,7221654273511142340</v>
      </c>
      <c r="S1394" s="10">
        <f t="shared" si="88"/>
        <v>0.28780112858776552</v>
      </c>
      <c r="T1394" s="3">
        <f t="shared" si="89"/>
        <v>22.328617212538106</v>
      </c>
      <c r="U1394" s="13">
        <f t="shared" si="90"/>
        <v>7.8084486250532686E-2</v>
      </c>
    </row>
    <row r="1395" spans="1:21" x14ac:dyDescent="0.25">
      <c r="A1395">
        <v>1298</v>
      </c>
      <c r="B1395" t="s">
        <v>1348</v>
      </c>
      <c r="C1395" t="s">
        <v>23</v>
      </c>
      <c r="D1395" s="1">
        <v>109318</v>
      </c>
      <c r="E1395" t="s">
        <v>24</v>
      </c>
      <c r="F1395" s="4">
        <v>736</v>
      </c>
      <c r="G1395" s="4">
        <v>1888220</v>
      </c>
      <c r="H1395" t="s">
        <v>37</v>
      </c>
      <c r="I1395" t="s">
        <v>26</v>
      </c>
      <c r="J1395" t="s">
        <v>27</v>
      </c>
      <c r="K1395" s="3">
        <v>32556.12</v>
      </c>
      <c r="L1395" s="6">
        <v>17.3</v>
      </c>
      <c r="N1395" s="4">
        <v>12</v>
      </c>
      <c r="O1395" s="4">
        <v>1133122</v>
      </c>
      <c r="P1395" s="4">
        <v>1789942</v>
      </c>
      <c r="Q1395" s="4">
        <v>0</v>
      </c>
      <c r="R1395" s="9" t="str">
        <f t="shared" si="87"/>
        <v>adb75e4c-be7f-4032-8ced-da782f476bb2погашен109318краткосрочный736ремонт жилья5 летв ипотекеремонт жилья32556,1217,312113312217899420</v>
      </c>
      <c r="S1395" s="10">
        <f t="shared" si="88"/>
        <v>0.20690038237069833</v>
      </c>
      <c r="T1395" s="3">
        <f t="shared" si="89"/>
        <v>34.805191773466866</v>
      </c>
      <c r="U1395" s="13">
        <f t="shared" si="90"/>
        <v>0.12171580051792644</v>
      </c>
    </row>
    <row r="1396" spans="1:21" x14ac:dyDescent="0.25">
      <c r="A1396">
        <v>871</v>
      </c>
      <c r="B1396" t="s">
        <v>923</v>
      </c>
      <c r="C1396" t="s">
        <v>23</v>
      </c>
      <c r="D1396" s="1">
        <v>590414</v>
      </c>
      <c r="E1396" t="s">
        <v>34</v>
      </c>
      <c r="F1396" s="4">
        <v>692</v>
      </c>
      <c r="G1396" s="4">
        <v>1243645</v>
      </c>
      <c r="H1396" t="s">
        <v>29</v>
      </c>
      <c r="I1396" t="s">
        <v>26</v>
      </c>
      <c r="J1396" t="s">
        <v>27</v>
      </c>
      <c r="K1396" s="3">
        <v>4186.84</v>
      </c>
      <c r="L1396" s="6">
        <v>20.8</v>
      </c>
      <c r="N1396" s="4">
        <v>10</v>
      </c>
      <c r="O1396" s="4">
        <v>94145</v>
      </c>
      <c r="P1396" s="4">
        <v>502392</v>
      </c>
      <c r="Q1396" s="4">
        <v>1</v>
      </c>
      <c r="R1396" s="9" t="str">
        <f t="shared" si="87"/>
        <v>adfbb01f-2156-471f-87d2-84a91af0d93fпогашен590414долгосрочный692ремонт жилья10+ летв ипотекеремонт жилья4186,8420,810941455023921</v>
      </c>
      <c r="S1396" s="10">
        <f t="shared" si="88"/>
        <v>4.0399052784355668E-2</v>
      </c>
      <c r="T1396" s="3">
        <f t="shared" si="89"/>
        <v>22.485932111090943</v>
      </c>
      <c r="U1396" s="13">
        <f t="shared" si="90"/>
        <v>7.863462569338879E-2</v>
      </c>
    </row>
    <row r="1397" spans="1:21" x14ac:dyDescent="0.25">
      <c r="A1397">
        <v>1208</v>
      </c>
      <c r="B1397" t="s">
        <v>1258</v>
      </c>
      <c r="C1397" t="s">
        <v>23</v>
      </c>
      <c r="D1397" s="1">
        <v>67276</v>
      </c>
      <c r="E1397" t="s">
        <v>24</v>
      </c>
      <c r="F1397" s="4"/>
      <c r="G1397" s="4"/>
      <c r="H1397" t="s">
        <v>42</v>
      </c>
      <c r="I1397" t="s">
        <v>38</v>
      </c>
      <c r="J1397" t="s">
        <v>72</v>
      </c>
      <c r="K1397" s="3">
        <v>402.8</v>
      </c>
      <c r="L1397" s="6">
        <v>17.100000000000001</v>
      </c>
      <c r="M1397" s="4">
        <v>46</v>
      </c>
      <c r="N1397" s="4">
        <v>16</v>
      </c>
      <c r="O1397" s="4">
        <v>16283</v>
      </c>
      <c r="P1397" s="4">
        <v>38104</v>
      </c>
      <c r="Q1397" s="4">
        <v>0</v>
      </c>
      <c r="R1397" s="9" t="str">
        <f t="shared" si="87"/>
        <v>ae282cf8-130f-4d22-8165-0183b843543cпогашен67276краткосрочныйиное&lt; 1 годав арендеиное402,817,1461616283381040</v>
      </c>
      <c r="S1397" s="10" t="str">
        <f t="shared" si="88"/>
        <v/>
      </c>
      <c r="T1397" s="3">
        <f t="shared" si="89"/>
        <v>40.424528301886788</v>
      </c>
      <c r="U1397" s="13">
        <f t="shared" si="90"/>
        <v>0.14136695050692499</v>
      </c>
    </row>
    <row r="1398" spans="1:21" x14ac:dyDescent="0.25">
      <c r="A1398">
        <v>1037</v>
      </c>
      <c r="B1398" t="s">
        <v>1087</v>
      </c>
      <c r="C1398" t="s">
        <v>40</v>
      </c>
      <c r="D1398" s="1">
        <v>216238</v>
      </c>
      <c r="E1398" t="s">
        <v>24</v>
      </c>
      <c r="F1398" s="4"/>
      <c r="G1398" s="4"/>
      <c r="H1398" t="s">
        <v>29</v>
      </c>
      <c r="I1398" t="s">
        <v>26</v>
      </c>
      <c r="J1398" t="s">
        <v>30</v>
      </c>
      <c r="K1398" s="3">
        <v>5168.38</v>
      </c>
      <c r="L1398" s="6">
        <v>31.7</v>
      </c>
      <c r="N1398" s="4">
        <v>2</v>
      </c>
      <c r="O1398" s="4">
        <v>155629</v>
      </c>
      <c r="P1398" s="4">
        <v>237710</v>
      </c>
      <c r="Q1398" s="4">
        <v>0</v>
      </c>
      <c r="R1398" s="9" t="str">
        <f t="shared" si="87"/>
        <v>ae8d0ebe-205f-48a3-90ca-fb64306c80a0не погашен216238краткосрочныйконсолидация кредитов10+ летв ипотекеконсолидация кредитов5168,3831,721556292377100</v>
      </c>
      <c r="S1398" s="10" t="str">
        <f t="shared" si="88"/>
        <v/>
      </c>
      <c r="T1398" s="3">
        <f t="shared" si="89"/>
        <v>30.111756488493491</v>
      </c>
      <c r="U1398" s="13">
        <f t="shared" si="90"/>
        <v>0.10530258157611584</v>
      </c>
    </row>
    <row r="1399" spans="1:21" x14ac:dyDescent="0.25">
      <c r="A1399">
        <v>318</v>
      </c>
      <c r="B1399" t="s">
        <v>368</v>
      </c>
      <c r="C1399" t="s">
        <v>23</v>
      </c>
      <c r="D1399" s="1">
        <v>175076</v>
      </c>
      <c r="E1399" t="s">
        <v>24</v>
      </c>
      <c r="F1399" s="4">
        <v>742</v>
      </c>
      <c r="G1399" s="4">
        <v>748486</v>
      </c>
      <c r="H1399" t="s">
        <v>25</v>
      </c>
      <c r="I1399" t="s">
        <v>38</v>
      </c>
      <c r="J1399" t="s">
        <v>72</v>
      </c>
      <c r="K1399" s="3">
        <v>7983.8</v>
      </c>
      <c r="L1399" s="6">
        <v>36.4</v>
      </c>
      <c r="N1399" s="4">
        <v>7</v>
      </c>
      <c r="O1399" s="4">
        <v>184490</v>
      </c>
      <c r="P1399" s="4">
        <v>240856</v>
      </c>
      <c r="Q1399" s="4">
        <v>0</v>
      </c>
      <c r="R1399" s="9" t="str">
        <f t="shared" si="87"/>
        <v>aed4c830-c921-4cd4-8fc8-f2622828d3e9погашен175076краткосрочный742иное8 летв арендеиное7983,836,471844902408560</v>
      </c>
      <c r="S1399" s="10">
        <f t="shared" si="88"/>
        <v>0.12799918769355739</v>
      </c>
      <c r="T1399" s="3">
        <f t="shared" si="89"/>
        <v>23.10804378867206</v>
      </c>
      <c r="U1399" s="13">
        <f t="shared" si="90"/>
        <v>8.0810186780400528E-2</v>
      </c>
    </row>
    <row r="1400" spans="1:21" x14ac:dyDescent="0.25">
      <c r="A1400">
        <v>1998</v>
      </c>
      <c r="B1400" t="s">
        <v>2045</v>
      </c>
      <c r="C1400" t="s">
        <v>23</v>
      </c>
      <c r="D1400" s="1">
        <v>178860</v>
      </c>
      <c r="E1400" t="s">
        <v>24</v>
      </c>
      <c r="F1400" s="4">
        <v>681</v>
      </c>
      <c r="G1400" s="4">
        <v>714457</v>
      </c>
      <c r="H1400" t="s">
        <v>29</v>
      </c>
      <c r="I1400" t="s">
        <v>26</v>
      </c>
      <c r="J1400" t="s">
        <v>27</v>
      </c>
      <c r="K1400" s="3">
        <v>11371.88</v>
      </c>
      <c r="L1400" s="6">
        <v>14.2</v>
      </c>
      <c r="M1400" s="4">
        <v>49</v>
      </c>
      <c r="N1400" s="4">
        <v>8</v>
      </c>
      <c r="O1400" s="4">
        <v>57570</v>
      </c>
      <c r="P1400" s="4">
        <v>270952</v>
      </c>
      <c r="Q1400" s="4">
        <v>2</v>
      </c>
      <c r="R1400" s="9" t="str">
        <f t="shared" si="87"/>
        <v>aee8ae64-29a4-4a0d-8896-03f613eabbe5погашен178860краткосрочный681ремонт жилья10+ летв ипотекеремонт жилья11371,8814,2498575702709522</v>
      </c>
      <c r="S1400" s="10">
        <f t="shared" si="88"/>
        <v>0.19100178177273089</v>
      </c>
      <c r="T1400" s="3">
        <f t="shared" si="89"/>
        <v>5.0624874690904234</v>
      </c>
      <c r="U1400" s="13">
        <f t="shared" si="90"/>
        <v>1.7703816112343618E-2</v>
      </c>
    </row>
    <row r="1401" spans="1:21" x14ac:dyDescent="0.25">
      <c r="A1401">
        <v>1474</v>
      </c>
      <c r="B1401" t="s">
        <v>1524</v>
      </c>
      <c r="C1401" t="s">
        <v>23</v>
      </c>
      <c r="D1401" s="1">
        <v>29172</v>
      </c>
      <c r="E1401" t="s">
        <v>24</v>
      </c>
      <c r="F1401" s="4">
        <v>696</v>
      </c>
      <c r="G1401" s="4">
        <v>406942</v>
      </c>
      <c r="H1401" t="s">
        <v>29</v>
      </c>
      <c r="I1401" t="s">
        <v>32</v>
      </c>
      <c r="J1401" t="s">
        <v>72</v>
      </c>
      <c r="K1401" s="3">
        <v>8850.9599999999991</v>
      </c>
      <c r="L1401" s="6">
        <v>16.5</v>
      </c>
      <c r="N1401" s="4">
        <v>7</v>
      </c>
      <c r="O1401" s="4">
        <v>31673</v>
      </c>
      <c r="P1401" s="4">
        <v>188012</v>
      </c>
      <c r="Q1401" s="4">
        <v>1</v>
      </c>
      <c r="R1401" s="9" t="str">
        <f t="shared" si="87"/>
        <v>af21db09-b0d1-42c7-92e6-170170f5dcf8погашен29172краткосрочный696иное10+ летв собственностииное8850,9616,57316731880121</v>
      </c>
      <c r="S1401" s="10">
        <f t="shared" si="88"/>
        <v>0.26099915958539543</v>
      </c>
      <c r="T1401" s="3">
        <f t="shared" si="89"/>
        <v>3.5784818821913107</v>
      </c>
      <c r="U1401" s="13">
        <f t="shared" si="90"/>
        <v>1.2514161386171457E-2</v>
      </c>
    </row>
    <row r="1402" spans="1:21" x14ac:dyDescent="0.25">
      <c r="A1402">
        <v>9</v>
      </c>
      <c r="B1402" t="s">
        <v>45</v>
      </c>
      <c r="C1402" t="s">
        <v>23</v>
      </c>
      <c r="D1402" s="1">
        <v>548746</v>
      </c>
      <c r="E1402" t="s">
        <v>24</v>
      </c>
      <c r="F1402" s="4">
        <v>678</v>
      </c>
      <c r="G1402" s="4">
        <v>2559110</v>
      </c>
      <c r="H1402" t="s">
        <v>46</v>
      </c>
      <c r="I1402" t="s">
        <v>38</v>
      </c>
      <c r="J1402" t="s">
        <v>30</v>
      </c>
      <c r="K1402" s="3">
        <v>18660.28</v>
      </c>
      <c r="L1402" s="6">
        <v>22.6</v>
      </c>
      <c r="M1402" s="4">
        <v>33</v>
      </c>
      <c r="N1402" s="4">
        <v>4</v>
      </c>
      <c r="O1402" s="4">
        <v>437171</v>
      </c>
      <c r="P1402" s="4">
        <v>555038</v>
      </c>
      <c r="Q1402" s="4">
        <v>0</v>
      </c>
      <c r="R1402" s="9" t="str">
        <f t="shared" si="87"/>
        <v>af534dea-d27e-4fd6-9de8-efaa52a78ec0погашен548746краткосрочный678консолидация кредитов2 годав арендеконсолидация кредитов18660,2822,63344371715550380</v>
      </c>
      <c r="S1402" s="10">
        <f t="shared" si="88"/>
        <v>8.7500482589650305E-2</v>
      </c>
      <c r="T1402" s="3">
        <f t="shared" si="89"/>
        <v>23.427890685455953</v>
      </c>
      <c r="U1402" s="13">
        <f t="shared" si="90"/>
        <v>8.1928710170204228E-2</v>
      </c>
    </row>
    <row r="1403" spans="1:21" x14ac:dyDescent="0.25">
      <c r="A1403">
        <v>941</v>
      </c>
      <c r="B1403" t="s">
        <v>993</v>
      </c>
      <c r="C1403" t="s">
        <v>23</v>
      </c>
      <c r="D1403" s="1">
        <v>551166</v>
      </c>
      <c r="E1403" t="s">
        <v>34</v>
      </c>
      <c r="F1403" s="4">
        <v>725</v>
      </c>
      <c r="G1403" s="4">
        <v>2878842</v>
      </c>
      <c r="H1403" t="s">
        <v>29</v>
      </c>
      <c r="I1403" t="s">
        <v>26</v>
      </c>
      <c r="J1403" t="s">
        <v>291</v>
      </c>
      <c r="K1403" s="3">
        <v>35721.519999999997</v>
      </c>
      <c r="L1403" s="6">
        <v>23</v>
      </c>
      <c r="N1403" s="4">
        <v>9</v>
      </c>
      <c r="O1403" s="4">
        <v>243637</v>
      </c>
      <c r="P1403" s="4">
        <v>657602</v>
      </c>
      <c r="Q1403" s="4">
        <v>0</v>
      </c>
      <c r="R1403" s="9" t="str">
        <f t="shared" si="87"/>
        <v>af6f67a1-3a23-4b84-ad7f-716b9c09ef78погашен551166долгосрочный725Medical Bills10+ летв ипотекеMedical Bills35721,522392436376576020</v>
      </c>
      <c r="S1403" s="10">
        <f t="shared" si="88"/>
        <v>0.14889953668871025</v>
      </c>
      <c r="T1403" s="3">
        <f t="shared" si="89"/>
        <v>6.8204544487468626</v>
      </c>
      <c r="U1403" s="13">
        <f t="shared" si="90"/>
        <v>2.3851529924858304E-2</v>
      </c>
    </row>
    <row r="1404" spans="1:21" x14ac:dyDescent="0.25">
      <c r="A1404">
        <v>630</v>
      </c>
      <c r="B1404" t="s">
        <v>681</v>
      </c>
      <c r="C1404" t="s">
        <v>23</v>
      </c>
      <c r="D1404" s="1">
        <v>335082</v>
      </c>
      <c r="E1404" t="s">
        <v>24</v>
      </c>
      <c r="F1404" s="4">
        <v>721</v>
      </c>
      <c r="G1404" s="4">
        <v>1215430</v>
      </c>
      <c r="H1404" t="s">
        <v>42</v>
      </c>
      <c r="I1404" t="s">
        <v>26</v>
      </c>
      <c r="J1404" t="s">
        <v>682</v>
      </c>
      <c r="K1404" s="3">
        <v>13065.92</v>
      </c>
      <c r="L1404" s="6">
        <v>25.5</v>
      </c>
      <c r="N1404" s="4">
        <v>13</v>
      </c>
      <c r="O1404" s="4">
        <v>351728</v>
      </c>
      <c r="P1404" s="4">
        <v>419848</v>
      </c>
      <c r="Q1404" s="4">
        <v>0</v>
      </c>
      <c r="R1404" s="9" t="str">
        <f t="shared" si="87"/>
        <v>af703c39-6da8-4954-afb0-2641eefba352погашен335082краткосрочный721Educatiol Expenses&lt; 1 годав ипотекеEducatiol Expenses13065,9225,5133517284198480</v>
      </c>
      <c r="S1404" s="10">
        <f t="shared" si="88"/>
        <v>0.12900046896982961</v>
      </c>
      <c r="T1404" s="3">
        <f t="shared" si="89"/>
        <v>26.919497440670078</v>
      </c>
      <c r="U1404" s="13">
        <f t="shared" si="90"/>
        <v>9.4139064133220346E-2</v>
      </c>
    </row>
    <row r="1405" spans="1:21" x14ac:dyDescent="0.25">
      <c r="A1405">
        <v>726</v>
      </c>
      <c r="B1405" t="s">
        <v>778</v>
      </c>
      <c r="C1405" t="s">
        <v>23</v>
      </c>
      <c r="E1405" t="s">
        <v>24</v>
      </c>
      <c r="F1405" s="4">
        <v>741</v>
      </c>
      <c r="G1405" s="4">
        <v>1028698</v>
      </c>
      <c r="H1405" t="s">
        <v>57</v>
      </c>
      <c r="I1405" t="s">
        <v>32</v>
      </c>
      <c r="J1405" t="s">
        <v>30</v>
      </c>
      <c r="K1405" s="3">
        <v>15258.9</v>
      </c>
      <c r="L1405" s="6">
        <v>9.5</v>
      </c>
      <c r="N1405" s="4">
        <v>17</v>
      </c>
      <c r="O1405" s="4">
        <v>157529</v>
      </c>
      <c r="P1405" s="4">
        <v>413600</v>
      </c>
      <c r="Q1405" s="4">
        <v>0</v>
      </c>
      <c r="R1405" s="9" t="str">
        <f t="shared" si="87"/>
        <v>af81a0bf-85b7-42b3-9e6c-bb3f4c5f89a3погашенкраткосрочный741консолидация кредитов7 летв собственностиконсолидация кредитов15258,99,5171575294136000</v>
      </c>
      <c r="S1405" s="10">
        <f t="shared" si="88"/>
        <v>0.17799859628384618</v>
      </c>
      <c r="T1405" s="3">
        <f t="shared" si="89"/>
        <v>10.323745486240817</v>
      </c>
      <c r="U1405" s="13">
        <f t="shared" si="90"/>
        <v>3.6102744509485786E-2</v>
      </c>
    </row>
    <row r="1406" spans="1:21" x14ac:dyDescent="0.25">
      <c r="A1406">
        <v>476</v>
      </c>
      <c r="B1406" t="s">
        <v>527</v>
      </c>
      <c r="C1406" t="s">
        <v>23</v>
      </c>
      <c r="D1406" s="1">
        <v>176220</v>
      </c>
      <c r="E1406" t="s">
        <v>24</v>
      </c>
      <c r="F1406" s="4">
        <v>717</v>
      </c>
      <c r="G1406" s="4">
        <v>1027235</v>
      </c>
      <c r="H1406" t="s">
        <v>29</v>
      </c>
      <c r="I1406" t="s">
        <v>32</v>
      </c>
      <c r="J1406" t="s">
        <v>30</v>
      </c>
      <c r="K1406" s="3">
        <v>9330.7099999999991</v>
      </c>
      <c r="L1406" s="6">
        <v>25.5</v>
      </c>
      <c r="N1406" s="4">
        <v>7</v>
      </c>
      <c r="O1406" s="4">
        <v>99294</v>
      </c>
      <c r="P1406" s="4">
        <v>283888</v>
      </c>
      <c r="Q1406" s="4">
        <v>1</v>
      </c>
      <c r="R1406" s="9" t="str">
        <f t="shared" si="87"/>
        <v>af9daf28-5add-454c-8a37-4ea08e5593ddпогашен176220краткосрочный717консолидация кредитов10+ летв собственностиконсолидация кредитов9330,7125,57992942838881</v>
      </c>
      <c r="S1406" s="10">
        <f t="shared" si="88"/>
        <v>0.10899990751872744</v>
      </c>
      <c r="T1406" s="3">
        <f t="shared" si="89"/>
        <v>10.641633916390072</v>
      </c>
      <c r="U1406" s="13">
        <f t="shared" si="90"/>
        <v>3.7214419026403683E-2</v>
      </c>
    </row>
    <row r="1407" spans="1:21" x14ac:dyDescent="0.25">
      <c r="A1407">
        <v>1694</v>
      </c>
      <c r="B1407" t="s">
        <v>1743</v>
      </c>
      <c r="C1407" t="s">
        <v>23</v>
      </c>
      <c r="D1407" s="1">
        <v>240240</v>
      </c>
      <c r="E1407" t="s">
        <v>24</v>
      </c>
      <c r="F1407" s="4">
        <v>743</v>
      </c>
      <c r="G1407" s="4">
        <v>1400566</v>
      </c>
      <c r="H1407" t="s">
        <v>68</v>
      </c>
      <c r="I1407" t="s">
        <v>26</v>
      </c>
      <c r="J1407" t="s">
        <v>30</v>
      </c>
      <c r="K1407" s="3">
        <v>19689.7</v>
      </c>
      <c r="L1407" s="6">
        <v>22.1</v>
      </c>
      <c r="M1407" s="4">
        <v>6</v>
      </c>
      <c r="N1407" s="4">
        <v>11</v>
      </c>
      <c r="O1407" s="4">
        <v>203889</v>
      </c>
      <c r="P1407" s="4">
        <v>618002</v>
      </c>
      <c r="Q1407" s="4">
        <v>1</v>
      </c>
      <c r="R1407" s="9" t="str">
        <f t="shared" si="87"/>
        <v>afe5a05c-8165-4767-82e8-28d0b6e55136погашен240240краткосрочный743консолидация кредитов1 годв ипотекеконсолидация кредитов19689,722,16112038896180021</v>
      </c>
      <c r="S1407" s="10">
        <f t="shared" si="88"/>
        <v>0.16870065387850341</v>
      </c>
      <c r="T1407" s="3">
        <f t="shared" si="89"/>
        <v>10.355109524269034</v>
      </c>
      <c r="U1407" s="13">
        <f t="shared" si="90"/>
        <v>3.6212426393180772E-2</v>
      </c>
    </row>
    <row r="1408" spans="1:21" x14ac:dyDescent="0.25">
      <c r="A1408">
        <v>1323</v>
      </c>
      <c r="B1408" t="s">
        <v>1373</v>
      </c>
      <c r="C1408" t="s">
        <v>23</v>
      </c>
      <c r="D1408" s="1">
        <v>303050</v>
      </c>
      <c r="E1408" t="s">
        <v>24</v>
      </c>
      <c r="F1408" s="4"/>
      <c r="G1408" s="4"/>
      <c r="H1408" t="s">
        <v>29</v>
      </c>
      <c r="I1408" t="s">
        <v>38</v>
      </c>
      <c r="J1408" t="s">
        <v>30</v>
      </c>
      <c r="K1408" s="3">
        <v>18487</v>
      </c>
      <c r="L1408" s="6">
        <v>18.7</v>
      </c>
      <c r="N1408" s="4">
        <v>7</v>
      </c>
      <c r="O1408" s="4">
        <v>192375</v>
      </c>
      <c r="P1408" s="4">
        <v>317306</v>
      </c>
      <c r="Q1408" s="4">
        <v>0</v>
      </c>
      <c r="R1408" s="9" t="str">
        <f t="shared" si="87"/>
        <v>b065373b-88fd-4ae4-a7be-ccb8f757453cпогашен303050краткосрочныйконсолидация кредитов10+ летв арендеконсолидация кредитов1848718,771923753173060</v>
      </c>
      <c r="S1408" s="10" t="str">
        <f t="shared" si="88"/>
        <v/>
      </c>
      <c r="T1408" s="3">
        <f t="shared" si="89"/>
        <v>10.405960945529291</v>
      </c>
      <c r="U1408" s="13">
        <f t="shared" si="90"/>
        <v>3.6390256800967372E-2</v>
      </c>
    </row>
    <row r="1409" spans="1:21" x14ac:dyDescent="0.25">
      <c r="A1409">
        <v>850</v>
      </c>
      <c r="B1409" t="s">
        <v>902</v>
      </c>
      <c r="C1409" t="s">
        <v>23</v>
      </c>
      <c r="D1409" s="1">
        <v>177012</v>
      </c>
      <c r="E1409" t="s">
        <v>24</v>
      </c>
      <c r="F1409" s="4"/>
      <c r="G1409" s="4"/>
      <c r="H1409" t="s">
        <v>52</v>
      </c>
      <c r="I1409" t="s">
        <v>38</v>
      </c>
      <c r="J1409" t="s">
        <v>30</v>
      </c>
      <c r="K1409" s="3">
        <v>16275.59</v>
      </c>
      <c r="L1409" s="6">
        <v>9.3000000000000007</v>
      </c>
      <c r="N1409" s="4">
        <v>11</v>
      </c>
      <c r="O1409" s="4">
        <v>155515</v>
      </c>
      <c r="P1409" s="4">
        <v>424688</v>
      </c>
      <c r="Q1409" s="4">
        <v>0</v>
      </c>
      <c r="R1409" s="9" t="str">
        <f t="shared" si="87"/>
        <v>b071d166-881d-4f1e-bffc-c5b29ed2622dпогашен177012краткосрочныйконсолидация кредитов4 годав арендеконсолидация кредитов16275,599,3111555154246880</v>
      </c>
      <c r="S1409" s="10" t="str">
        <f t="shared" si="88"/>
        <v/>
      </c>
      <c r="T1409" s="3">
        <f t="shared" si="89"/>
        <v>9.5551067580345777</v>
      </c>
      <c r="U1409" s="13">
        <f t="shared" si="90"/>
        <v>3.3414769717632353E-2</v>
      </c>
    </row>
    <row r="1410" spans="1:21" x14ac:dyDescent="0.25">
      <c r="A1410">
        <v>1854</v>
      </c>
      <c r="B1410" t="s">
        <v>1902</v>
      </c>
      <c r="C1410" t="s">
        <v>40</v>
      </c>
      <c r="D1410" s="1">
        <v>380314</v>
      </c>
      <c r="E1410" t="s">
        <v>34</v>
      </c>
      <c r="F1410" s="4"/>
      <c r="G1410" s="4"/>
      <c r="H1410" t="s">
        <v>57</v>
      </c>
      <c r="I1410" t="s">
        <v>26</v>
      </c>
      <c r="J1410" t="s">
        <v>30</v>
      </c>
      <c r="K1410" s="3">
        <v>32346.36</v>
      </c>
      <c r="L1410" s="6">
        <v>17.5</v>
      </c>
      <c r="N1410" s="4">
        <v>12</v>
      </c>
      <c r="O1410" s="4">
        <v>380893</v>
      </c>
      <c r="P1410" s="4">
        <v>598422</v>
      </c>
      <c r="Q1410" s="4">
        <v>0</v>
      </c>
      <c r="R1410" s="9" t="str">
        <f t="shared" si="87"/>
        <v>b0bba69d-dc08-4e12-9098-cf375be2b9eeне погашен380314долгосрочныйконсолидация кредитов7 летв ипотекеконсолидация кредитов32346,3617,5123808935984220</v>
      </c>
      <c r="S1410" s="10" t="str">
        <f t="shared" si="88"/>
        <v/>
      </c>
      <c r="T1410" s="3">
        <f t="shared" si="89"/>
        <v>11.775451704612204</v>
      </c>
      <c r="U1410" s="13">
        <f t="shared" si="90"/>
        <v>4.1179446446253327E-2</v>
      </c>
    </row>
    <row r="1411" spans="1:21" x14ac:dyDescent="0.25">
      <c r="A1411">
        <v>145</v>
      </c>
      <c r="B1411" t="s">
        <v>192</v>
      </c>
      <c r="C1411" t="s">
        <v>23</v>
      </c>
      <c r="D1411" s="1">
        <v>537878</v>
      </c>
      <c r="E1411" t="s">
        <v>24</v>
      </c>
      <c r="F1411" s="4">
        <v>743</v>
      </c>
      <c r="G1411" s="4">
        <v>1296807</v>
      </c>
      <c r="H1411" t="s">
        <v>68</v>
      </c>
      <c r="I1411" t="s">
        <v>26</v>
      </c>
      <c r="J1411" t="s">
        <v>30</v>
      </c>
      <c r="K1411" s="3">
        <v>24963.53</v>
      </c>
      <c r="L1411" s="6">
        <v>18.399999999999999</v>
      </c>
      <c r="M1411" s="4">
        <v>70</v>
      </c>
      <c r="N1411" s="4">
        <v>12</v>
      </c>
      <c r="O1411" s="4">
        <v>249223</v>
      </c>
      <c r="P1411" s="4">
        <v>515306</v>
      </c>
      <c r="Q1411" s="4">
        <v>0</v>
      </c>
      <c r="R1411" s="9" t="str">
        <f t="shared" si="87"/>
        <v>b0d26cc8-cf23-4eb3-aa53-8074353532ceпогашен537878краткосрочный743консолидация кредитов1 годв ипотекеконсолидация кредитов24963,5318,470122492235153060</v>
      </c>
      <c r="S1411" s="10">
        <f t="shared" si="88"/>
        <v>0.23099995604588808</v>
      </c>
      <c r="T1411" s="3">
        <f t="shared" si="89"/>
        <v>9.9834839063225438</v>
      </c>
      <c r="U1411" s="13">
        <f t="shared" si="90"/>
        <v>3.4912829773350952E-2</v>
      </c>
    </row>
    <row r="1412" spans="1:21" x14ac:dyDescent="0.25">
      <c r="A1412">
        <v>853</v>
      </c>
      <c r="B1412" t="s">
        <v>905</v>
      </c>
      <c r="C1412" t="s">
        <v>23</v>
      </c>
      <c r="D1412" s="1">
        <v>145552</v>
      </c>
      <c r="E1412" t="s">
        <v>24</v>
      </c>
      <c r="F1412" s="4"/>
      <c r="G1412" s="4"/>
      <c r="H1412" t="s">
        <v>37</v>
      </c>
      <c r="I1412" t="s">
        <v>26</v>
      </c>
      <c r="J1412" t="s">
        <v>30</v>
      </c>
      <c r="K1412" s="3">
        <v>10970.22</v>
      </c>
      <c r="L1412" s="6">
        <v>23</v>
      </c>
      <c r="N1412" s="4">
        <v>17</v>
      </c>
      <c r="O1412" s="4">
        <v>194959</v>
      </c>
      <c r="P1412" s="4">
        <v>832964</v>
      </c>
      <c r="Q1412" s="4">
        <v>0</v>
      </c>
      <c r="R1412" s="9" t="str">
        <f t="shared" si="87"/>
        <v>b0e29963-ee8d-4a22-ae6e-15c7fe1407dbпогашен145552краткосрочныйконсолидация кредитов5 летв ипотекеконсолидация кредитов10970,2223171949598329640</v>
      </c>
      <c r="S1412" s="10" t="str">
        <f t="shared" si="88"/>
        <v/>
      </c>
      <c r="T1412" s="3">
        <f t="shared" si="89"/>
        <v>17.771658180054732</v>
      </c>
      <c r="U1412" s="13">
        <f t="shared" si="90"/>
        <v>6.2148532781977447E-2</v>
      </c>
    </row>
    <row r="1413" spans="1:21" x14ac:dyDescent="0.25">
      <c r="A1413">
        <v>216</v>
      </c>
      <c r="B1413" t="s">
        <v>263</v>
      </c>
      <c r="C1413" t="s">
        <v>23</v>
      </c>
      <c r="D1413" s="1">
        <v>284152</v>
      </c>
      <c r="E1413" t="s">
        <v>24</v>
      </c>
      <c r="F1413" s="4">
        <v>700</v>
      </c>
      <c r="G1413" s="4">
        <v>1054519</v>
      </c>
      <c r="H1413" t="s">
        <v>29</v>
      </c>
      <c r="I1413" t="s">
        <v>26</v>
      </c>
      <c r="J1413" t="s">
        <v>30</v>
      </c>
      <c r="K1413" s="3">
        <v>15202.66</v>
      </c>
      <c r="L1413" s="6">
        <v>14</v>
      </c>
      <c r="M1413" s="4">
        <v>36</v>
      </c>
      <c r="N1413" s="4">
        <v>12</v>
      </c>
      <c r="O1413" s="4">
        <v>182780</v>
      </c>
      <c r="P1413" s="4">
        <v>366146</v>
      </c>
      <c r="Q1413" s="4">
        <v>0</v>
      </c>
      <c r="R1413" s="9" t="str">
        <f t="shared" si="87"/>
        <v>b0e36332-8a35-45a8-94bb-a2ccdbb43f93погашен284152краткосрочный700консолидация кредитов10+ летв ипотекеконсолидация кредитов15202,661436121827803661460</v>
      </c>
      <c r="S1413" s="10">
        <f t="shared" si="88"/>
        <v>0.1730001261238536</v>
      </c>
      <c r="T1413" s="3">
        <f t="shared" si="89"/>
        <v>12.022895993201191</v>
      </c>
      <c r="U1413" s="13">
        <f t="shared" si="90"/>
        <v>4.2044773661377516E-2</v>
      </c>
    </row>
    <row r="1414" spans="1:21" x14ac:dyDescent="0.25">
      <c r="A1414">
        <v>1563</v>
      </c>
      <c r="B1414" t="s">
        <v>1613</v>
      </c>
      <c r="C1414" t="s">
        <v>23</v>
      </c>
      <c r="E1414" t="s">
        <v>34</v>
      </c>
      <c r="F1414" s="4">
        <v>684</v>
      </c>
      <c r="G1414" s="4">
        <v>1239446</v>
      </c>
      <c r="H1414" t="s">
        <v>35</v>
      </c>
      <c r="I1414" t="s">
        <v>38</v>
      </c>
      <c r="J1414" t="s">
        <v>30</v>
      </c>
      <c r="K1414" s="3">
        <v>30159.84</v>
      </c>
      <c r="L1414" s="6">
        <v>8</v>
      </c>
      <c r="N1414" s="4">
        <v>13</v>
      </c>
      <c r="O1414" s="4">
        <v>287736</v>
      </c>
      <c r="P1414" s="4">
        <v>808676</v>
      </c>
      <c r="Q1414" s="4">
        <v>0</v>
      </c>
      <c r="R1414" s="9" t="str">
        <f t="shared" si="87"/>
        <v>b0fac61e-b41a-4aa5-8217-1763c5237337погашендолгосрочный684консолидация кредитов3 годав арендеконсолидация кредитов30159,848132877368086760</v>
      </c>
      <c r="S1414" s="10">
        <f t="shared" si="88"/>
        <v>0.29199987736456451</v>
      </c>
      <c r="T1414" s="3">
        <f t="shared" si="89"/>
        <v>9.540368914423949</v>
      </c>
      <c r="U1414" s="13">
        <f t="shared" si="90"/>
        <v>3.3363230612643333E-2</v>
      </c>
    </row>
    <row r="1415" spans="1:21" x14ac:dyDescent="0.25">
      <c r="A1415">
        <v>1633</v>
      </c>
      <c r="B1415" t="s">
        <v>1682</v>
      </c>
      <c r="C1415" t="s">
        <v>40</v>
      </c>
      <c r="D1415" s="1">
        <v>191686</v>
      </c>
      <c r="E1415" t="s">
        <v>24</v>
      </c>
      <c r="F1415" s="4">
        <v>710</v>
      </c>
      <c r="G1415" s="4">
        <v>1166334</v>
      </c>
      <c r="H1415" t="s">
        <v>68</v>
      </c>
      <c r="I1415" t="s">
        <v>26</v>
      </c>
      <c r="J1415" t="s">
        <v>72</v>
      </c>
      <c r="K1415" s="3">
        <v>13510.14</v>
      </c>
      <c r="L1415" s="6">
        <v>23.4</v>
      </c>
      <c r="M1415" s="4">
        <v>16</v>
      </c>
      <c r="N1415" s="4">
        <v>5</v>
      </c>
      <c r="O1415" s="4">
        <v>423282</v>
      </c>
      <c r="P1415" s="4">
        <v>527010</v>
      </c>
      <c r="Q1415" s="4">
        <v>0</v>
      </c>
      <c r="R1415" s="9" t="str">
        <f t="shared" si="87"/>
        <v>b1559fc5-f350-4930-ac2d-cfb347693b93не погашен191686краткосрочный710иное1 годв ипотекеиное13510,1423,41654232825270100</v>
      </c>
      <c r="S1415" s="10">
        <f t="shared" si="88"/>
        <v>0.1390010751637181</v>
      </c>
      <c r="T1415" s="3">
        <f t="shared" si="89"/>
        <v>31.330689393300144</v>
      </c>
      <c r="U1415" s="13">
        <f t="shared" si="90"/>
        <v>0.10956526155937298</v>
      </c>
    </row>
    <row r="1416" spans="1:21" x14ac:dyDescent="0.25">
      <c r="A1416">
        <v>1145</v>
      </c>
      <c r="B1416" t="s">
        <v>1195</v>
      </c>
      <c r="C1416" t="s">
        <v>23</v>
      </c>
      <c r="E1416" t="s">
        <v>24</v>
      </c>
      <c r="F1416" s="4">
        <v>740</v>
      </c>
      <c r="G1416" s="4">
        <v>575852</v>
      </c>
      <c r="H1416" t="s">
        <v>46</v>
      </c>
      <c r="I1416" t="s">
        <v>38</v>
      </c>
      <c r="J1416" t="s">
        <v>30</v>
      </c>
      <c r="K1416" s="3">
        <v>3987.91</v>
      </c>
      <c r="L1416" s="6">
        <v>15.9</v>
      </c>
      <c r="N1416" s="4">
        <v>10</v>
      </c>
      <c r="O1416" s="4">
        <v>60800</v>
      </c>
      <c r="P1416" s="4">
        <v>372460</v>
      </c>
      <c r="Q1416" s="4">
        <v>0</v>
      </c>
      <c r="R1416" s="9" t="str">
        <f t="shared" ref="R1416:R1479" si="91">CONCATENATE(B1416,C1416,D1416,E1416,F1416,J1416,H1416,I1416,J1416,K1416,L1416,M1416,N1416,O1416,P1416,Q1416)</f>
        <v>b17e908e-2685-48ad-b4eb-aba50b941e45погашенкраткосрочный740консолидация кредитов2 годав арендеконсолидация кредитов3987,9115,910608003724600</v>
      </c>
      <c r="S1416" s="10">
        <f t="shared" ref="S1416:S1479" si="92">IFERROR(K1416*12/G1416,"")</f>
        <v>8.3102811138973207E-2</v>
      </c>
      <c r="T1416" s="3">
        <f t="shared" ref="T1416:T1479" si="93">IFERROR(O1416/K1416,"")</f>
        <v>15.246081280670829</v>
      </c>
      <c r="U1416" s="13">
        <f t="shared" ref="U1416:U1479" si="94">IFERROR((T1416-MIN($T$7:$T$2006))/(MAX($T$7:$T$2006)-MIN($T$7:$T$2006)),"")</f>
        <v>5.3316441981304502E-2</v>
      </c>
    </row>
    <row r="1417" spans="1:21" x14ac:dyDescent="0.25">
      <c r="A1417">
        <v>1658</v>
      </c>
      <c r="B1417" t="s">
        <v>1707</v>
      </c>
      <c r="C1417" t="s">
        <v>23</v>
      </c>
      <c r="D1417" s="1">
        <v>222002</v>
      </c>
      <c r="E1417" t="s">
        <v>34</v>
      </c>
      <c r="F1417" s="4"/>
      <c r="G1417" s="4"/>
      <c r="H1417" t="s">
        <v>35</v>
      </c>
      <c r="I1417" t="s">
        <v>38</v>
      </c>
      <c r="J1417" t="s">
        <v>30</v>
      </c>
      <c r="K1417" s="3">
        <v>11690.13</v>
      </c>
      <c r="L1417" s="6">
        <v>8.5</v>
      </c>
      <c r="N1417" s="4">
        <v>5</v>
      </c>
      <c r="O1417" s="4">
        <v>155743</v>
      </c>
      <c r="P1417" s="4">
        <v>217536</v>
      </c>
      <c r="Q1417" s="4">
        <v>0</v>
      </c>
      <c r="R1417" s="9" t="str">
        <f t="shared" si="91"/>
        <v>b181b75f-cb87-48eb-bbd0-fca933dcd395погашен222002долгосрочныйконсолидация кредитов3 годав арендеконсолидация кредитов11690,138,551557432175360</v>
      </c>
      <c r="S1417" s="10" t="str">
        <f t="shared" si="92"/>
        <v/>
      </c>
      <c r="T1417" s="3">
        <f t="shared" si="93"/>
        <v>13.322606335429974</v>
      </c>
      <c r="U1417" s="13">
        <f t="shared" si="94"/>
        <v>4.6589937089162502E-2</v>
      </c>
    </row>
    <row r="1418" spans="1:21" x14ac:dyDescent="0.25">
      <c r="A1418">
        <v>323</v>
      </c>
      <c r="B1418" t="s">
        <v>373</v>
      </c>
      <c r="C1418" t="s">
        <v>23</v>
      </c>
      <c r="D1418" s="1">
        <v>753610</v>
      </c>
      <c r="E1418" t="s">
        <v>34</v>
      </c>
      <c r="F1418" s="4">
        <v>676</v>
      </c>
      <c r="G1418" s="4">
        <v>2212835</v>
      </c>
      <c r="H1418" t="s">
        <v>29</v>
      </c>
      <c r="I1418" t="s">
        <v>26</v>
      </c>
      <c r="J1418" t="s">
        <v>30</v>
      </c>
      <c r="K1418" s="3">
        <v>35221.06</v>
      </c>
      <c r="L1418" s="6">
        <v>17.2</v>
      </c>
      <c r="N1418" s="4">
        <v>17</v>
      </c>
      <c r="O1418" s="4">
        <v>579158</v>
      </c>
      <c r="P1418" s="4">
        <v>1086866</v>
      </c>
      <c r="Q1418" s="4">
        <v>0</v>
      </c>
      <c r="R1418" s="9" t="str">
        <f t="shared" si="91"/>
        <v>b183e74e-c2f5-44ca-82bb-edfb87dca58cпогашен753610долгосрочный676консолидация кредитов10+ летв ипотекеконсолидация кредитов35221,0617,21757915810868660</v>
      </c>
      <c r="S1418" s="10">
        <f t="shared" si="92"/>
        <v>0.19100055810758595</v>
      </c>
      <c r="T1418" s="3">
        <f t="shared" si="93"/>
        <v>16.443514192928891</v>
      </c>
      <c r="U1418" s="13">
        <f t="shared" si="94"/>
        <v>5.7503935227444562E-2</v>
      </c>
    </row>
    <row r="1419" spans="1:21" x14ac:dyDescent="0.25">
      <c r="A1419">
        <v>1703</v>
      </c>
      <c r="B1419" t="s">
        <v>1752</v>
      </c>
      <c r="C1419" t="s">
        <v>23</v>
      </c>
      <c r="D1419" s="1">
        <v>520608</v>
      </c>
      <c r="E1419" t="s">
        <v>24</v>
      </c>
      <c r="F1419" s="4">
        <v>748</v>
      </c>
      <c r="G1419" s="4">
        <v>1386316</v>
      </c>
      <c r="H1419" t="s">
        <v>29</v>
      </c>
      <c r="I1419" t="s">
        <v>26</v>
      </c>
      <c r="J1419" t="s">
        <v>30</v>
      </c>
      <c r="K1419" s="3">
        <v>23913.97</v>
      </c>
      <c r="L1419" s="6">
        <v>29</v>
      </c>
      <c r="M1419" s="4">
        <v>40</v>
      </c>
      <c r="N1419" s="4">
        <v>25</v>
      </c>
      <c r="O1419" s="4">
        <v>674918</v>
      </c>
      <c r="P1419" s="4">
        <v>3256132</v>
      </c>
      <c r="Q1419" s="4">
        <v>0</v>
      </c>
      <c r="R1419" s="9" t="str">
        <f t="shared" si="91"/>
        <v>b1b25b17-bfbe-450f-911b-0f187ae6abf2погашен520608краткосрочный748консолидация кредитов10+ летв ипотекеконсолидация кредитов23913,9729402567491832561320</v>
      </c>
      <c r="S1419" s="10">
        <f t="shared" si="92"/>
        <v>0.20700016446466751</v>
      </c>
      <c r="T1419" s="3">
        <f t="shared" si="93"/>
        <v>28.222750133081206</v>
      </c>
      <c r="U1419" s="13">
        <f t="shared" si="94"/>
        <v>9.8696615367714319E-2</v>
      </c>
    </row>
    <row r="1420" spans="1:21" x14ac:dyDescent="0.25">
      <c r="A1420">
        <v>1499</v>
      </c>
      <c r="B1420" t="s">
        <v>1549</v>
      </c>
      <c r="C1420" t="s">
        <v>40</v>
      </c>
      <c r="D1420" s="1">
        <v>492536</v>
      </c>
      <c r="E1420" t="s">
        <v>34</v>
      </c>
      <c r="F1420" s="4">
        <v>693</v>
      </c>
      <c r="G1420" s="4">
        <v>1070707</v>
      </c>
      <c r="H1420" t="s">
        <v>25</v>
      </c>
      <c r="I1420" t="s">
        <v>26</v>
      </c>
      <c r="J1420" t="s">
        <v>30</v>
      </c>
      <c r="K1420" s="3">
        <v>21146.43</v>
      </c>
      <c r="L1420" s="6">
        <v>19.8</v>
      </c>
      <c r="M1420" s="4">
        <v>10</v>
      </c>
      <c r="N1420" s="4">
        <v>14</v>
      </c>
      <c r="O1420" s="4">
        <v>479845</v>
      </c>
      <c r="P1420" s="4">
        <v>736890</v>
      </c>
      <c r="Q1420" s="4">
        <v>0</v>
      </c>
      <c r="R1420" s="9" t="str">
        <f t="shared" si="91"/>
        <v>b1c51dbc-523f-466a-a72c-c18d0d619b84не погашен492536долгосрочный693консолидация кредитов8 летв ипотекеконсолидация кредитов21146,4319,810144798457368900</v>
      </c>
      <c r="S1420" s="10">
        <f t="shared" si="92"/>
        <v>0.23699962734903199</v>
      </c>
      <c r="T1420" s="3">
        <f t="shared" si="93"/>
        <v>22.691537058501126</v>
      </c>
      <c r="U1420" s="13">
        <f t="shared" si="94"/>
        <v>7.9353638274251917E-2</v>
      </c>
    </row>
    <row r="1421" spans="1:21" x14ac:dyDescent="0.25">
      <c r="A1421">
        <v>1397</v>
      </c>
      <c r="B1421" t="s">
        <v>1447</v>
      </c>
      <c r="C1421" t="s">
        <v>23</v>
      </c>
      <c r="E1421" t="s">
        <v>24</v>
      </c>
      <c r="F1421" s="4">
        <v>747</v>
      </c>
      <c r="G1421" s="4">
        <v>2071817</v>
      </c>
      <c r="H1421" t="s">
        <v>57</v>
      </c>
      <c r="I1421" t="s">
        <v>26</v>
      </c>
      <c r="J1421" t="s">
        <v>80</v>
      </c>
      <c r="K1421" s="3">
        <v>19164.349999999999</v>
      </c>
      <c r="L1421" s="6">
        <v>25.9</v>
      </c>
      <c r="M1421" s="4">
        <v>36</v>
      </c>
      <c r="N1421" s="4">
        <v>12</v>
      </c>
      <c r="O1421" s="4">
        <v>503538</v>
      </c>
      <c r="P1421" s="4">
        <v>1154560</v>
      </c>
      <c r="Q1421" s="4">
        <v>0</v>
      </c>
      <c r="R1421" s="9" t="str">
        <f t="shared" si="91"/>
        <v>b1c7f131-45fa-4a53-ace7-1f538715e130погашенкраткосрочный747приобретение автомобиля7 летв ипотекеприобретение автомобиля19164,3525,9361250353811545600</v>
      </c>
      <c r="S1421" s="10">
        <f t="shared" si="92"/>
        <v>0.1110002476087415</v>
      </c>
      <c r="T1421" s="3">
        <f t="shared" si="93"/>
        <v>26.274723640509595</v>
      </c>
      <c r="U1421" s="13">
        <f t="shared" si="94"/>
        <v>9.1884252272096054E-2</v>
      </c>
    </row>
    <row r="1422" spans="1:21" x14ac:dyDescent="0.25">
      <c r="A1422">
        <v>1882</v>
      </c>
      <c r="B1422" t="s">
        <v>1929</v>
      </c>
      <c r="C1422" t="s">
        <v>23</v>
      </c>
      <c r="D1422" s="1">
        <v>199914</v>
      </c>
      <c r="E1422" t="s">
        <v>24</v>
      </c>
      <c r="F1422" s="4"/>
      <c r="G1422" s="4"/>
      <c r="H1422" t="s">
        <v>37</v>
      </c>
      <c r="I1422" t="s">
        <v>38</v>
      </c>
      <c r="J1422" t="s">
        <v>30</v>
      </c>
      <c r="K1422" s="3">
        <v>10356.33</v>
      </c>
      <c r="L1422" s="6">
        <v>12.4</v>
      </c>
      <c r="N1422" s="4">
        <v>7</v>
      </c>
      <c r="O1422" s="4">
        <v>274512</v>
      </c>
      <c r="P1422" s="4">
        <v>810854</v>
      </c>
      <c r="Q1422" s="4">
        <v>0</v>
      </c>
      <c r="R1422" s="9" t="str">
        <f t="shared" si="91"/>
        <v>b1c928bd-4928-4df6-bb56-7a0d94489226погашен199914краткосрочныйконсолидация кредитов5 летв арендеконсолидация кредитов10356,3312,472745128108540</v>
      </c>
      <c r="S1422" s="10" t="str">
        <f t="shared" si="92"/>
        <v/>
      </c>
      <c r="T1422" s="3">
        <f t="shared" si="93"/>
        <v>26.506687214486213</v>
      </c>
      <c r="U1422" s="13">
        <f t="shared" si="94"/>
        <v>9.2695442518692731E-2</v>
      </c>
    </row>
    <row r="1423" spans="1:21" x14ac:dyDescent="0.25">
      <c r="A1423">
        <v>1567</v>
      </c>
      <c r="B1423" t="s">
        <v>1617</v>
      </c>
      <c r="C1423" t="s">
        <v>23</v>
      </c>
      <c r="D1423" s="1">
        <v>112904</v>
      </c>
      <c r="E1423" t="s">
        <v>24</v>
      </c>
      <c r="F1423" s="4">
        <v>749</v>
      </c>
      <c r="G1423" s="4">
        <v>1337353</v>
      </c>
      <c r="H1423" t="s">
        <v>37</v>
      </c>
      <c r="I1423" t="s">
        <v>26</v>
      </c>
      <c r="J1423" t="s">
        <v>30</v>
      </c>
      <c r="K1423" s="3">
        <v>12259.18</v>
      </c>
      <c r="L1423" s="6">
        <v>11.5</v>
      </c>
      <c r="N1423" s="4">
        <v>5</v>
      </c>
      <c r="O1423" s="4">
        <v>67735</v>
      </c>
      <c r="P1423" s="4">
        <v>122540</v>
      </c>
      <c r="Q1423" s="4">
        <v>0</v>
      </c>
      <c r="R1423" s="9" t="str">
        <f t="shared" si="91"/>
        <v>b1db9aaf-739a-4e1a-9453-1cb51ed562f1погашен112904краткосрочный749консолидация кредитов5 летв ипотекеконсолидация кредитов12259,1811,55677351225400</v>
      </c>
      <c r="S1423" s="10">
        <f t="shared" si="92"/>
        <v>0.11000099450182563</v>
      </c>
      <c r="T1423" s="3">
        <f t="shared" si="93"/>
        <v>5.5252472025045716</v>
      </c>
      <c r="U1423" s="13">
        <f t="shared" si="94"/>
        <v>1.9322114088305462E-2</v>
      </c>
    </row>
    <row r="1424" spans="1:21" x14ac:dyDescent="0.25">
      <c r="A1424">
        <v>1668</v>
      </c>
      <c r="B1424" t="s">
        <v>1717</v>
      </c>
      <c r="C1424" t="s">
        <v>23</v>
      </c>
      <c r="D1424" s="1">
        <v>445456</v>
      </c>
      <c r="E1424" t="s">
        <v>24</v>
      </c>
      <c r="F1424" s="4">
        <v>745</v>
      </c>
      <c r="G1424" s="4">
        <v>2885340</v>
      </c>
      <c r="H1424" t="s">
        <v>35</v>
      </c>
      <c r="I1424" t="s">
        <v>26</v>
      </c>
      <c r="J1424" t="s">
        <v>30</v>
      </c>
      <c r="K1424" s="3">
        <v>53859.68</v>
      </c>
      <c r="L1424" s="6">
        <v>15.6</v>
      </c>
      <c r="N1424" s="4">
        <v>13</v>
      </c>
      <c r="O1424" s="4">
        <v>261231</v>
      </c>
      <c r="P1424" s="4">
        <v>598972</v>
      </c>
      <c r="Q1424" s="4">
        <v>0</v>
      </c>
      <c r="R1424" s="9" t="str">
        <f t="shared" si="91"/>
        <v>b1e73481-ba55-4b0f-bb94-f5221888d790погашен445456краткосрочный745консолидация кредитов3 годав ипотекеконсолидация кредитов53859,6815,6132612315989720</v>
      </c>
      <c r="S1424" s="10">
        <f t="shared" si="92"/>
        <v>0.224</v>
      </c>
      <c r="T1424" s="3">
        <f t="shared" si="93"/>
        <v>4.8502144832646614</v>
      </c>
      <c r="U1424" s="13">
        <f t="shared" si="94"/>
        <v>1.6961485009378413E-2</v>
      </c>
    </row>
    <row r="1425" spans="1:21" x14ac:dyDescent="0.25">
      <c r="A1425">
        <v>510</v>
      </c>
      <c r="B1425" t="s">
        <v>561</v>
      </c>
      <c r="C1425" t="s">
        <v>40</v>
      </c>
      <c r="D1425" s="1">
        <v>321420</v>
      </c>
      <c r="E1425" t="s">
        <v>24</v>
      </c>
      <c r="F1425" s="4">
        <v>745</v>
      </c>
      <c r="G1425" s="4">
        <v>1542192</v>
      </c>
      <c r="H1425" t="s">
        <v>35</v>
      </c>
      <c r="I1425" t="s">
        <v>26</v>
      </c>
      <c r="J1425" t="s">
        <v>30</v>
      </c>
      <c r="K1425" s="3">
        <v>12106.23</v>
      </c>
      <c r="L1425" s="6">
        <v>21.4</v>
      </c>
      <c r="M1425" s="4">
        <v>39</v>
      </c>
      <c r="N1425" s="4">
        <v>4</v>
      </c>
      <c r="O1425" s="4">
        <v>121657</v>
      </c>
      <c r="P1425" s="4">
        <v>145068</v>
      </c>
      <c r="Q1425" s="4">
        <v>0</v>
      </c>
      <c r="R1425" s="9" t="str">
        <f t="shared" si="91"/>
        <v>b2432894-f244-4e24-a344-651609be1420не погашен321420краткосрочный745консолидация кредитов3 годав ипотекеконсолидация кредитов12106,2321,43941216571450680</v>
      </c>
      <c r="S1425" s="10">
        <f t="shared" si="92"/>
        <v>9.4200177409816677E-2</v>
      </c>
      <c r="T1425" s="3">
        <f t="shared" si="93"/>
        <v>10.049123467834331</v>
      </c>
      <c r="U1425" s="13">
        <f t="shared" si="94"/>
        <v>3.5142375176434856E-2</v>
      </c>
    </row>
    <row r="1426" spans="1:21" x14ac:dyDescent="0.25">
      <c r="A1426">
        <v>1582</v>
      </c>
      <c r="B1426" t="s">
        <v>1632</v>
      </c>
      <c r="C1426" t="s">
        <v>23</v>
      </c>
      <c r="D1426" s="1">
        <v>438372</v>
      </c>
      <c r="E1426" t="s">
        <v>24</v>
      </c>
      <c r="F1426" s="4">
        <v>737</v>
      </c>
      <c r="G1426" s="4">
        <v>1703673</v>
      </c>
      <c r="H1426" t="s">
        <v>29</v>
      </c>
      <c r="I1426" t="s">
        <v>26</v>
      </c>
      <c r="J1426" t="s">
        <v>30</v>
      </c>
      <c r="K1426" s="3">
        <v>18314.48</v>
      </c>
      <c r="L1426" s="6">
        <v>18</v>
      </c>
      <c r="M1426" s="4">
        <v>14</v>
      </c>
      <c r="N1426" s="4">
        <v>17</v>
      </c>
      <c r="O1426" s="4">
        <v>287527</v>
      </c>
      <c r="P1426" s="4">
        <v>545776</v>
      </c>
      <c r="Q1426" s="4">
        <v>0</v>
      </c>
      <c r="R1426" s="9" t="str">
        <f t="shared" si="91"/>
        <v>b28905eb-a713-4f51-88ca-e264d2667f54погашен438372краткосрочный737консолидация кредитов10+ летв ипотекеконсолидация кредитов18314,481814172875275457760</v>
      </c>
      <c r="S1426" s="10">
        <f t="shared" si="92"/>
        <v>0.12899996654287532</v>
      </c>
      <c r="T1426" s="3">
        <f t="shared" si="93"/>
        <v>15.699435637812266</v>
      </c>
      <c r="U1426" s="13">
        <f t="shared" si="94"/>
        <v>5.4901848803852911E-2</v>
      </c>
    </row>
    <row r="1427" spans="1:21" x14ac:dyDescent="0.25">
      <c r="A1427">
        <v>967</v>
      </c>
      <c r="B1427" t="s">
        <v>1019</v>
      </c>
      <c r="C1427" t="s">
        <v>23</v>
      </c>
      <c r="D1427" s="1">
        <v>449636</v>
      </c>
      <c r="E1427" t="s">
        <v>24</v>
      </c>
      <c r="F1427" s="4">
        <v>721</v>
      </c>
      <c r="G1427" s="4">
        <v>2524093</v>
      </c>
      <c r="H1427" t="s">
        <v>42</v>
      </c>
      <c r="I1427" t="s">
        <v>38</v>
      </c>
      <c r="J1427" t="s">
        <v>30</v>
      </c>
      <c r="K1427" s="3">
        <v>20339.88</v>
      </c>
      <c r="L1427" s="6">
        <v>16.399999999999999</v>
      </c>
      <c r="N1427" s="4">
        <v>17</v>
      </c>
      <c r="O1427" s="4">
        <v>523697</v>
      </c>
      <c r="P1427" s="4">
        <v>1295668</v>
      </c>
      <c r="Q1427" s="4">
        <v>0</v>
      </c>
      <c r="R1427" s="9" t="str">
        <f t="shared" si="91"/>
        <v>b2892b2c-c302-41a1-8a6a-1a52338fd2b1погашен449636краткосрочный721консолидация кредитов&lt; 1 годав арендеконсолидация кредитов20339,8816,41752369712956680</v>
      </c>
      <c r="S1427" s="10">
        <f t="shared" si="92"/>
        <v>9.6699511468079827E-2</v>
      </c>
      <c r="T1427" s="3">
        <f t="shared" si="93"/>
        <v>25.74730037738669</v>
      </c>
      <c r="U1427" s="13">
        <f t="shared" si="94"/>
        <v>9.0039822133609643E-2</v>
      </c>
    </row>
    <row r="1428" spans="1:21" x14ac:dyDescent="0.25">
      <c r="A1428">
        <v>241</v>
      </c>
      <c r="B1428" t="s">
        <v>289</v>
      </c>
      <c r="C1428" t="s">
        <v>23</v>
      </c>
      <c r="D1428" s="1">
        <v>553366</v>
      </c>
      <c r="E1428" t="s">
        <v>24</v>
      </c>
      <c r="F1428" s="4"/>
      <c r="G1428" s="4"/>
      <c r="H1428" t="s">
        <v>42</v>
      </c>
      <c r="I1428" t="s">
        <v>26</v>
      </c>
      <c r="J1428" t="s">
        <v>27</v>
      </c>
      <c r="K1428" s="3">
        <v>35698.910000000003</v>
      </c>
      <c r="L1428" s="6">
        <v>21.5</v>
      </c>
      <c r="M1428" s="4">
        <v>47</v>
      </c>
      <c r="N1428" s="4">
        <v>17</v>
      </c>
      <c r="O1428" s="4">
        <v>305349</v>
      </c>
      <c r="P1428" s="4">
        <v>657184</v>
      </c>
      <c r="Q1428" s="4">
        <v>0</v>
      </c>
      <c r="R1428" s="9" t="str">
        <f t="shared" si="91"/>
        <v>b2e263f2-7ca6-4def-ae66-425aca9a44ceпогашен553366краткосрочныйремонт жилья&lt; 1 годав ипотекеремонт жилья35698,9121,547173053496571840</v>
      </c>
      <c r="S1428" s="10" t="str">
        <f t="shared" si="92"/>
        <v/>
      </c>
      <c r="T1428" s="3">
        <f t="shared" si="93"/>
        <v>8.5534544332025817</v>
      </c>
      <c r="U1428" s="13">
        <f t="shared" si="94"/>
        <v>2.991193268828693E-2</v>
      </c>
    </row>
    <row r="1429" spans="1:21" x14ac:dyDescent="0.25">
      <c r="A1429">
        <v>348</v>
      </c>
      <c r="B1429" t="s">
        <v>399</v>
      </c>
      <c r="C1429" t="s">
        <v>23</v>
      </c>
      <c r="D1429" s="1">
        <v>146982</v>
      </c>
      <c r="E1429" t="s">
        <v>24</v>
      </c>
      <c r="F1429" s="4">
        <v>670</v>
      </c>
      <c r="G1429" s="4">
        <v>981578</v>
      </c>
      <c r="H1429" t="s">
        <v>29</v>
      </c>
      <c r="I1429" t="s">
        <v>38</v>
      </c>
      <c r="J1429" t="s">
        <v>30</v>
      </c>
      <c r="K1429" s="3">
        <v>25030.22</v>
      </c>
      <c r="L1429" s="6">
        <v>22.5</v>
      </c>
      <c r="M1429" s="4">
        <v>76</v>
      </c>
      <c r="N1429" s="4">
        <v>19</v>
      </c>
      <c r="O1429" s="4">
        <v>532589</v>
      </c>
      <c r="P1429" s="4">
        <v>828872</v>
      </c>
      <c r="Q1429" s="4">
        <v>0</v>
      </c>
      <c r="R1429" s="9" t="str">
        <f t="shared" si="91"/>
        <v>b2f2d7d2-e4c6-4f63-8dc0-e6ef40555d4aпогашен146982краткосрочный670консолидация кредитов10+ летв арендеконсолидация кредитов25030,2222,576195325898288720</v>
      </c>
      <c r="S1429" s="10">
        <f t="shared" si="92"/>
        <v>0.30599976772095544</v>
      </c>
      <c r="T1429" s="3">
        <f t="shared" si="93"/>
        <v>21.277839347796384</v>
      </c>
      <c r="U1429" s="13">
        <f t="shared" si="94"/>
        <v>7.4409854321883018E-2</v>
      </c>
    </row>
    <row r="1430" spans="1:21" x14ac:dyDescent="0.25">
      <c r="A1430">
        <v>1113</v>
      </c>
      <c r="B1430" t="s">
        <v>1163</v>
      </c>
      <c r="C1430" t="s">
        <v>23</v>
      </c>
      <c r="D1430" s="1">
        <v>252648</v>
      </c>
      <c r="E1430" t="s">
        <v>24</v>
      </c>
      <c r="F1430" s="4">
        <v>743</v>
      </c>
      <c r="G1430" s="4">
        <v>1626951</v>
      </c>
      <c r="H1430" t="s">
        <v>29</v>
      </c>
      <c r="I1430" t="s">
        <v>32</v>
      </c>
      <c r="J1430" t="s">
        <v>30</v>
      </c>
      <c r="K1430" s="3">
        <v>32810.15</v>
      </c>
      <c r="L1430" s="6">
        <v>17.8</v>
      </c>
      <c r="N1430" s="4">
        <v>19</v>
      </c>
      <c r="O1430" s="4">
        <v>182457</v>
      </c>
      <c r="P1430" s="4">
        <v>800206</v>
      </c>
      <c r="Q1430" s="4">
        <v>1</v>
      </c>
      <c r="R1430" s="9" t="str">
        <f t="shared" si="91"/>
        <v>b31c5fee-2153-4cc4-9834-74e924468c1bпогашен252648краткосрочный743консолидация кредитов10+ летв собственностиконсолидация кредитов32810,1517,8191824578002061</v>
      </c>
      <c r="S1430" s="10">
        <f t="shared" si="92"/>
        <v>0.24199978979084191</v>
      </c>
      <c r="T1430" s="3">
        <f t="shared" si="93"/>
        <v>5.5609925587051565</v>
      </c>
      <c r="U1430" s="13">
        <f t="shared" si="94"/>
        <v>1.9447117699061871E-2</v>
      </c>
    </row>
    <row r="1431" spans="1:21" x14ac:dyDescent="0.25">
      <c r="A1431">
        <v>1758</v>
      </c>
      <c r="B1431" t="s">
        <v>1807</v>
      </c>
      <c r="C1431" t="s">
        <v>40</v>
      </c>
      <c r="D1431" s="1">
        <v>313698</v>
      </c>
      <c r="E1431" t="s">
        <v>24</v>
      </c>
      <c r="F1431" s="4">
        <v>747</v>
      </c>
      <c r="G1431" s="4">
        <v>1411035</v>
      </c>
      <c r="H1431" t="s">
        <v>52</v>
      </c>
      <c r="I1431" t="s">
        <v>38</v>
      </c>
      <c r="J1431" t="s">
        <v>30</v>
      </c>
      <c r="K1431" s="3">
        <v>19049.02</v>
      </c>
      <c r="L1431" s="6">
        <v>22.5</v>
      </c>
      <c r="M1431" s="4">
        <v>68</v>
      </c>
      <c r="N1431" s="4">
        <v>18</v>
      </c>
      <c r="O1431" s="4">
        <v>333830</v>
      </c>
      <c r="P1431" s="4">
        <v>686576</v>
      </c>
      <c r="Q1431" s="4">
        <v>1</v>
      </c>
      <c r="R1431" s="9" t="str">
        <f t="shared" si="91"/>
        <v>b33a9ce3-60a4-4e4f-8d8c-51c7944b4c0eне погашен313698краткосрочный747консолидация кредитов4 годав арендеконсолидация кредитов19049,0222,568183338306865761</v>
      </c>
      <c r="S1431" s="10">
        <f t="shared" si="92"/>
        <v>0.1620004039587962</v>
      </c>
      <c r="T1431" s="3">
        <f t="shared" si="93"/>
        <v>17.524786051985878</v>
      </c>
      <c r="U1431" s="13">
        <f t="shared" si="94"/>
        <v>6.1285206445807927E-2</v>
      </c>
    </row>
    <row r="1432" spans="1:21" x14ac:dyDescent="0.25">
      <c r="A1432">
        <v>1637</v>
      </c>
      <c r="B1432" t="s">
        <v>1686</v>
      </c>
      <c r="C1432" t="s">
        <v>23</v>
      </c>
      <c r="E1432" t="s">
        <v>24</v>
      </c>
      <c r="F1432" s="4">
        <v>730</v>
      </c>
      <c r="G1432" s="4">
        <v>758328</v>
      </c>
      <c r="H1432" t="s">
        <v>46</v>
      </c>
      <c r="I1432" t="s">
        <v>38</v>
      </c>
      <c r="J1432" t="s">
        <v>30</v>
      </c>
      <c r="K1432" s="3">
        <v>9416.02</v>
      </c>
      <c r="L1432" s="6">
        <v>12.7</v>
      </c>
      <c r="M1432" s="4">
        <v>14</v>
      </c>
      <c r="N1432" s="4">
        <v>21</v>
      </c>
      <c r="O1432" s="4">
        <v>147079</v>
      </c>
      <c r="P1432" s="4">
        <v>743666</v>
      </c>
      <c r="Q1432" s="4">
        <v>0</v>
      </c>
      <c r="R1432" s="9" t="str">
        <f t="shared" si="91"/>
        <v>b33e028b-37e2-4b60-8348-a57a9ae8ef42погашенкраткосрочный730консолидация кредитов2 годав арендеконсолидация кредитов9416,0212,714211470797436660</v>
      </c>
      <c r="S1432" s="10">
        <f t="shared" si="92"/>
        <v>0.14900180396873122</v>
      </c>
      <c r="T1432" s="3">
        <f t="shared" si="93"/>
        <v>15.620081520642479</v>
      </c>
      <c r="U1432" s="13">
        <f t="shared" si="94"/>
        <v>5.4624342793870885E-2</v>
      </c>
    </row>
    <row r="1433" spans="1:21" x14ac:dyDescent="0.25">
      <c r="A1433">
        <v>432</v>
      </c>
      <c r="B1433" t="s">
        <v>483</v>
      </c>
      <c r="C1433" t="s">
        <v>40</v>
      </c>
      <c r="D1433" s="1">
        <v>207636</v>
      </c>
      <c r="E1433" t="s">
        <v>24</v>
      </c>
      <c r="F1433" s="4"/>
      <c r="G1433" s="4"/>
      <c r="H1433" t="s">
        <v>29</v>
      </c>
      <c r="I1433" t="s">
        <v>26</v>
      </c>
      <c r="J1433" t="s">
        <v>30</v>
      </c>
      <c r="K1433" s="3">
        <v>15330.53</v>
      </c>
      <c r="L1433" s="6">
        <v>19.7</v>
      </c>
      <c r="M1433" s="4">
        <v>8</v>
      </c>
      <c r="N1433" s="4">
        <v>9</v>
      </c>
      <c r="O1433" s="4">
        <v>184281</v>
      </c>
      <c r="P1433" s="4">
        <v>254936</v>
      </c>
      <c r="Q1433" s="4">
        <v>0</v>
      </c>
      <c r="R1433" s="9" t="str">
        <f t="shared" si="91"/>
        <v>b36af03c-aabf-4817-a356-cba3f9b80aa0не погашен207636краткосрочныйконсолидация кредитов10+ летв ипотекеконсолидация кредитов15330,5319,7891842812549360</v>
      </c>
      <c r="S1433" s="10" t="str">
        <f t="shared" si="92"/>
        <v/>
      </c>
      <c r="T1433" s="3">
        <f t="shared" si="93"/>
        <v>12.020523752277319</v>
      </c>
      <c r="U1433" s="13">
        <f t="shared" si="94"/>
        <v>4.2036477795492057E-2</v>
      </c>
    </row>
    <row r="1434" spans="1:21" x14ac:dyDescent="0.25">
      <c r="A1434">
        <v>725</v>
      </c>
      <c r="B1434" t="s">
        <v>777</v>
      </c>
      <c r="C1434" t="s">
        <v>23</v>
      </c>
      <c r="D1434" s="1">
        <v>66638</v>
      </c>
      <c r="E1434" t="s">
        <v>24</v>
      </c>
      <c r="F1434" s="4"/>
      <c r="G1434" s="4"/>
      <c r="H1434" t="s">
        <v>68</v>
      </c>
      <c r="I1434" t="s">
        <v>38</v>
      </c>
      <c r="J1434" t="s">
        <v>30</v>
      </c>
      <c r="K1434" s="3">
        <v>11203.54</v>
      </c>
      <c r="L1434" s="6">
        <v>8.9</v>
      </c>
      <c r="N1434" s="4">
        <v>10</v>
      </c>
      <c r="O1434" s="4">
        <v>126027</v>
      </c>
      <c r="P1434" s="4">
        <v>173316</v>
      </c>
      <c r="Q1434" s="4">
        <v>0</v>
      </c>
      <c r="R1434" s="9" t="str">
        <f t="shared" si="91"/>
        <v>b3b7b6af-f415-41bc-879c-45b4d8566c36погашен66638краткосрочныйконсолидация кредитов1 годв арендеконсолидация кредитов11203,548,9101260271733160</v>
      </c>
      <c r="S1434" s="10" t="str">
        <f t="shared" si="92"/>
        <v/>
      </c>
      <c r="T1434" s="3">
        <f t="shared" si="93"/>
        <v>11.248855272529932</v>
      </c>
      <c r="U1434" s="13">
        <f t="shared" si="94"/>
        <v>3.9337907784494273E-2</v>
      </c>
    </row>
    <row r="1435" spans="1:21" x14ac:dyDescent="0.25">
      <c r="A1435">
        <v>913</v>
      </c>
      <c r="B1435" t="s">
        <v>965</v>
      </c>
      <c r="C1435" t="s">
        <v>23</v>
      </c>
      <c r="D1435" s="1">
        <v>171380</v>
      </c>
      <c r="E1435" t="s">
        <v>24</v>
      </c>
      <c r="F1435" s="4">
        <v>747</v>
      </c>
      <c r="G1435" s="4">
        <v>801762</v>
      </c>
      <c r="I1435" t="s">
        <v>26</v>
      </c>
      <c r="J1435" t="s">
        <v>27</v>
      </c>
      <c r="K1435" s="3">
        <v>9393.98</v>
      </c>
      <c r="L1435" s="6">
        <v>26.1</v>
      </c>
      <c r="M1435" s="4">
        <v>44</v>
      </c>
      <c r="N1435" s="4">
        <v>6</v>
      </c>
      <c r="O1435" s="4">
        <v>3059</v>
      </c>
      <c r="P1435" s="4">
        <v>354574</v>
      </c>
      <c r="Q1435" s="4">
        <v>0</v>
      </c>
      <c r="R1435" s="9" t="str">
        <f t="shared" si="91"/>
        <v>b3d41859-2c02-48e7-a0ae-ff9a4e76ae8bпогашен171380краткосрочный747ремонт жильяв ипотекеремонт жилья9393,9826,144630593545740</v>
      </c>
      <c r="S1435" s="10">
        <f t="shared" si="92"/>
        <v>0.14060002843736669</v>
      </c>
      <c r="T1435" s="3">
        <f t="shared" si="93"/>
        <v>0.32563407629141217</v>
      </c>
      <c r="U1435" s="13">
        <f t="shared" si="94"/>
        <v>1.1387614965517781E-3</v>
      </c>
    </row>
    <row r="1436" spans="1:21" x14ac:dyDescent="0.25">
      <c r="A1436">
        <v>610</v>
      </c>
      <c r="B1436" t="s">
        <v>661</v>
      </c>
      <c r="C1436" t="s">
        <v>40</v>
      </c>
      <c r="D1436" s="1">
        <v>218702</v>
      </c>
      <c r="E1436" t="s">
        <v>34</v>
      </c>
      <c r="F1436" s="4">
        <v>717</v>
      </c>
      <c r="G1436" s="4">
        <v>576992</v>
      </c>
      <c r="H1436" t="s">
        <v>42</v>
      </c>
      <c r="I1436" t="s">
        <v>38</v>
      </c>
      <c r="J1436" t="s">
        <v>30</v>
      </c>
      <c r="K1436" s="3">
        <v>9087.51</v>
      </c>
      <c r="L1436" s="6">
        <v>16</v>
      </c>
      <c r="M1436" s="4">
        <v>64</v>
      </c>
      <c r="N1436" s="4">
        <v>11</v>
      </c>
      <c r="O1436" s="4">
        <v>251522</v>
      </c>
      <c r="P1436" s="4">
        <v>469722</v>
      </c>
      <c r="Q1436" s="4">
        <v>0</v>
      </c>
      <c r="R1436" s="9" t="str">
        <f t="shared" si="91"/>
        <v>b40f89f8-aa26-4fe6-bc2d-756562001ac2не погашен218702долгосрочный717консолидация кредитов&lt; 1 годав арендеконсолидация кредитов9087,511664112515224697220</v>
      </c>
      <c r="S1436" s="10">
        <f t="shared" si="92"/>
        <v>0.18899762908324552</v>
      </c>
      <c r="T1436" s="3">
        <f t="shared" si="93"/>
        <v>27.677768717723556</v>
      </c>
      <c r="U1436" s="13">
        <f t="shared" si="94"/>
        <v>9.679078333928065E-2</v>
      </c>
    </row>
    <row r="1437" spans="1:21" x14ac:dyDescent="0.25">
      <c r="A1437">
        <v>870</v>
      </c>
      <c r="B1437" t="s">
        <v>922</v>
      </c>
      <c r="C1437" t="s">
        <v>23</v>
      </c>
      <c r="D1437" s="1">
        <v>117722</v>
      </c>
      <c r="E1437" t="s">
        <v>24</v>
      </c>
      <c r="F1437" s="4"/>
      <c r="G1437" s="4"/>
      <c r="H1437" t="s">
        <v>42</v>
      </c>
      <c r="I1437" t="s">
        <v>38</v>
      </c>
      <c r="J1437" t="s">
        <v>72</v>
      </c>
      <c r="K1437" s="3">
        <v>19875.52</v>
      </c>
      <c r="L1437" s="6">
        <v>12</v>
      </c>
      <c r="M1437" s="4">
        <v>4</v>
      </c>
      <c r="N1437" s="4">
        <v>11</v>
      </c>
      <c r="O1437" s="11">
        <v>0</v>
      </c>
      <c r="P1437" s="11">
        <v>0</v>
      </c>
      <c r="Q1437" s="4">
        <v>0</v>
      </c>
      <c r="R1437" s="9" t="str">
        <f t="shared" si="91"/>
        <v>b4689e6e-45f0-42ab-9ff8-61dc0b02f3f8погашен117722краткосрочныйиное&lt; 1 годав арендеиное19875,5212411000</v>
      </c>
      <c r="S1437" s="10" t="str">
        <f t="shared" si="92"/>
        <v/>
      </c>
      <c r="T1437" s="3">
        <f t="shared" si="93"/>
        <v>0</v>
      </c>
      <c r="U1437" s="13">
        <f t="shared" si="94"/>
        <v>0</v>
      </c>
    </row>
    <row r="1438" spans="1:21" x14ac:dyDescent="0.25">
      <c r="A1438">
        <v>1796</v>
      </c>
      <c r="B1438" t="s">
        <v>1845</v>
      </c>
      <c r="C1438" t="s">
        <v>23</v>
      </c>
      <c r="D1438" s="1">
        <v>270204</v>
      </c>
      <c r="E1438" t="s">
        <v>24</v>
      </c>
      <c r="F1438" s="4">
        <v>749</v>
      </c>
      <c r="G1438" s="4">
        <v>1633506</v>
      </c>
      <c r="H1438" t="s">
        <v>55</v>
      </c>
      <c r="I1438" t="s">
        <v>26</v>
      </c>
      <c r="J1438" t="s">
        <v>30</v>
      </c>
      <c r="K1438" s="3">
        <v>31308.959999999999</v>
      </c>
      <c r="L1438" s="6">
        <v>19.5</v>
      </c>
      <c r="M1438" s="4">
        <v>14</v>
      </c>
      <c r="N1438" s="4">
        <v>15</v>
      </c>
      <c r="O1438" s="4">
        <v>605777</v>
      </c>
      <c r="P1438" s="4">
        <v>1209362</v>
      </c>
      <c r="Q1438" s="4">
        <v>0</v>
      </c>
      <c r="R1438" s="9" t="str">
        <f t="shared" si="91"/>
        <v>b46d7e04-32da-405c-9396-4225cfeb94fcпогашен270204краткосрочный749консолидация кредитов9 летв ипотекеконсолидация кредитов31308,9619,5141560577712093620</v>
      </c>
      <c r="S1438" s="10">
        <f t="shared" si="92"/>
        <v>0.23000069788540722</v>
      </c>
      <c r="T1438" s="3">
        <f t="shared" si="93"/>
        <v>19.348359063986795</v>
      </c>
      <c r="U1438" s="13">
        <f t="shared" si="94"/>
        <v>6.7662348407938513E-2</v>
      </c>
    </row>
    <row r="1439" spans="1:21" x14ac:dyDescent="0.25">
      <c r="A1439">
        <v>831</v>
      </c>
      <c r="B1439" t="s">
        <v>883</v>
      </c>
      <c r="C1439" t="s">
        <v>23</v>
      </c>
      <c r="D1439" s="1">
        <v>267542</v>
      </c>
      <c r="E1439" t="s">
        <v>24</v>
      </c>
      <c r="F1439" s="4">
        <v>746</v>
      </c>
      <c r="G1439" s="4">
        <v>1578881</v>
      </c>
      <c r="H1439" t="s">
        <v>68</v>
      </c>
      <c r="I1439" t="s">
        <v>38</v>
      </c>
      <c r="J1439" t="s">
        <v>30</v>
      </c>
      <c r="K1439" s="3">
        <v>15657.33</v>
      </c>
      <c r="L1439" s="6">
        <v>10</v>
      </c>
      <c r="M1439" s="4">
        <v>71</v>
      </c>
      <c r="N1439" s="4">
        <v>11</v>
      </c>
      <c r="O1439" s="4">
        <v>195966</v>
      </c>
      <c r="P1439" s="4">
        <v>387882</v>
      </c>
      <c r="Q1439" s="4">
        <v>0</v>
      </c>
      <c r="R1439" s="9" t="str">
        <f t="shared" si="91"/>
        <v>b470a9ba-f292-40c8-8930-bc030ef950d7погашен267542краткосрочный746консолидация кредитов1 годв арендеконсолидация кредитов15657,331071111959663878820</v>
      </c>
      <c r="S1439" s="10">
        <f t="shared" si="92"/>
        <v>0.11900070999651018</v>
      </c>
      <c r="T1439" s="3">
        <f t="shared" si="93"/>
        <v>12.515927045032582</v>
      </c>
      <c r="U1439" s="13">
        <f t="shared" si="94"/>
        <v>4.3768932216354951E-2</v>
      </c>
    </row>
    <row r="1440" spans="1:21" x14ac:dyDescent="0.25">
      <c r="A1440">
        <v>1683</v>
      </c>
      <c r="B1440" t="s">
        <v>1732</v>
      </c>
      <c r="C1440" t="s">
        <v>40</v>
      </c>
      <c r="D1440" s="1">
        <v>335060</v>
      </c>
      <c r="E1440" t="s">
        <v>34</v>
      </c>
      <c r="F1440" s="4">
        <v>681</v>
      </c>
      <c r="G1440" s="4">
        <v>1936955</v>
      </c>
      <c r="H1440" t="s">
        <v>57</v>
      </c>
      <c r="I1440" t="s">
        <v>26</v>
      </c>
      <c r="J1440" t="s">
        <v>30</v>
      </c>
      <c r="K1440" s="3">
        <v>20983.599999999999</v>
      </c>
      <c r="L1440" s="6">
        <v>17.5</v>
      </c>
      <c r="N1440" s="4">
        <v>13</v>
      </c>
      <c r="O1440" s="4">
        <v>381691</v>
      </c>
      <c r="P1440" s="4">
        <v>598862</v>
      </c>
      <c r="Q1440" s="4">
        <v>1</v>
      </c>
      <c r="R1440" s="9" t="str">
        <f t="shared" si="91"/>
        <v>b4775d32-426f-4619-a30c-67a3ae73d1a0не погашен335060долгосрочный681консолидация кредитов7 летв ипотекеконсолидация кредитов20983,617,5133816915988621</v>
      </c>
      <c r="S1440" s="10">
        <f t="shared" si="92"/>
        <v>0.12999950953945755</v>
      </c>
      <c r="T1440" s="3">
        <f t="shared" si="93"/>
        <v>18.189967403114814</v>
      </c>
      <c r="U1440" s="13">
        <f t="shared" si="94"/>
        <v>6.3611384711660071E-2</v>
      </c>
    </row>
    <row r="1441" spans="1:21" x14ac:dyDescent="0.25">
      <c r="A1441">
        <v>190</v>
      </c>
      <c r="B1441" t="s">
        <v>237</v>
      </c>
      <c r="C1441" t="s">
        <v>23</v>
      </c>
      <c r="D1441" s="1">
        <v>261800</v>
      </c>
      <c r="E1441" t="s">
        <v>24</v>
      </c>
      <c r="F1441" s="4">
        <v>738</v>
      </c>
      <c r="G1441" s="4">
        <v>1488536</v>
      </c>
      <c r="H1441" t="s">
        <v>52</v>
      </c>
      <c r="I1441" t="s">
        <v>38</v>
      </c>
      <c r="J1441" t="s">
        <v>30</v>
      </c>
      <c r="K1441" s="3">
        <v>21087.72</v>
      </c>
      <c r="L1441" s="6">
        <v>16.5</v>
      </c>
      <c r="M1441" s="4">
        <v>45</v>
      </c>
      <c r="N1441" s="4">
        <v>8</v>
      </c>
      <c r="O1441" s="4">
        <v>178220</v>
      </c>
      <c r="P1441" s="4">
        <v>274780</v>
      </c>
      <c r="Q1441" s="4">
        <v>0</v>
      </c>
      <c r="R1441" s="9" t="str">
        <f t="shared" si="91"/>
        <v>b48dacc4-9a81-4817-9efc-62f4678f632bпогашен261800краткосрочный738консолидация кредитов4 годав арендеконсолидация кредитов21087,7216,54581782202747800</v>
      </c>
      <c r="S1441" s="10">
        <f t="shared" si="92"/>
        <v>0.17000102113754723</v>
      </c>
      <c r="T1441" s="3">
        <f t="shared" si="93"/>
        <v>8.4513641114354705</v>
      </c>
      <c r="U1441" s="13">
        <f t="shared" si="94"/>
        <v>2.9554916835023069E-2</v>
      </c>
    </row>
    <row r="1442" spans="1:21" x14ac:dyDescent="0.25">
      <c r="A1442">
        <v>619</v>
      </c>
      <c r="B1442" t="s">
        <v>670</v>
      </c>
      <c r="C1442" t="s">
        <v>23</v>
      </c>
      <c r="E1442" t="s">
        <v>24</v>
      </c>
      <c r="F1442" s="4">
        <v>745</v>
      </c>
      <c r="G1442" s="4">
        <v>1620814</v>
      </c>
      <c r="H1442" t="s">
        <v>74</v>
      </c>
      <c r="I1442" t="s">
        <v>26</v>
      </c>
      <c r="J1442" t="s">
        <v>30</v>
      </c>
      <c r="K1442" s="3">
        <v>27553.8</v>
      </c>
      <c r="L1442" s="6">
        <v>9.6</v>
      </c>
      <c r="M1442" s="4">
        <v>8</v>
      </c>
      <c r="N1442" s="4">
        <v>12</v>
      </c>
      <c r="O1442" s="4">
        <v>388987</v>
      </c>
      <c r="P1442" s="4">
        <v>1047486</v>
      </c>
      <c r="Q1442" s="4">
        <v>0</v>
      </c>
      <c r="R1442" s="9" t="str">
        <f t="shared" si="91"/>
        <v>b4a75c42-b909-4307-ac0f-09cf1b186eeaпогашенкраткосрочный745консолидация кредитов6 летв ипотекеконсолидация кредитов27553,89,681238898710474860</v>
      </c>
      <c r="S1442" s="10">
        <f t="shared" si="92"/>
        <v>0.20399971865988323</v>
      </c>
      <c r="T1442" s="3">
        <f t="shared" si="93"/>
        <v>14.117363122327955</v>
      </c>
      <c r="U1442" s="13">
        <f t="shared" si="94"/>
        <v>4.9369248266757759E-2</v>
      </c>
    </row>
    <row r="1443" spans="1:21" x14ac:dyDescent="0.25">
      <c r="A1443">
        <v>366</v>
      </c>
      <c r="B1443" t="s">
        <v>417</v>
      </c>
      <c r="C1443" t="s">
        <v>40</v>
      </c>
      <c r="D1443" s="1">
        <v>772772</v>
      </c>
      <c r="E1443" t="s">
        <v>34</v>
      </c>
      <c r="F1443" s="4">
        <v>699</v>
      </c>
      <c r="G1443" s="4">
        <v>3336970</v>
      </c>
      <c r="H1443" t="s">
        <v>55</v>
      </c>
      <c r="I1443" t="s">
        <v>26</v>
      </c>
      <c r="J1443" t="s">
        <v>30</v>
      </c>
      <c r="K1443" s="3">
        <v>41434.06</v>
      </c>
      <c r="L1443" s="6">
        <v>14.6</v>
      </c>
      <c r="N1443" s="4">
        <v>8</v>
      </c>
      <c r="O1443" s="4">
        <v>91979</v>
      </c>
      <c r="P1443" s="4">
        <v>132484</v>
      </c>
      <c r="Q1443" s="4">
        <v>0</v>
      </c>
      <c r="R1443" s="9" t="str">
        <f t="shared" si="91"/>
        <v>b4e257bc-1da0-4273-9272-0f93d9b26e3aне погашен772772долгосрочный699консолидация кредитов9 летв ипотекеконсолидация кредитов41434,0614,68919791324840</v>
      </c>
      <c r="S1443" s="10">
        <f t="shared" si="92"/>
        <v>0.14900005693788076</v>
      </c>
      <c r="T1443" s="3">
        <f t="shared" si="93"/>
        <v>2.219888661646964</v>
      </c>
      <c r="U1443" s="13">
        <f t="shared" si="94"/>
        <v>7.7630810734106463E-3</v>
      </c>
    </row>
    <row r="1444" spans="1:21" x14ac:dyDescent="0.25">
      <c r="A1444">
        <v>1595</v>
      </c>
      <c r="B1444" t="s">
        <v>1645</v>
      </c>
      <c r="C1444" t="s">
        <v>23</v>
      </c>
      <c r="E1444" t="s">
        <v>34</v>
      </c>
      <c r="F1444" s="4">
        <v>738</v>
      </c>
      <c r="G1444" s="4">
        <v>1576620</v>
      </c>
      <c r="H1444" t="s">
        <v>74</v>
      </c>
      <c r="I1444" t="s">
        <v>38</v>
      </c>
      <c r="J1444" t="s">
        <v>30</v>
      </c>
      <c r="K1444" s="3">
        <v>24384.98</v>
      </c>
      <c r="L1444" s="6">
        <v>12.6</v>
      </c>
      <c r="N1444" s="4">
        <v>11</v>
      </c>
      <c r="O1444" s="4">
        <v>87970</v>
      </c>
      <c r="P1444" s="4">
        <v>499290</v>
      </c>
      <c r="Q1444" s="4">
        <v>0</v>
      </c>
      <c r="R1444" s="9" t="str">
        <f t="shared" si="91"/>
        <v>b4f48ac9-19a5-4f4f-a5d4-8465f8b8a7d0погашендолгосрочный738консолидация кредитов6 летв арендеконсолидация кредитов24384,9812,611879704992900</v>
      </c>
      <c r="S1444" s="10">
        <f t="shared" si="92"/>
        <v>0.18559942154736081</v>
      </c>
      <c r="T1444" s="3">
        <f t="shared" si="93"/>
        <v>3.6075485811347807</v>
      </c>
      <c r="U1444" s="13">
        <f t="shared" si="94"/>
        <v>1.261580934011306E-2</v>
      </c>
    </row>
    <row r="1445" spans="1:21" x14ac:dyDescent="0.25">
      <c r="A1445">
        <v>1710</v>
      </c>
      <c r="B1445" t="s">
        <v>1759</v>
      </c>
      <c r="C1445" t="s">
        <v>23</v>
      </c>
      <c r="D1445" s="1">
        <v>197714</v>
      </c>
      <c r="E1445" t="s">
        <v>34</v>
      </c>
      <c r="F1445" s="4">
        <v>746</v>
      </c>
      <c r="G1445" s="4">
        <v>1081480</v>
      </c>
      <c r="H1445" t="s">
        <v>29</v>
      </c>
      <c r="I1445" t="s">
        <v>26</v>
      </c>
      <c r="J1445" t="s">
        <v>72</v>
      </c>
      <c r="K1445" s="3">
        <v>7209.93</v>
      </c>
      <c r="L1445" s="6">
        <v>20.5</v>
      </c>
      <c r="N1445" s="4">
        <v>14</v>
      </c>
      <c r="O1445" s="4">
        <v>101479</v>
      </c>
      <c r="P1445" s="4">
        <v>1129722</v>
      </c>
      <c r="Q1445" s="4">
        <v>0</v>
      </c>
      <c r="R1445" s="9" t="str">
        <f t="shared" si="91"/>
        <v>b4f7b5d3-e138-46cd-b77b-2b28b70e2890погашен197714долгосрочный746иное10+ летв ипотекеиное7209,9320,51410147911297220</v>
      </c>
      <c r="S1445" s="10">
        <f t="shared" si="92"/>
        <v>8.0000702740688684E-2</v>
      </c>
      <c r="T1445" s="3">
        <f t="shared" si="93"/>
        <v>14.074893931009038</v>
      </c>
      <c r="U1445" s="13">
        <f t="shared" si="94"/>
        <v>4.9220731009551565E-2</v>
      </c>
    </row>
    <row r="1446" spans="1:21" x14ac:dyDescent="0.25">
      <c r="A1446">
        <v>1921</v>
      </c>
      <c r="B1446" t="s">
        <v>1968</v>
      </c>
      <c r="C1446" t="s">
        <v>23</v>
      </c>
      <c r="D1446" s="1">
        <v>133848</v>
      </c>
      <c r="E1446" t="s">
        <v>24</v>
      </c>
      <c r="F1446" s="4">
        <v>750</v>
      </c>
      <c r="G1446" s="4">
        <v>2620176</v>
      </c>
      <c r="H1446" t="s">
        <v>29</v>
      </c>
      <c r="I1446" t="s">
        <v>26</v>
      </c>
      <c r="J1446" t="s">
        <v>30</v>
      </c>
      <c r="K1446" s="3">
        <v>6681.54</v>
      </c>
      <c r="L1446" s="6">
        <v>25</v>
      </c>
      <c r="N1446" s="4">
        <v>14</v>
      </c>
      <c r="O1446" s="4">
        <v>870504</v>
      </c>
      <c r="P1446" s="4">
        <v>14822676</v>
      </c>
      <c r="Q1446" s="4">
        <v>0</v>
      </c>
      <c r="R1446" s="9" t="str">
        <f t="shared" si="91"/>
        <v>b5122a31-c91e-461d-b678-8215eeacc69cпогашен133848краткосрочный750консолидация кредитов10+ летв ипотекеконсолидация кредитов6681,542514870504148226760</v>
      </c>
      <c r="S1446" s="10">
        <f t="shared" si="92"/>
        <v>3.0600417681865645E-2</v>
      </c>
      <c r="T1446" s="3">
        <f t="shared" si="93"/>
        <v>130.28493431155093</v>
      </c>
      <c r="U1446" s="13">
        <f t="shared" si="94"/>
        <v>0.45561406983094832</v>
      </c>
    </row>
    <row r="1447" spans="1:21" x14ac:dyDescent="0.25">
      <c r="A1447">
        <v>1461</v>
      </c>
      <c r="B1447" t="s">
        <v>1511</v>
      </c>
      <c r="C1447" t="s">
        <v>23</v>
      </c>
      <c r="D1447" s="1">
        <v>118030</v>
      </c>
      <c r="E1447" t="s">
        <v>24</v>
      </c>
      <c r="F1447" s="4"/>
      <c r="G1447" s="4"/>
      <c r="H1447" t="s">
        <v>29</v>
      </c>
      <c r="I1447" t="s">
        <v>26</v>
      </c>
      <c r="J1447" t="s">
        <v>72</v>
      </c>
      <c r="K1447" s="3">
        <v>4366.01</v>
      </c>
      <c r="L1447" s="6">
        <v>17.7</v>
      </c>
      <c r="N1447" s="4">
        <v>10</v>
      </c>
      <c r="O1447" s="4">
        <v>229007</v>
      </c>
      <c r="P1447" s="4">
        <v>1012132</v>
      </c>
      <c r="Q1447" s="4">
        <v>0</v>
      </c>
      <c r="R1447" s="9" t="str">
        <f t="shared" si="91"/>
        <v>b55aada5-7b8d-4cbe-b982-6e6fca8fc19cпогашен118030краткосрочныйиное10+ летв ипотекеиное4366,0117,71022900710121320</v>
      </c>
      <c r="S1447" s="10" t="str">
        <f t="shared" si="92"/>
        <v/>
      </c>
      <c r="T1447" s="3">
        <f t="shared" si="93"/>
        <v>52.452239000826836</v>
      </c>
      <c r="U1447" s="13">
        <f t="shared" si="94"/>
        <v>0.18342856147714648</v>
      </c>
    </row>
    <row r="1448" spans="1:21" x14ac:dyDescent="0.25">
      <c r="A1448">
        <v>1656</v>
      </c>
      <c r="B1448" t="s">
        <v>1705</v>
      </c>
      <c r="C1448" t="s">
        <v>23</v>
      </c>
      <c r="D1448" s="1">
        <v>394174</v>
      </c>
      <c r="E1448" t="s">
        <v>24</v>
      </c>
      <c r="F1448" s="4">
        <v>654</v>
      </c>
      <c r="G1448" s="4">
        <v>1915846</v>
      </c>
      <c r="H1448" t="s">
        <v>42</v>
      </c>
      <c r="I1448" t="s">
        <v>32</v>
      </c>
      <c r="J1448" t="s">
        <v>44</v>
      </c>
      <c r="K1448" s="3">
        <v>22990.19</v>
      </c>
      <c r="L1448" s="6">
        <v>27</v>
      </c>
      <c r="M1448" s="4">
        <v>29</v>
      </c>
      <c r="N1448" s="4">
        <v>15</v>
      </c>
      <c r="O1448" s="4">
        <v>71516</v>
      </c>
      <c r="P1448" s="4">
        <v>507958</v>
      </c>
      <c r="Q1448" s="4">
        <v>0</v>
      </c>
      <c r="R1448" s="9" t="str">
        <f t="shared" si="91"/>
        <v>b568aacf-dd27-46b8-acf1-522c7de59985погашен394174краткосрочный654приобретение жилья&lt; 1 годав собственностиприобретение жилья22990,19272915715165079580</v>
      </c>
      <c r="S1448" s="10">
        <f t="shared" si="92"/>
        <v>0.14400023801495526</v>
      </c>
      <c r="T1448" s="3">
        <f t="shared" si="93"/>
        <v>3.1107180932388991</v>
      </c>
      <c r="U1448" s="13">
        <f t="shared" si="94"/>
        <v>1.0878363933992382E-2</v>
      </c>
    </row>
    <row r="1449" spans="1:21" x14ac:dyDescent="0.25">
      <c r="A1449">
        <v>341</v>
      </c>
      <c r="B1449" t="s">
        <v>392</v>
      </c>
      <c r="C1449" t="s">
        <v>23</v>
      </c>
      <c r="D1449" s="1">
        <v>88198</v>
      </c>
      <c r="E1449" t="s">
        <v>24</v>
      </c>
      <c r="F1449" s="4">
        <v>741</v>
      </c>
      <c r="G1449" s="4">
        <v>825968</v>
      </c>
      <c r="H1449" t="s">
        <v>42</v>
      </c>
      <c r="I1449" t="s">
        <v>26</v>
      </c>
      <c r="J1449" t="s">
        <v>30</v>
      </c>
      <c r="K1449" s="3">
        <v>3407.08</v>
      </c>
      <c r="L1449" s="6">
        <v>14.2</v>
      </c>
      <c r="N1449" s="4">
        <v>9</v>
      </c>
      <c r="O1449" s="4">
        <v>112727</v>
      </c>
      <c r="P1449" s="4">
        <v>725098</v>
      </c>
      <c r="Q1449" s="4">
        <v>0</v>
      </c>
      <c r="R1449" s="9" t="str">
        <f t="shared" si="91"/>
        <v>b594bff7-3030-4318-933e-427e57129cb7погашен88198краткосрочный741консолидация кредитов&lt; 1 годав ипотекеконсолидация кредитов3407,0814,291127277250980</v>
      </c>
      <c r="S1449" s="10">
        <f t="shared" si="92"/>
        <v>4.9499447920500553E-2</v>
      </c>
      <c r="T1449" s="3">
        <f t="shared" si="93"/>
        <v>33.086103055989291</v>
      </c>
      <c r="U1449" s="13">
        <f t="shared" si="94"/>
        <v>0.11570404627243973</v>
      </c>
    </row>
    <row r="1450" spans="1:21" x14ac:dyDescent="0.25">
      <c r="A1450">
        <v>543</v>
      </c>
      <c r="B1450" t="s">
        <v>594</v>
      </c>
      <c r="C1450" t="s">
        <v>23</v>
      </c>
      <c r="E1450" t="s">
        <v>24</v>
      </c>
      <c r="F1450" s="4">
        <v>747</v>
      </c>
      <c r="G1450" s="4">
        <v>805030</v>
      </c>
      <c r="H1450" t="s">
        <v>46</v>
      </c>
      <c r="I1450" t="s">
        <v>38</v>
      </c>
      <c r="J1450" t="s">
        <v>30</v>
      </c>
      <c r="K1450" s="3">
        <v>7781.83</v>
      </c>
      <c r="L1450" s="6">
        <v>18.2</v>
      </c>
      <c r="M1450" s="4">
        <v>53</v>
      </c>
      <c r="N1450" s="4">
        <v>19</v>
      </c>
      <c r="O1450" s="4">
        <v>152969</v>
      </c>
      <c r="P1450" s="4">
        <v>487938</v>
      </c>
      <c r="Q1450" s="4">
        <v>0</v>
      </c>
      <c r="R1450" s="9" t="str">
        <f t="shared" si="91"/>
        <v>b5a178d9-ec6d-4135-9350-55627eabd014погашенкраткосрочный747консолидация кредитов2 годав арендеконсолидация кредитов7781,8318,253191529694879380</v>
      </c>
      <c r="S1450" s="10">
        <f t="shared" si="92"/>
        <v>0.11599811187160726</v>
      </c>
      <c r="T1450" s="3">
        <f t="shared" si="93"/>
        <v>19.657201455184705</v>
      </c>
      <c r="U1450" s="13">
        <f t="shared" si="94"/>
        <v>6.8742388395167692E-2</v>
      </c>
    </row>
    <row r="1451" spans="1:21" x14ac:dyDescent="0.25">
      <c r="A1451">
        <v>1506</v>
      </c>
      <c r="B1451" t="s">
        <v>1556</v>
      </c>
      <c r="C1451" t="s">
        <v>23</v>
      </c>
      <c r="D1451" s="1">
        <v>267586</v>
      </c>
      <c r="E1451" t="s">
        <v>24</v>
      </c>
      <c r="F1451" s="4">
        <v>722</v>
      </c>
      <c r="G1451" s="4">
        <v>1315237</v>
      </c>
      <c r="H1451" t="s">
        <v>46</v>
      </c>
      <c r="I1451" t="s">
        <v>38</v>
      </c>
      <c r="J1451" t="s">
        <v>30</v>
      </c>
      <c r="K1451" s="3">
        <v>25318.26</v>
      </c>
      <c r="L1451" s="6">
        <v>13.9</v>
      </c>
      <c r="N1451" s="4">
        <v>7</v>
      </c>
      <c r="O1451" s="4">
        <v>458793</v>
      </c>
      <c r="P1451" s="4">
        <v>578688</v>
      </c>
      <c r="Q1451" s="4">
        <v>0</v>
      </c>
      <c r="R1451" s="9" t="str">
        <f t="shared" si="91"/>
        <v>b5b425c5-c4b6-48c4-95e3-53792305f6edпогашен267586краткосрочный722консолидация кредитов2 годав арендеконсолидация кредитов25318,2613,974587935786880</v>
      </c>
      <c r="S1451" s="10">
        <f t="shared" si="92"/>
        <v>0.23099952327983472</v>
      </c>
      <c r="T1451" s="3">
        <f t="shared" si="93"/>
        <v>18.12103201404836</v>
      </c>
      <c r="U1451" s="13">
        <f t="shared" si="94"/>
        <v>6.3370313605979958E-2</v>
      </c>
    </row>
    <row r="1452" spans="1:21" x14ac:dyDescent="0.25">
      <c r="A1452">
        <v>187</v>
      </c>
      <c r="B1452" t="s">
        <v>234</v>
      </c>
      <c r="C1452" t="s">
        <v>23</v>
      </c>
      <c r="E1452" t="s">
        <v>24</v>
      </c>
      <c r="F1452" s="4">
        <v>736</v>
      </c>
      <c r="G1452" s="4">
        <v>1111367</v>
      </c>
      <c r="H1452" t="s">
        <v>68</v>
      </c>
      <c r="I1452" t="s">
        <v>38</v>
      </c>
      <c r="J1452" t="s">
        <v>72</v>
      </c>
      <c r="K1452" s="3">
        <v>16577.88</v>
      </c>
      <c r="L1452" s="6">
        <v>13.5</v>
      </c>
      <c r="M1452" s="4">
        <v>77</v>
      </c>
      <c r="N1452" s="4">
        <v>8</v>
      </c>
      <c r="O1452" s="4">
        <v>378746</v>
      </c>
      <c r="P1452" s="4">
        <v>594242</v>
      </c>
      <c r="Q1452" s="4">
        <v>0</v>
      </c>
      <c r="R1452" s="9" t="str">
        <f t="shared" si="91"/>
        <v>b5c327ed-2316-4b1e-98e4-5e0a31943befпогашенкраткосрочный736иное1 годв арендеиное16577,8813,57783787465942420</v>
      </c>
      <c r="S1452" s="10">
        <f t="shared" si="92"/>
        <v>0.17899988032756056</v>
      </c>
      <c r="T1452" s="3">
        <f t="shared" si="93"/>
        <v>22.846467702746068</v>
      </c>
      <c r="U1452" s="13">
        <f t="shared" si="94"/>
        <v>7.9895439839712812E-2</v>
      </c>
    </row>
    <row r="1453" spans="1:21" x14ac:dyDescent="0.25">
      <c r="A1453">
        <v>1398</v>
      </c>
      <c r="B1453" t="s">
        <v>1448</v>
      </c>
      <c r="C1453" t="s">
        <v>23</v>
      </c>
      <c r="D1453" s="1">
        <v>789096</v>
      </c>
      <c r="E1453" t="s">
        <v>34</v>
      </c>
      <c r="F1453" s="4">
        <v>681</v>
      </c>
      <c r="G1453" s="4">
        <v>2433900</v>
      </c>
      <c r="H1453" t="s">
        <v>74</v>
      </c>
      <c r="I1453" t="s">
        <v>26</v>
      </c>
      <c r="J1453" t="s">
        <v>30</v>
      </c>
      <c r="K1453" s="3">
        <v>39956.43</v>
      </c>
      <c r="L1453" s="6">
        <v>28.1</v>
      </c>
      <c r="N1453" s="4">
        <v>17</v>
      </c>
      <c r="O1453" s="4">
        <v>2191726</v>
      </c>
      <c r="P1453" s="4">
        <v>2589576</v>
      </c>
      <c r="Q1453" s="4">
        <v>0</v>
      </c>
      <c r="R1453" s="9" t="str">
        <f t="shared" si="91"/>
        <v>b5f3fb8d-95f7-4df9-8180-e5ee8a46de70погашен789096долгосрочный681консолидация кредитов6 летв ипотекеконсолидация кредитов39956,4328,117219172625895760</v>
      </c>
      <c r="S1453" s="10">
        <f t="shared" si="92"/>
        <v>0.19699953161592507</v>
      </c>
      <c r="T1453" s="3">
        <f t="shared" si="93"/>
        <v>54.852898519712596</v>
      </c>
      <c r="U1453" s="13">
        <f t="shared" si="94"/>
        <v>0.19182380885903025</v>
      </c>
    </row>
    <row r="1454" spans="1:21" x14ac:dyDescent="0.25">
      <c r="A1454">
        <v>621</v>
      </c>
      <c r="B1454" t="s">
        <v>672</v>
      </c>
      <c r="C1454" t="s">
        <v>40</v>
      </c>
      <c r="D1454" s="1">
        <v>215776</v>
      </c>
      <c r="E1454" t="s">
        <v>24</v>
      </c>
      <c r="F1454" s="4">
        <v>729</v>
      </c>
      <c r="G1454" s="4">
        <v>1583992</v>
      </c>
      <c r="H1454" t="s">
        <v>29</v>
      </c>
      <c r="I1454" t="s">
        <v>38</v>
      </c>
      <c r="J1454" t="s">
        <v>30</v>
      </c>
      <c r="K1454" s="3">
        <v>14783.9</v>
      </c>
      <c r="L1454" s="6">
        <v>10.5</v>
      </c>
      <c r="M1454" s="4">
        <v>29</v>
      </c>
      <c r="N1454" s="4">
        <v>5</v>
      </c>
      <c r="O1454" s="4">
        <v>447564</v>
      </c>
      <c r="P1454" s="4">
        <v>720764</v>
      </c>
      <c r="Q1454" s="4">
        <v>0</v>
      </c>
      <c r="R1454" s="9" t="str">
        <f t="shared" si="91"/>
        <v>b64a9da6-0107-4012-bba3-2057ae6efbb2не погашен215776краткосрочный729консолидация кредитов10+ летв арендеконсолидация кредитов14783,910,52954475647207640</v>
      </c>
      <c r="S1454" s="10">
        <f t="shared" si="92"/>
        <v>0.11199980807983878</v>
      </c>
      <c r="T1454" s="3">
        <f t="shared" si="93"/>
        <v>30.273743734738467</v>
      </c>
      <c r="U1454" s="13">
        <f t="shared" si="94"/>
        <v>0.10586906049336267</v>
      </c>
    </row>
    <row r="1455" spans="1:21" x14ac:dyDescent="0.25">
      <c r="A1455">
        <v>1889</v>
      </c>
      <c r="B1455" t="s">
        <v>1936</v>
      </c>
      <c r="C1455" t="s">
        <v>23</v>
      </c>
      <c r="D1455" s="1">
        <v>352462</v>
      </c>
      <c r="E1455" t="s">
        <v>34</v>
      </c>
      <c r="F1455" s="4">
        <v>721</v>
      </c>
      <c r="G1455" s="4">
        <v>2187850</v>
      </c>
      <c r="H1455" t="s">
        <v>52</v>
      </c>
      <c r="I1455" t="s">
        <v>26</v>
      </c>
      <c r="J1455" t="s">
        <v>30</v>
      </c>
      <c r="K1455" s="3">
        <v>40839.74</v>
      </c>
      <c r="L1455" s="6">
        <v>21.8</v>
      </c>
      <c r="M1455" s="4">
        <v>68</v>
      </c>
      <c r="N1455" s="4">
        <v>14</v>
      </c>
      <c r="O1455" s="4">
        <v>208240</v>
      </c>
      <c r="P1455" s="4">
        <v>339130</v>
      </c>
      <c r="Q1455" s="4">
        <v>1</v>
      </c>
      <c r="R1455" s="9" t="str">
        <f t="shared" si="91"/>
        <v>b64f1334-0b0e-46d9-b4b0-7de2eb2f81fbпогашен352462долгосрочный721консолидация кредитов4 годав ипотекеконсолидация кредитов40839,7421,868142082403391301</v>
      </c>
      <c r="S1455" s="10">
        <f t="shared" si="92"/>
        <v>0.22399930525401651</v>
      </c>
      <c r="T1455" s="3">
        <f t="shared" si="93"/>
        <v>5.0989550863937918</v>
      </c>
      <c r="U1455" s="13">
        <f t="shared" si="94"/>
        <v>1.7831345512610983E-2</v>
      </c>
    </row>
    <row r="1456" spans="1:21" x14ac:dyDescent="0.25">
      <c r="A1456">
        <v>1901</v>
      </c>
      <c r="B1456" t="s">
        <v>1948</v>
      </c>
      <c r="C1456" t="s">
        <v>40</v>
      </c>
      <c r="D1456" s="1">
        <v>115434</v>
      </c>
      <c r="E1456" t="s">
        <v>24</v>
      </c>
      <c r="F1456" s="4">
        <v>737</v>
      </c>
      <c r="G1456" s="4">
        <v>722019</v>
      </c>
      <c r="I1456" t="s">
        <v>26</v>
      </c>
      <c r="J1456" t="s">
        <v>80</v>
      </c>
      <c r="K1456" s="3">
        <v>17749.61</v>
      </c>
      <c r="L1456" s="6">
        <v>21.4</v>
      </c>
      <c r="M1456" s="4">
        <v>39</v>
      </c>
      <c r="N1456" s="4">
        <v>7</v>
      </c>
      <c r="O1456" s="4">
        <v>798</v>
      </c>
      <c r="P1456" s="4">
        <v>306350</v>
      </c>
      <c r="Q1456" s="4">
        <v>0</v>
      </c>
      <c r="R1456" s="9" t="str">
        <f t="shared" si="91"/>
        <v>b66d5ba5-f729-4282-93cf-83ec060a4088не погашен115434краткосрочный737приобретение автомобиляв ипотекеприобретение автомобиля17749,6121,43977983063500</v>
      </c>
      <c r="S1456" s="10">
        <f t="shared" si="92"/>
        <v>0.29499960527354546</v>
      </c>
      <c r="T1456" s="3">
        <f t="shared" si="93"/>
        <v>4.4958734304584719E-2</v>
      </c>
      <c r="U1456" s="13">
        <f t="shared" si="94"/>
        <v>1.5722333529352703E-4</v>
      </c>
    </row>
    <row r="1457" spans="1:21" x14ac:dyDescent="0.25">
      <c r="A1457">
        <v>924</v>
      </c>
      <c r="B1457" t="s">
        <v>976</v>
      </c>
      <c r="C1457" t="s">
        <v>40</v>
      </c>
      <c r="D1457" s="1">
        <v>99704</v>
      </c>
      <c r="E1457" t="s">
        <v>24</v>
      </c>
      <c r="F1457" s="4"/>
      <c r="G1457" s="4"/>
      <c r="I1457" t="s">
        <v>38</v>
      </c>
      <c r="J1457" t="s">
        <v>30</v>
      </c>
      <c r="K1457" s="3">
        <v>3333.93</v>
      </c>
      <c r="L1457" s="6">
        <v>18.5</v>
      </c>
      <c r="N1457" s="4">
        <v>6</v>
      </c>
      <c r="O1457" s="4">
        <v>98211</v>
      </c>
      <c r="P1457" s="4">
        <v>190476</v>
      </c>
      <c r="Q1457" s="4">
        <v>1</v>
      </c>
      <c r="R1457" s="9" t="str">
        <f t="shared" si="91"/>
        <v>b6a65f31-489c-4f5c-8957-4f402f07a308не погашен99704краткосрочныйконсолидация кредитовв арендеконсолидация кредитов3333,9318,56982111904761</v>
      </c>
      <c r="S1457" s="10" t="str">
        <f t="shared" si="92"/>
        <v/>
      </c>
      <c r="T1457" s="3">
        <f t="shared" si="93"/>
        <v>29.458027013164646</v>
      </c>
      <c r="U1457" s="13">
        <f t="shared" si="94"/>
        <v>0.10301645119276101</v>
      </c>
    </row>
    <row r="1458" spans="1:21" x14ac:dyDescent="0.25">
      <c r="A1458">
        <v>739</v>
      </c>
      <c r="B1458" t="s">
        <v>791</v>
      </c>
      <c r="C1458" t="s">
        <v>23</v>
      </c>
      <c r="D1458" s="1">
        <v>107998</v>
      </c>
      <c r="E1458" t="s">
        <v>24</v>
      </c>
      <c r="F1458" s="4">
        <v>750</v>
      </c>
      <c r="G1458" s="4">
        <v>634182</v>
      </c>
      <c r="H1458" t="s">
        <v>46</v>
      </c>
      <c r="I1458" t="s">
        <v>38</v>
      </c>
      <c r="J1458" t="s">
        <v>30</v>
      </c>
      <c r="K1458" s="3">
        <v>14210.86</v>
      </c>
      <c r="L1458" s="6">
        <v>18.8</v>
      </c>
      <c r="N1458" s="4">
        <v>21</v>
      </c>
      <c r="O1458" s="4">
        <v>9177</v>
      </c>
      <c r="P1458" s="4">
        <v>2125178</v>
      </c>
      <c r="Q1458" s="4">
        <v>0</v>
      </c>
      <c r="R1458" s="9" t="str">
        <f t="shared" si="91"/>
        <v>b6c081e1-9fd8-41c2-ae40-166c03119b91погашен107998краткосрочный750консолидация кредитов2 годав арендеконсолидация кредитов14210,8618,821917721251780</v>
      </c>
      <c r="S1458" s="10">
        <f t="shared" si="92"/>
        <v>0.26889807657738629</v>
      </c>
      <c r="T1458" s="3">
        <f t="shared" si="93"/>
        <v>0.64577372516512022</v>
      </c>
      <c r="U1458" s="13">
        <f t="shared" si="94"/>
        <v>2.2583086576134317E-3</v>
      </c>
    </row>
    <row r="1459" spans="1:21" x14ac:dyDescent="0.25">
      <c r="A1459">
        <v>58</v>
      </c>
      <c r="B1459" t="s">
        <v>104</v>
      </c>
      <c r="C1459" t="s">
        <v>23</v>
      </c>
      <c r="D1459" s="1">
        <v>669372</v>
      </c>
      <c r="E1459" t="s">
        <v>24</v>
      </c>
      <c r="F1459" s="4">
        <v>725</v>
      </c>
      <c r="G1459" s="4">
        <v>2158210</v>
      </c>
      <c r="H1459" t="s">
        <v>57</v>
      </c>
      <c r="I1459" t="s">
        <v>26</v>
      </c>
      <c r="J1459" t="s">
        <v>30</v>
      </c>
      <c r="K1459" s="3">
        <v>34711.29</v>
      </c>
      <c r="L1459" s="6">
        <v>9.1999999999999993</v>
      </c>
      <c r="N1459" s="4">
        <v>17</v>
      </c>
      <c r="O1459" s="4">
        <v>496052</v>
      </c>
      <c r="P1459" s="4">
        <v>638176</v>
      </c>
      <c r="Q1459" s="4">
        <v>0</v>
      </c>
      <c r="R1459" s="9" t="str">
        <f t="shared" si="91"/>
        <v>b6f9e737-6609-45fd-8d6c-37b1b64c45dfпогашен669372краткосрочный725консолидация кредитов7 летв ипотекеконсолидация кредитов34711,299,2174960526381760</v>
      </c>
      <c r="S1459" s="10">
        <f t="shared" si="92"/>
        <v>0.19300044017959325</v>
      </c>
      <c r="T1459" s="3">
        <f t="shared" si="93"/>
        <v>14.290797028862944</v>
      </c>
      <c r="U1459" s="13">
        <f t="shared" si="94"/>
        <v>4.9975756827556721E-2</v>
      </c>
    </row>
    <row r="1460" spans="1:21" x14ac:dyDescent="0.25">
      <c r="A1460">
        <v>1900</v>
      </c>
      <c r="B1460" t="s">
        <v>1947</v>
      </c>
      <c r="C1460" t="s">
        <v>40</v>
      </c>
      <c r="D1460" s="1">
        <v>326084</v>
      </c>
      <c r="E1460" t="s">
        <v>24</v>
      </c>
      <c r="F1460" s="4"/>
      <c r="G1460" s="4"/>
      <c r="I1460" t="s">
        <v>26</v>
      </c>
      <c r="J1460" t="s">
        <v>27</v>
      </c>
      <c r="K1460" s="3">
        <v>15112.98</v>
      </c>
      <c r="L1460" s="6">
        <v>46.2</v>
      </c>
      <c r="N1460" s="4">
        <v>13</v>
      </c>
      <c r="O1460" s="4">
        <v>677445</v>
      </c>
      <c r="P1460" s="4">
        <v>71309216</v>
      </c>
      <c r="Q1460" s="4">
        <v>0</v>
      </c>
      <c r="R1460" s="9" t="str">
        <f t="shared" si="91"/>
        <v>b701c72f-a67a-4bb0-85b0-a48287ab8e9fне погашен326084краткосрочныйремонт жильяв ипотекеремонт жилья15112,9846,213677445713092160</v>
      </c>
      <c r="S1460" s="10" t="str">
        <f t="shared" si="92"/>
        <v/>
      </c>
      <c r="T1460" s="3">
        <f t="shared" si="93"/>
        <v>44.82537527344045</v>
      </c>
      <c r="U1460" s="13">
        <f t="shared" si="94"/>
        <v>0.15675697092646171</v>
      </c>
    </row>
    <row r="1461" spans="1:21" x14ac:dyDescent="0.25">
      <c r="A1461">
        <v>784</v>
      </c>
      <c r="B1461" t="s">
        <v>836</v>
      </c>
      <c r="C1461" t="s">
        <v>23</v>
      </c>
      <c r="E1461" t="s">
        <v>24</v>
      </c>
      <c r="F1461" s="4">
        <v>738</v>
      </c>
      <c r="G1461" s="4">
        <v>934800</v>
      </c>
      <c r="H1461" t="s">
        <v>29</v>
      </c>
      <c r="I1461" t="s">
        <v>38</v>
      </c>
      <c r="J1461" t="s">
        <v>30</v>
      </c>
      <c r="K1461" s="3">
        <v>4806.43</v>
      </c>
      <c r="L1461" s="6">
        <v>27.8</v>
      </c>
      <c r="M1461" s="4">
        <v>20</v>
      </c>
      <c r="N1461" s="4">
        <v>13</v>
      </c>
      <c r="O1461" s="4">
        <v>25536</v>
      </c>
      <c r="P1461" s="4">
        <v>151646</v>
      </c>
      <c r="Q1461" s="4">
        <v>0</v>
      </c>
      <c r="R1461" s="9" t="str">
        <f t="shared" si="91"/>
        <v>b756e180-7ba2-4721-a9cc-534c5bb642d2погашенкраткосрочный738консолидация кредитов10+ летв арендеконсолидация кредитов4806,4327,82013255361516460</v>
      </c>
      <c r="S1461" s="10">
        <f t="shared" si="92"/>
        <v>6.1700000000000005E-2</v>
      </c>
      <c r="T1461" s="3">
        <f t="shared" si="93"/>
        <v>5.312882950547495</v>
      </c>
      <c r="U1461" s="13">
        <f t="shared" si="94"/>
        <v>1.8579463822316955E-2</v>
      </c>
    </row>
    <row r="1462" spans="1:21" x14ac:dyDescent="0.25">
      <c r="A1462">
        <v>1058</v>
      </c>
      <c r="B1462" t="s">
        <v>1108</v>
      </c>
      <c r="C1462" t="s">
        <v>23</v>
      </c>
      <c r="E1462" t="s">
        <v>24</v>
      </c>
      <c r="F1462" s="4">
        <v>737</v>
      </c>
      <c r="G1462" s="4">
        <v>764712</v>
      </c>
      <c r="H1462" t="s">
        <v>29</v>
      </c>
      <c r="I1462" t="s">
        <v>32</v>
      </c>
      <c r="J1462" t="s">
        <v>72</v>
      </c>
      <c r="K1462" s="3">
        <v>9272.19</v>
      </c>
      <c r="L1462" s="6">
        <v>18</v>
      </c>
      <c r="M1462" s="4">
        <v>11</v>
      </c>
      <c r="N1462" s="4">
        <v>10</v>
      </c>
      <c r="O1462" s="4">
        <v>23218</v>
      </c>
      <c r="P1462" s="4">
        <v>312488</v>
      </c>
      <c r="Q1462" s="4">
        <v>0</v>
      </c>
      <c r="R1462" s="9" t="str">
        <f t="shared" si="91"/>
        <v>b760d32b-ef0b-4a56-89fb-256637ba5488погашенкраткосрочный737иное10+ летв собственностииное9272,19181110232183124880</v>
      </c>
      <c r="S1462" s="10">
        <f t="shared" si="92"/>
        <v>0.14550089445438283</v>
      </c>
      <c r="T1462" s="3">
        <f t="shared" si="93"/>
        <v>2.5040470482162251</v>
      </c>
      <c r="U1462" s="13">
        <f t="shared" si="94"/>
        <v>8.7567996462106536E-3</v>
      </c>
    </row>
    <row r="1463" spans="1:21" x14ac:dyDescent="0.25">
      <c r="A1463">
        <v>1828</v>
      </c>
      <c r="B1463" t="s">
        <v>1877</v>
      </c>
      <c r="C1463" t="s">
        <v>23</v>
      </c>
      <c r="D1463" s="1">
        <v>448624</v>
      </c>
      <c r="E1463" t="s">
        <v>24</v>
      </c>
      <c r="F1463" s="4"/>
      <c r="G1463" s="4"/>
      <c r="H1463" t="s">
        <v>29</v>
      </c>
      <c r="I1463" t="s">
        <v>26</v>
      </c>
      <c r="J1463" t="s">
        <v>30</v>
      </c>
      <c r="K1463" s="3">
        <v>19010.830000000002</v>
      </c>
      <c r="L1463" s="6">
        <v>21.4</v>
      </c>
      <c r="N1463" s="4">
        <v>8</v>
      </c>
      <c r="O1463" s="4">
        <v>389348</v>
      </c>
      <c r="P1463" s="4">
        <v>585464</v>
      </c>
      <c r="Q1463" s="4">
        <v>0</v>
      </c>
      <c r="R1463" s="9" t="str">
        <f t="shared" si="91"/>
        <v>b7abee8b-5086-4a38-a008-815e365aa8b3погашен448624краткосрочныйконсолидация кредитов10+ летв ипотекеконсолидация кредитов19010,8321,483893485854640</v>
      </c>
      <c r="S1463" s="10" t="str">
        <f t="shared" si="92"/>
        <v/>
      </c>
      <c r="T1463" s="3">
        <f t="shared" si="93"/>
        <v>20.480326214057985</v>
      </c>
      <c r="U1463" s="13">
        <f t="shared" si="94"/>
        <v>7.1620904037445018E-2</v>
      </c>
    </row>
    <row r="1464" spans="1:21" x14ac:dyDescent="0.25">
      <c r="A1464">
        <v>1763</v>
      </c>
      <c r="B1464" t="s">
        <v>1812</v>
      </c>
      <c r="C1464" t="s">
        <v>23</v>
      </c>
      <c r="D1464" s="1">
        <v>396484</v>
      </c>
      <c r="E1464" t="s">
        <v>24</v>
      </c>
      <c r="F1464" s="4">
        <v>723</v>
      </c>
      <c r="G1464" s="4">
        <v>1141368</v>
      </c>
      <c r="H1464" t="s">
        <v>68</v>
      </c>
      <c r="I1464" t="s">
        <v>26</v>
      </c>
      <c r="J1464" t="s">
        <v>30</v>
      </c>
      <c r="K1464" s="3">
        <v>23968.69</v>
      </c>
      <c r="L1464" s="6">
        <v>17</v>
      </c>
      <c r="M1464" s="4">
        <v>44</v>
      </c>
      <c r="N1464" s="4">
        <v>24</v>
      </c>
      <c r="O1464" s="4">
        <v>248938</v>
      </c>
      <c r="P1464" s="4">
        <v>557502</v>
      </c>
      <c r="Q1464" s="4">
        <v>0</v>
      </c>
      <c r="R1464" s="9" t="str">
        <f t="shared" si="91"/>
        <v>b7bd8b48-bd4f-4574-bed3-ccfc89c24233погашен396484краткосрочный723консолидация кредитов1 годв ипотекеконсолидация кредитов23968,691744242489385575020</v>
      </c>
      <c r="S1464" s="10">
        <f t="shared" si="92"/>
        <v>0.25199960047942466</v>
      </c>
      <c r="T1464" s="3">
        <f t="shared" si="93"/>
        <v>10.385966024843244</v>
      </c>
      <c r="U1464" s="13">
        <f t="shared" si="94"/>
        <v>3.6320333388580088E-2</v>
      </c>
    </row>
    <row r="1465" spans="1:21" x14ac:dyDescent="0.25">
      <c r="A1465">
        <v>1728</v>
      </c>
      <c r="B1465" t="s">
        <v>1777</v>
      </c>
      <c r="C1465" t="s">
        <v>23</v>
      </c>
      <c r="D1465" s="1">
        <v>180180</v>
      </c>
      <c r="E1465" t="s">
        <v>24</v>
      </c>
      <c r="F1465" s="4"/>
      <c r="G1465" s="4"/>
      <c r="H1465" t="s">
        <v>25</v>
      </c>
      <c r="I1465" t="s">
        <v>26</v>
      </c>
      <c r="J1465" t="s">
        <v>30</v>
      </c>
      <c r="K1465" s="3">
        <v>37062.54</v>
      </c>
      <c r="L1465" s="6">
        <v>10.1</v>
      </c>
      <c r="M1465" s="4">
        <v>45</v>
      </c>
      <c r="N1465" s="4">
        <v>12</v>
      </c>
      <c r="O1465" s="4">
        <v>150442</v>
      </c>
      <c r="P1465" s="4">
        <v>308308</v>
      </c>
      <c r="Q1465" s="4">
        <v>0</v>
      </c>
      <c r="R1465" s="9" t="str">
        <f t="shared" si="91"/>
        <v>b7bf27b3-b9d0-40ad-a300-07ce865127b5погашен180180краткосрочныйконсолидация кредитов8 летв ипотекеконсолидация кредитов37062,5410,145121504423083080</v>
      </c>
      <c r="S1465" s="10" t="str">
        <f t="shared" si="92"/>
        <v/>
      </c>
      <c r="T1465" s="3">
        <f t="shared" si="93"/>
        <v>4.0591389580962343</v>
      </c>
      <c r="U1465" s="13">
        <f t="shared" si="94"/>
        <v>1.4195047420334115E-2</v>
      </c>
    </row>
    <row r="1466" spans="1:21" x14ac:dyDescent="0.25">
      <c r="A1466">
        <v>1146</v>
      </c>
      <c r="B1466" t="s">
        <v>1196</v>
      </c>
      <c r="C1466" t="s">
        <v>23</v>
      </c>
      <c r="D1466" s="1">
        <v>556160</v>
      </c>
      <c r="E1466" t="s">
        <v>34</v>
      </c>
      <c r="F1466" s="4">
        <v>708</v>
      </c>
      <c r="G1466" s="4">
        <v>3266176</v>
      </c>
      <c r="H1466" t="s">
        <v>42</v>
      </c>
      <c r="I1466" t="s">
        <v>26</v>
      </c>
      <c r="J1466" t="s">
        <v>30</v>
      </c>
      <c r="K1466" s="3">
        <v>51034</v>
      </c>
      <c r="L1466" s="6">
        <v>29.5</v>
      </c>
      <c r="N1466" s="4">
        <v>8</v>
      </c>
      <c r="O1466" s="4">
        <v>1122254</v>
      </c>
      <c r="P1466" s="4">
        <v>1353594</v>
      </c>
      <c r="Q1466" s="4">
        <v>0</v>
      </c>
      <c r="R1466" s="9" t="str">
        <f t="shared" si="91"/>
        <v>b7c9cf87-28d8-4733-9676-4f168c938b9eпогашен556160долгосрочный708консолидация кредитов&lt; 1 годав ипотекеконсолидация кредитов5103429,58112225413535940</v>
      </c>
      <c r="S1466" s="10">
        <f t="shared" si="92"/>
        <v>0.1875</v>
      </c>
      <c r="T1466" s="3">
        <f t="shared" si="93"/>
        <v>21.990320178704394</v>
      </c>
      <c r="U1466" s="13">
        <f t="shared" si="94"/>
        <v>7.6901441647477226E-2</v>
      </c>
    </row>
    <row r="1467" spans="1:21" x14ac:dyDescent="0.25">
      <c r="A1467">
        <v>1106</v>
      </c>
      <c r="B1467" t="s">
        <v>1156</v>
      </c>
      <c r="C1467" t="s">
        <v>23</v>
      </c>
      <c r="D1467" s="1">
        <v>577764</v>
      </c>
      <c r="E1467" t="s">
        <v>34</v>
      </c>
      <c r="F1467" s="4">
        <v>715</v>
      </c>
      <c r="G1467" s="4">
        <v>1135098</v>
      </c>
      <c r="H1467" t="s">
        <v>35</v>
      </c>
      <c r="I1467" t="s">
        <v>26</v>
      </c>
      <c r="J1467" t="s">
        <v>27</v>
      </c>
      <c r="K1467" s="3">
        <v>10688.83</v>
      </c>
      <c r="L1467" s="6">
        <v>17.8</v>
      </c>
      <c r="M1467" s="4">
        <v>34</v>
      </c>
      <c r="N1467" s="4">
        <v>4</v>
      </c>
      <c r="O1467" s="4">
        <v>46987</v>
      </c>
      <c r="P1467" s="4">
        <v>591448</v>
      </c>
      <c r="Q1467" s="4">
        <v>0</v>
      </c>
      <c r="R1467" s="9" t="str">
        <f t="shared" si="91"/>
        <v>b7f6c39f-26a9-4c99-b4ab-7a8222835753погашен577764долгосрочный715ремонт жилья3 годав ипотекеремонт жилья10688,8317,8344469875914480</v>
      </c>
      <c r="S1467" s="10">
        <f t="shared" si="92"/>
        <v>0.11299989956814301</v>
      </c>
      <c r="T1467" s="3">
        <f t="shared" si="93"/>
        <v>4.3958973994347375</v>
      </c>
      <c r="U1467" s="13">
        <f t="shared" si="94"/>
        <v>1.5372711475037937E-2</v>
      </c>
    </row>
    <row r="1468" spans="1:21" x14ac:dyDescent="0.25">
      <c r="A1468">
        <v>315</v>
      </c>
      <c r="B1468" t="s">
        <v>365</v>
      </c>
      <c r="C1468" t="s">
        <v>23</v>
      </c>
      <c r="D1468" s="1">
        <v>125004</v>
      </c>
      <c r="E1468" t="s">
        <v>24</v>
      </c>
      <c r="F1468" s="4"/>
      <c r="G1468" s="4"/>
      <c r="H1468" t="s">
        <v>37</v>
      </c>
      <c r="I1468" t="s">
        <v>38</v>
      </c>
      <c r="J1468" t="s">
        <v>72</v>
      </c>
      <c r="K1468" s="3">
        <v>27041.75</v>
      </c>
      <c r="L1468" s="6">
        <v>19.5</v>
      </c>
      <c r="M1468" s="4">
        <v>31</v>
      </c>
      <c r="N1468" s="4">
        <v>18</v>
      </c>
      <c r="O1468" s="4">
        <v>247342</v>
      </c>
      <c r="P1468" s="4">
        <v>667568</v>
      </c>
      <c r="Q1468" s="4">
        <v>1</v>
      </c>
      <c r="R1468" s="9" t="str">
        <f t="shared" si="91"/>
        <v>b80882aa-56b6-4e07-9897-c33e506ec24eпогашен125004краткосрочныйиное5 летв арендеиное27041,7519,531182473426675681</v>
      </c>
      <c r="S1468" s="10" t="str">
        <f t="shared" si="92"/>
        <v/>
      </c>
      <c r="T1468" s="3">
        <f t="shared" si="93"/>
        <v>9.146671350781661</v>
      </c>
      <c r="U1468" s="13">
        <f t="shared" si="94"/>
        <v>3.1986447101937078E-2</v>
      </c>
    </row>
    <row r="1469" spans="1:21" x14ac:dyDescent="0.25">
      <c r="A1469">
        <v>1604</v>
      </c>
      <c r="B1469" t="s">
        <v>1654</v>
      </c>
      <c r="C1469" t="s">
        <v>23</v>
      </c>
      <c r="D1469" s="1">
        <v>336006</v>
      </c>
      <c r="E1469" t="s">
        <v>24</v>
      </c>
      <c r="F1469" s="4">
        <v>739</v>
      </c>
      <c r="G1469" s="4">
        <v>2321496</v>
      </c>
      <c r="H1469" t="s">
        <v>29</v>
      </c>
      <c r="I1469" t="s">
        <v>26</v>
      </c>
      <c r="J1469" t="s">
        <v>72</v>
      </c>
      <c r="K1469" s="3">
        <v>9111.83</v>
      </c>
      <c r="L1469" s="6">
        <v>24.1</v>
      </c>
      <c r="N1469" s="4">
        <v>6</v>
      </c>
      <c r="O1469" s="4">
        <v>502170</v>
      </c>
      <c r="P1469" s="4">
        <v>1321518</v>
      </c>
      <c r="Q1469" s="4">
        <v>0</v>
      </c>
      <c r="R1469" s="9" t="str">
        <f t="shared" si="91"/>
        <v>b8602659-ced8-47b6-bb1e-34036163c025погашен336006краткосрочный739иное10+ летв ипотекеиное9111,8324,1650217013215180</v>
      </c>
      <c r="S1469" s="10">
        <f t="shared" si="92"/>
        <v>4.7099783932429772E-2</v>
      </c>
      <c r="T1469" s="3">
        <f t="shared" si="93"/>
        <v>55.11187105114999</v>
      </c>
      <c r="U1469" s="13">
        <f t="shared" si="94"/>
        <v>0.19272945101670647</v>
      </c>
    </row>
    <row r="1470" spans="1:21" x14ac:dyDescent="0.25">
      <c r="A1470">
        <v>878</v>
      </c>
      <c r="B1470" t="s">
        <v>930</v>
      </c>
      <c r="C1470" t="s">
        <v>23</v>
      </c>
      <c r="D1470" s="1">
        <v>315920</v>
      </c>
      <c r="E1470" t="s">
        <v>34</v>
      </c>
      <c r="F1470" s="4"/>
      <c r="G1470" s="4"/>
      <c r="H1470" t="s">
        <v>55</v>
      </c>
      <c r="I1470" t="s">
        <v>26</v>
      </c>
      <c r="J1470" t="s">
        <v>30</v>
      </c>
      <c r="K1470" s="3">
        <v>70936.88</v>
      </c>
      <c r="L1470" s="6">
        <v>24</v>
      </c>
      <c r="M1470" s="4">
        <v>13</v>
      </c>
      <c r="N1470" s="4">
        <v>17</v>
      </c>
      <c r="O1470" s="4">
        <v>361627</v>
      </c>
      <c r="P1470" s="4">
        <v>1172864</v>
      </c>
      <c r="Q1470" s="4">
        <v>0</v>
      </c>
      <c r="R1470" s="9" t="str">
        <f t="shared" si="91"/>
        <v>b868e021-151d-4d2a-a19c-95ea92295641погашен315920долгосрочныйконсолидация кредитов9 летв ипотекеконсолидация кредитов70936,8824131736162711728640</v>
      </c>
      <c r="S1470" s="10" t="str">
        <f t="shared" si="92"/>
        <v/>
      </c>
      <c r="T1470" s="3">
        <f t="shared" si="93"/>
        <v>5.0978701064946748</v>
      </c>
      <c r="U1470" s="13">
        <f t="shared" si="94"/>
        <v>1.7827551274158675E-2</v>
      </c>
    </row>
    <row r="1471" spans="1:21" x14ac:dyDescent="0.25">
      <c r="A1471">
        <v>1959</v>
      </c>
      <c r="B1471" t="s">
        <v>2006</v>
      </c>
      <c r="C1471" t="s">
        <v>40</v>
      </c>
      <c r="D1471" s="1">
        <v>234278</v>
      </c>
      <c r="E1471" t="s">
        <v>24</v>
      </c>
      <c r="F1471" s="4">
        <v>734</v>
      </c>
      <c r="G1471" s="4">
        <v>2081583</v>
      </c>
      <c r="H1471" t="s">
        <v>29</v>
      </c>
      <c r="I1471" t="s">
        <v>38</v>
      </c>
      <c r="J1471" t="s">
        <v>30</v>
      </c>
      <c r="K1471" s="3">
        <v>30529.96</v>
      </c>
      <c r="L1471" s="6">
        <v>16.3</v>
      </c>
      <c r="M1471" s="4">
        <v>74</v>
      </c>
      <c r="N1471" s="4">
        <v>25</v>
      </c>
      <c r="O1471" s="4">
        <v>154888</v>
      </c>
      <c r="P1471" s="4">
        <v>838090</v>
      </c>
      <c r="Q1471" s="4">
        <v>0</v>
      </c>
      <c r="R1471" s="9" t="str">
        <f t="shared" si="91"/>
        <v>b8701e4d-a8b3-41e3-b800-ec88e2781c4eне погашен234278краткосрочный734консолидация кредитов10+ летв арендеконсолидация кредитов30529,9616,374251548888380900</v>
      </c>
      <c r="S1471" s="10">
        <f t="shared" si="92"/>
        <v>0.17600043812809771</v>
      </c>
      <c r="T1471" s="3">
        <f t="shared" si="93"/>
        <v>5.0733115929401809</v>
      </c>
      <c r="U1471" s="13">
        <f t="shared" si="94"/>
        <v>1.7741668709388717E-2</v>
      </c>
    </row>
    <row r="1472" spans="1:21" x14ac:dyDescent="0.25">
      <c r="A1472">
        <v>1291</v>
      </c>
      <c r="B1472" t="s">
        <v>1341</v>
      </c>
      <c r="C1472" t="s">
        <v>23</v>
      </c>
      <c r="D1472" s="1">
        <v>234102</v>
      </c>
      <c r="E1472" t="s">
        <v>34</v>
      </c>
      <c r="F1472" s="4">
        <v>715</v>
      </c>
      <c r="G1472" s="4">
        <v>1097516</v>
      </c>
      <c r="H1472" t="s">
        <v>29</v>
      </c>
      <c r="I1472" t="s">
        <v>26</v>
      </c>
      <c r="J1472" t="s">
        <v>27</v>
      </c>
      <c r="K1472" s="3">
        <v>20121</v>
      </c>
      <c r="L1472" s="6">
        <v>18.399999999999999</v>
      </c>
      <c r="M1472" s="4">
        <v>67</v>
      </c>
      <c r="N1472" s="4">
        <v>12</v>
      </c>
      <c r="O1472" s="4">
        <v>469015</v>
      </c>
      <c r="P1472" s="4">
        <v>767052</v>
      </c>
      <c r="Q1472" s="4">
        <v>1</v>
      </c>
      <c r="R1472" s="9" t="str">
        <f t="shared" si="91"/>
        <v>b8720b8a-10df-4c9c-b499-021a8cb9dd5dпогашен234102долгосрочный715ремонт жилья10+ летв ипотекеремонт жилья2012118,467124690157670521</v>
      </c>
      <c r="S1472" s="10">
        <f t="shared" si="92"/>
        <v>0.21999861505435911</v>
      </c>
      <c r="T1472" s="3">
        <f t="shared" si="93"/>
        <v>23.309726156751651</v>
      </c>
      <c r="U1472" s="13">
        <f t="shared" si="94"/>
        <v>8.1515481870883907E-2</v>
      </c>
    </row>
    <row r="1473" spans="1:21" x14ac:dyDescent="0.25">
      <c r="A1473">
        <v>1571</v>
      </c>
      <c r="B1473" t="s">
        <v>1621</v>
      </c>
      <c r="C1473" t="s">
        <v>23</v>
      </c>
      <c r="D1473" s="1">
        <v>68244</v>
      </c>
      <c r="E1473" t="s">
        <v>24</v>
      </c>
      <c r="F1473" s="4">
        <v>740</v>
      </c>
      <c r="G1473" s="4">
        <v>1871310</v>
      </c>
      <c r="H1473" t="s">
        <v>57</v>
      </c>
      <c r="I1473" t="s">
        <v>32</v>
      </c>
      <c r="J1473" t="s">
        <v>30</v>
      </c>
      <c r="K1473" s="3">
        <v>2744.74</v>
      </c>
      <c r="L1473" s="6">
        <v>20.7</v>
      </c>
      <c r="M1473" s="4">
        <v>14</v>
      </c>
      <c r="N1473" s="4">
        <v>6</v>
      </c>
      <c r="O1473" s="4">
        <v>64125</v>
      </c>
      <c r="P1473" s="4">
        <v>160380</v>
      </c>
      <c r="Q1473" s="4">
        <v>1</v>
      </c>
      <c r="R1473" s="9" t="str">
        <f t="shared" si="91"/>
        <v>b8a66042-638c-4b8e-88f1-6b9c7d094bb4погашен68244краткосрочный740консолидация кредитов7 летв собственностиконсолидация кредитов2744,7420,7146641251603801</v>
      </c>
      <c r="S1473" s="10">
        <f t="shared" si="92"/>
        <v>1.7600974718245507E-2</v>
      </c>
      <c r="T1473" s="3">
        <f t="shared" si="93"/>
        <v>23.362868614149246</v>
      </c>
      <c r="U1473" s="13">
        <f t="shared" si="94"/>
        <v>8.1701324166646494E-2</v>
      </c>
    </row>
    <row r="1474" spans="1:21" x14ac:dyDescent="0.25">
      <c r="A1474">
        <v>1059</v>
      </c>
      <c r="B1474" t="s">
        <v>1109</v>
      </c>
      <c r="C1474" t="s">
        <v>23</v>
      </c>
      <c r="E1474" t="s">
        <v>34</v>
      </c>
      <c r="F1474" s="4">
        <v>723</v>
      </c>
      <c r="G1474" s="4">
        <v>1729323</v>
      </c>
      <c r="H1474" t="s">
        <v>25</v>
      </c>
      <c r="I1474" t="s">
        <v>26</v>
      </c>
      <c r="J1474" t="s">
        <v>30</v>
      </c>
      <c r="K1474" s="3">
        <v>22625.39</v>
      </c>
      <c r="L1474" s="6">
        <v>22.2</v>
      </c>
      <c r="M1474" s="4">
        <v>43</v>
      </c>
      <c r="N1474" s="4">
        <v>19</v>
      </c>
      <c r="O1474" s="4">
        <v>197562</v>
      </c>
      <c r="P1474" s="4">
        <v>1906322</v>
      </c>
      <c r="Q1474" s="4">
        <v>0</v>
      </c>
      <c r="R1474" s="9" t="str">
        <f t="shared" si="91"/>
        <v>b8b310d6-accc-42fa-8f4d-4a8481c4b7ccпогашендолгосрочный723консолидация кредитов8 летв ипотекеконсолидация кредитов22625,3922,2431919756219063220</v>
      </c>
      <c r="S1474" s="10">
        <f t="shared" si="92"/>
        <v>0.15700056033488249</v>
      </c>
      <c r="T1474" s="3">
        <f t="shared" si="93"/>
        <v>8.7318715832080684</v>
      </c>
      <c r="U1474" s="13">
        <f t="shared" si="94"/>
        <v>3.0535867944279392E-2</v>
      </c>
    </row>
    <row r="1475" spans="1:21" x14ac:dyDescent="0.25">
      <c r="A1475">
        <v>1963</v>
      </c>
      <c r="B1475" t="s">
        <v>2010</v>
      </c>
      <c r="C1475" t="s">
        <v>23</v>
      </c>
      <c r="D1475" s="1">
        <v>516538</v>
      </c>
      <c r="E1475" t="s">
        <v>34</v>
      </c>
      <c r="F1475" s="4">
        <v>721</v>
      </c>
      <c r="G1475" s="4">
        <v>2323472</v>
      </c>
      <c r="H1475" t="s">
        <v>74</v>
      </c>
      <c r="I1475" t="s">
        <v>26</v>
      </c>
      <c r="J1475" t="s">
        <v>30</v>
      </c>
      <c r="K1475" s="3">
        <v>36594.57</v>
      </c>
      <c r="L1475" s="6">
        <v>17.3</v>
      </c>
      <c r="N1475" s="4">
        <v>14</v>
      </c>
      <c r="O1475" s="4">
        <v>774782</v>
      </c>
      <c r="P1475" s="4">
        <v>1125630</v>
      </c>
      <c r="Q1475" s="4">
        <v>0</v>
      </c>
      <c r="R1475" s="9" t="str">
        <f t="shared" si="91"/>
        <v>b8c577ae-aafe-47f0-abc7-b9f0785b20ccпогашен516538долгосрочный721консолидация кредитов6 летв ипотекеконсолидация кредитов36594,5717,31477478211256300</v>
      </c>
      <c r="S1475" s="10">
        <f t="shared" si="92"/>
        <v>0.18899941122595837</v>
      </c>
      <c r="T1475" s="3">
        <f t="shared" si="93"/>
        <v>21.172048202779813</v>
      </c>
      <c r="U1475" s="13">
        <f t="shared" si="94"/>
        <v>7.4039896472283803E-2</v>
      </c>
    </row>
    <row r="1476" spans="1:21" x14ac:dyDescent="0.25">
      <c r="A1476">
        <v>1028</v>
      </c>
      <c r="B1476" t="s">
        <v>1078</v>
      </c>
      <c r="C1476" t="s">
        <v>40</v>
      </c>
      <c r="D1476" s="1">
        <v>108834</v>
      </c>
      <c r="E1476" t="s">
        <v>24</v>
      </c>
      <c r="F1476" s="4"/>
      <c r="G1476" s="4"/>
      <c r="H1476" t="s">
        <v>42</v>
      </c>
      <c r="I1476" t="s">
        <v>38</v>
      </c>
      <c r="J1476" t="s">
        <v>30</v>
      </c>
      <c r="K1476" s="3">
        <v>13392.72</v>
      </c>
      <c r="L1476" s="6">
        <v>16</v>
      </c>
      <c r="N1476" s="4">
        <v>10</v>
      </c>
      <c r="O1476" s="4">
        <v>224428</v>
      </c>
      <c r="P1476" s="4">
        <v>315766</v>
      </c>
      <c r="Q1476" s="4">
        <v>0</v>
      </c>
      <c r="R1476" s="9" t="str">
        <f t="shared" si="91"/>
        <v>b8eb74b6-c4b9-488c-93f7-e8ace0d5c2dbне погашен108834краткосрочныйконсолидация кредитов&lt; 1 годав арендеконсолидация кредитов13392,7216102244283157660</v>
      </c>
      <c r="S1476" s="10" t="str">
        <f t="shared" si="92"/>
        <v/>
      </c>
      <c r="T1476" s="3">
        <f t="shared" si="93"/>
        <v>16.757462263080242</v>
      </c>
      <c r="U1476" s="13">
        <f t="shared" si="94"/>
        <v>5.8601830073944455E-2</v>
      </c>
    </row>
    <row r="1477" spans="1:21" x14ac:dyDescent="0.25">
      <c r="A1477">
        <v>36</v>
      </c>
      <c r="B1477" t="s">
        <v>81</v>
      </c>
      <c r="C1477" t="s">
        <v>23</v>
      </c>
      <c r="D1477" s="1">
        <v>125796</v>
      </c>
      <c r="E1477" t="s">
        <v>24</v>
      </c>
      <c r="F1477" s="4">
        <v>745</v>
      </c>
      <c r="G1477" s="4">
        <v>1261068</v>
      </c>
      <c r="H1477" t="s">
        <v>37</v>
      </c>
      <c r="I1477" t="s">
        <v>26</v>
      </c>
      <c r="J1477" t="s">
        <v>30</v>
      </c>
      <c r="K1477" s="3">
        <v>20597.330000000002</v>
      </c>
      <c r="L1477" s="6">
        <v>24.5</v>
      </c>
      <c r="N1477" s="4">
        <v>13</v>
      </c>
      <c r="O1477" s="4">
        <v>684817</v>
      </c>
      <c r="P1477" s="4">
        <v>997414</v>
      </c>
      <c r="Q1477" s="4">
        <v>0</v>
      </c>
      <c r="R1477" s="9" t="str">
        <f t="shared" si="91"/>
        <v>b91032a8-107c-4c0f-9ef8-c517e696f497погашен125796краткосрочный745консолидация кредитов5 летв ипотекеконсолидация кредитов20597,3324,5136848179974140</v>
      </c>
      <c r="S1477" s="10">
        <f t="shared" si="92"/>
        <v>0.19599891520520704</v>
      </c>
      <c r="T1477" s="3">
        <f t="shared" si="93"/>
        <v>33.247852998422609</v>
      </c>
      <c r="U1477" s="13">
        <f t="shared" si="94"/>
        <v>0.11626969532431503</v>
      </c>
    </row>
    <row r="1478" spans="1:21" x14ac:dyDescent="0.25">
      <c r="A1478">
        <v>866</v>
      </c>
      <c r="B1478" t="s">
        <v>918</v>
      </c>
      <c r="C1478" t="s">
        <v>40</v>
      </c>
      <c r="D1478" s="1">
        <v>467632</v>
      </c>
      <c r="E1478" t="s">
        <v>34</v>
      </c>
      <c r="F1478" s="4">
        <v>726</v>
      </c>
      <c r="G1478" s="4">
        <v>1148436</v>
      </c>
      <c r="H1478" t="s">
        <v>29</v>
      </c>
      <c r="I1478" t="s">
        <v>32</v>
      </c>
      <c r="J1478" t="s">
        <v>30</v>
      </c>
      <c r="K1478" s="3">
        <v>9857.39</v>
      </c>
      <c r="L1478" s="6">
        <v>16.399999999999999</v>
      </c>
      <c r="M1478" s="4">
        <v>5</v>
      </c>
      <c r="N1478" s="4">
        <v>8</v>
      </c>
      <c r="O1478" s="4">
        <v>226708</v>
      </c>
      <c r="P1478" s="4">
        <v>418660</v>
      </c>
      <c r="Q1478" s="4">
        <v>0</v>
      </c>
      <c r="R1478" s="9" t="str">
        <f t="shared" si="91"/>
        <v>b913a3cc-c4c4-461f-8553-7ac2a88410e0не погашен467632долгосрочный726консолидация кредитов10+ летв собственностиконсолидация кредитов9857,3916,4582267084186600</v>
      </c>
      <c r="S1478" s="10">
        <f t="shared" si="92"/>
        <v>0.10299980146912845</v>
      </c>
      <c r="T1478" s="3">
        <f t="shared" si="93"/>
        <v>22.998785682619843</v>
      </c>
      <c r="U1478" s="13">
        <f t="shared" si="94"/>
        <v>8.0428104764367625E-2</v>
      </c>
    </row>
    <row r="1479" spans="1:21" x14ac:dyDescent="0.25">
      <c r="A1479">
        <v>467</v>
      </c>
      <c r="B1479" t="s">
        <v>518</v>
      </c>
      <c r="C1479" t="s">
        <v>23</v>
      </c>
      <c r="D1479" s="1">
        <v>267784</v>
      </c>
      <c r="E1479" t="s">
        <v>34</v>
      </c>
      <c r="F1479" s="4">
        <v>689</v>
      </c>
      <c r="G1479" s="4">
        <v>1638104</v>
      </c>
      <c r="H1479" t="s">
        <v>68</v>
      </c>
      <c r="I1479" t="s">
        <v>32</v>
      </c>
      <c r="J1479" t="s">
        <v>30</v>
      </c>
      <c r="K1479" s="3">
        <v>48050.62</v>
      </c>
      <c r="L1479" s="6">
        <v>12.2</v>
      </c>
      <c r="M1479" s="4">
        <v>20</v>
      </c>
      <c r="N1479" s="4">
        <v>10</v>
      </c>
      <c r="O1479" s="4">
        <v>60325</v>
      </c>
      <c r="P1479" s="4">
        <v>403722</v>
      </c>
      <c r="Q1479" s="4">
        <v>0</v>
      </c>
      <c r="R1479" s="9" t="str">
        <f t="shared" si="91"/>
        <v>b9254a96-7185-49bb-a1a9-ab93a4adbe24погашен267784долгосрочный689консолидация кредитов1 годв собственностиконсолидация кредитов48050,6212,22010603254037220</v>
      </c>
      <c r="S1479" s="10">
        <f t="shared" si="92"/>
        <v>0.35199684513315399</v>
      </c>
      <c r="T1479" s="3">
        <f t="shared" si="93"/>
        <v>1.2554468599988928</v>
      </c>
      <c r="U1479" s="13">
        <f t="shared" si="94"/>
        <v>4.3903714298443447E-3</v>
      </c>
    </row>
    <row r="1480" spans="1:21" x14ac:dyDescent="0.25">
      <c r="A1480">
        <v>1384</v>
      </c>
      <c r="B1480" t="s">
        <v>1434</v>
      </c>
      <c r="C1480" t="s">
        <v>23</v>
      </c>
      <c r="E1480" t="s">
        <v>24</v>
      </c>
      <c r="F1480" s="4">
        <v>745</v>
      </c>
      <c r="G1480" s="4">
        <v>1435127</v>
      </c>
      <c r="H1480" t="s">
        <v>29</v>
      </c>
      <c r="I1480" t="s">
        <v>26</v>
      </c>
      <c r="J1480" t="s">
        <v>72</v>
      </c>
      <c r="K1480" s="3">
        <v>30017.91</v>
      </c>
      <c r="L1480" s="6">
        <v>17.5</v>
      </c>
      <c r="M1480" s="4">
        <v>45</v>
      </c>
      <c r="N1480" s="4">
        <v>12</v>
      </c>
      <c r="O1480" s="4">
        <v>162070</v>
      </c>
      <c r="P1480" s="4">
        <v>461098</v>
      </c>
      <c r="Q1480" s="4">
        <v>0</v>
      </c>
      <c r="R1480" s="9" t="str">
        <f t="shared" ref="R1480:R1543" si="95">CONCATENATE(B1480,C1480,D1480,E1480,F1480,J1480,H1480,I1480,J1480,K1480,L1480,M1480,N1480,O1480,P1480,Q1480)</f>
        <v>b96a8da7-7c9b-42c5-b0cc-baec86acfd44погашенкраткосрочный745иное10+ летв ипотекеиное30017,9117,545121620704610980</v>
      </c>
      <c r="S1480" s="10">
        <f t="shared" ref="S1480:S1543" si="96">IFERROR(K1480*12/G1480,"")</f>
        <v>0.25099863635761849</v>
      </c>
      <c r="T1480" s="3">
        <f t="shared" ref="T1480:T1543" si="97">IFERROR(O1480/K1480,"")</f>
        <v>5.3991100646247521</v>
      </c>
      <c r="U1480" s="13">
        <f t="shared" ref="U1480:U1543" si="98">IFERROR((T1480-MIN($T$7:$T$2006))/(MAX($T$7:$T$2006)-MIN($T$7:$T$2006)),"")</f>
        <v>1.8881005106288984E-2</v>
      </c>
    </row>
    <row r="1481" spans="1:21" x14ac:dyDescent="0.25">
      <c r="A1481">
        <v>453</v>
      </c>
      <c r="B1481" t="s">
        <v>504</v>
      </c>
      <c r="C1481" t="s">
        <v>23</v>
      </c>
      <c r="D1481" s="1">
        <v>267872</v>
      </c>
      <c r="E1481" t="s">
        <v>34</v>
      </c>
      <c r="F1481" s="4"/>
      <c r="G1481" s="4"/>
      <c r="H1481" t="s">
        <v>29</v>
      </c>
      <c r="I1481" t="s">
        <v>32</v>
      </c>
      <c r="J1481" t="s">
        <v>30</v>
      </c>
      <c r="K1481" s="3">
        <v>19439.849999999999</v>
      </c>
      <c r="L1481" s="6">
        <v>20.5</v>
      </c>
      <c r="N1481" s="4">
        <v>10</v>
      </c>
      <c r="O1481" s="4">
        <v>673512</v>
      </c>
      <c r="P1481" s="4">
        <v>1687994</v>
      </c>
      <c r="Q1481" s="4">
        <v>0</v>
      </c>
      <c r="R1481" s="9" t="str">
        <f t="shared" si="95"/>
        <v>b96bd37d-f920-4e89-8707-53349a8a3e6cпогашен267872долгосрочныйконсолидация кредитов10+ летв собственностиконсолидация кредитов19439,8520,51067351216879940</v>
      </c>
      <c r="S1481" s="10" t="str">
        <f t="shared" si="96"/>
        <v/>
      </c>
      <c r="T1481" s="3">
        <f t="shared" si="97"/>
        <v>34.645946342178569</v>
      </c>
      <c r="U1481" s="13">
        <f t="shared" si="98"/>
        <v>0.12115890988867113</v>
      </c>
    </row>
    <row r="1482" spans="1:21" x14ac:dyDescent="0.25">
      <c r="A1482">
        <v>1732</v>
      </c>
      <c r="B1482" t="s">
        <v>1781</v>
      </c>
      <c r="C1482" t="s">
        <v>23</v>
      </c>
      <c r="D1482" s="1">
        <v>335786</v>
      </c>
      <c r="E1482" t="s">
        <v>24</v>
      </c>
      <c r="F1482" s="4">
        <v>704</v>
      </c>
      <c r="G1482" s="4">
        <v>1159950</v>
      </c>
      <c r="H1482" t="s">
        <v>46</v>
      </c>
      <c r="I1482" t="s">
        <v>38</v>
      </c>
      <c r="J1482" t="s">
        <v>30</v>
      </c>
      <c r="K1482" s="3">
        <v>18462.490000000002</v>
      </c>
      <c r="L1482" s="6">
        <v>15.3</v>
      </c>
      <c r="N1482" s="4">
        <v>9</v>
      </c>
      <c r="O1482" s="4">
        <v>227810</v>
      </c>
      <c r="P1482" s="4">
        <v>436722</v>
      </c>
      <c r="Q1482" s="4">
        <v>2</v>
      </c>
      <c r="R1482" s="9" t="str">
        <f t="shared" si="95"/>
        <v>b96ec9d5-8be9-40d2-8edd-18ca8c2b62ceпогашен335786краткосрочный704консолидация кредитов2 годав арендеконсолидация кредитов18462,4915,392278104367222</v>
      </c>
      <c r="S1482" s="10">
        <f t="shared" si="96"/>
        <v>0.19099950859950859</v>
      </c>
      <c r="T1482" s="3">
        <f t="shared" si="97"/>
        <v>12.339072356978933</v>
      </c>
      <c r="U1482" s="13">
        <f t="shared" si="98"/>
        <v>4.3150460981606346E-2</v>
      </c>
    </row>
    <row r="1483" spans="1:21" x14ac:dyDescent="0.25">
      <c r="A1483">
        <v>682</v>
      </c>
      <c r="B1483" t="s">
        <v>734</v>
      </c>
      <c r="C1483" t="s">
        <v>23</v>
      </c>
      <c r="D1483" s="1">
        <v>237116</v>
      </c>
      <c r="E1483" t="s">
        <v>24</v>
      </c>
      <c r="F1483" s="4">
        <v>721</v>
      </c>
      <c r="G1483" s="4">
        <v>655310</v>
      </c>
      <c r="H1483" t="s">
        <v>68</v>
      </c>
      <c r="I1483" t="s">
        <v>38</v>
      </c>
      <c r="J1483" t="s">
        <v>30</v>
      </c>
      <c r="K1483" s="3">
        <v>6880.66</v>
      </c>
      <c r="L1483" s="6">
        <v>14.5</v>
      </c>
      <c r="M1483" s="4">
        <v>74</v>
      </c>
      <c r="N1483" s="4">
        <v>5</v>
      </c>
      <c r="O1483" s="4">
        <v>229026</v>
      </c>
      <c r="P1483" s="4">
        <v>328218</v>
      </c>
      <c r="Q1483" s="4">
        <v>0</v>
      </c>
      <c r="R1483" s="9" t="str">
        <f t="shared" si="95"/>
        <v>b9780ccd-cae9-4727-a002-1549fc0ac424погашен237116краткосрочный721консолидация кредитов1 годв арендеконсолидация кредитов6880,6614,57452290263282180</v>
      </c>
      <c r="S1483" s="10">
        <f t="shared" si="96"/>
        <v>0.12599826036532327</v>
      </c>
      <c r="T1483" s="3">
        <f t="shared" si="97"/>
        <v>33.285469707847795</v>
      </c>
      <c r="U1483" s="13">
        <f t="shared" si="98"/>
        <v>0.11640124316724423</v>
      </c>
    </row>
    <row r="1484" spans="1:21" x14ac:dyDescent="0.25">
      <c r="A1484">
        <v>496</v>
      </c>
      <c r="B1484" t="s">
        <v>547</v>
      </c>
      <c r="C1484" t="s">
        <v>40</v>
      </c>
      <c r="D1484" s="1">
        <v>484968</v>
      </c>
      <c r="E1484" t="s">
        <v>34</v>
      </c>
      <c r="F1484" s="4">
        <v>733</v>
      </c>
      <c r="G1484" s="4">
        <v>1523040</v>
      </c>
      <c r="H1484" t="s">
        <v>25</v>
      </c>
      <c r="I1484" t="s">
        <v>38</v>
      </c>
      <c r="J1484" t="s">
        <v>30</v>
      </c>
      <c r="K1484" s="3">
        <v>30587.72</v>
      </c>
      <c r="L1484" s="6">
        <v>16.8</v>
      </c>
      <c r="N1484" s="4">
        <v>13</v>
      </c>
      <c r="O1484" s="4">
        <v>491359</v>
      </c>
      <c r="P1484" s="4">
        <v>1338656</v>
      </c>
      <c r="Q1484" s="4">
        <v>0</v>
      </c>
      <c r="R1484" s="9" t="str">
        <f t="shared" si="95"/>
        <v>b99a249c-a1e8-4322-b109-6ad4c085abd8не погашен484968долгосрочный733консолидация кредитов8 летв арендеконсолидация кредитов30587,7216,81349135913386560</v>
      </c>
      <c r="S1484" s="10">
        <f t="shared" si="96"/>
        <v>0.24100000000000002</v>
      </c>
      <c r="T1484" s="3">
        <f t="shared" si="97"/>
        <v>16.063930230824656</v>
      </c>
      <c r="U1484" s="13">
        <f t="shared" si="98"/>
        <v>5.617650781052385E-2</v>
      </c>
    </row>
    <row r="1485" spans="1:21" x14ac:dyDescent="0.25">
      <c r="A1485">
        <v>151</v>
      </c>
      <c r="B1485" t="s">
        <v>198</v>
      </c>
      <c r="C1485" t="s">
        <v>23</v>
      </c>
      <c r="D1485" s="1">
        <v>133804</v>
      </c>
      <c r="E1485" t="s">
        <v>24</v>
      </c>
      <c r="F1485" s="4">
        <v>725</v>
      </c>
      <c r="G1485" s="4">
        <v>1386734</v>
      </c>
      <c r="H1485" t="s">
        <v>52</v>
      </c>
      <c r="I1485" t="s">
        <v>26</v>
      </c>
      <c r="J1485" t="s">
        <v>75</v>
      </c>
      <c r="K1485" s="3">
        <v>16756.48</v>
      </c>
      <c r="L1485" s="6">
        <v>13.6</v>
      </c>
      <c r="N1485" s="4">
        <v>11</v>
      </c>
      <c r="O1485" s="4">
        <v>105450</v>
      </c>
      <c r="P1485" s="4">
        <v>260898</v>
      </c>
      <c r="Q1485" s="4">
        <v>0</v>
      </c>
      <c r="R1485" s="9" t="str">
        <f t="shared" si="95"/>
        <v>ba0dcc40-2355-4934-a4f8-1dc189964279погашен133804краткосрочный725бизнес4 годав ипотекебизнес16756,4813,6111054502608980</v>
      </c>
      <c r="S1485" s="10">
        <f t="shared" si="96"/>
        <v>0.14500095908804428</v>
      </c>
      <c r="T1485" s="3">
        <f t="shared" si="97"/>
        <v>6.2930878084179973</v>
      </c>
      <c r="U1485" s="13">
        <f t="shared" si="98"/>
        <v>2.2007297799609377E-2</v>
      </c>
    </row>
    <row r="1486" spans="1:21" x14ac:dyDescent="0.25">
      <c r="A1486">
        <v>1973</v>
      </c>
      <c r="B1486" t="s">
        <v>2020</v>
      </c>
      <c r="C1486" t="s">
        <v>23</v>
      </c>
      <c r="D1486" s="1">
        <v>157080</v>
      </c>
      <c r="E1486" t="s">
        <v>24</v>
      </c>
      <c r="F1486" s="4">
        <v>720</v>
      </c>
      <c r="G1486" s="4">
        <v>1280125</v>
      </c>
      <c r="H1486" t="s">
        <v>29</v>
      </c>
      <c r="I1486" t="s">
        <v>38</v>
      </c>
      <c r="J1486" t="s">
        <v>30</v>
      </c>
      <c r="K1486" s="3">
        <v>20588.59</v>
      </c>
      <c r="L1486" s="6">
        <v>22.7</v>
      </c>
      <c r="M1486" s="4">
        <v>5</v>
      </c>
      <c r="N1486" s="4">
        <v>10</v>
      </c>
      <c r="O1486" s="4">
        <v>127756</v>
      </c>
      <c r="P1486" s="4">
        <v>283404</v>
      </c>
      <c r="Q1486" s="4">
        <v>0</v>
      </c>
      <c r="R1486" s="9" t="str">
        <f t="shared" si="95"/>
        <v>ba1bc983-aa8b-4712-a4c6-ea3d837759e5погашен157080краткосрочный720консолидация кредитов10+ летв арендеконсолидация кредитов20588,5922,75101277562834040</v>
      </c>
      <c r="S1486" s="10">
        <f t="shared" si="96"/>
        <v>0.19299918367346941</v>
      </c>
      <c r="T1486" s="3">
        <f t="shared" si="97"/>
        <v>6.2051845221066619</v>
      </c>
      <c r="U1486" s="13">
        <f t="shared" si="98"/>
        <v>2.1699894842855755E-2</v>
      </c>
    </row>
    <row r="1487" spans="1:21" x14ac:dyDescent="0.25">
      <c r="A1487">
        <v>1180</v>
      </c>
      <c r="B1487" t="s">
        <v>1230</v>
      </c>
      <c r="C1487" t="s">
        <v>23</v>
      </c>
      <c r="E1487" t="s">
        <v>24</v>
      </c>
      <c r="F1487" s="4">
        <v>744</v>
      </c>
      <c r="G1487" s="4">
        <v>751564</v>
      </c>
      <c r="H1487" t="s">
        <v>55</v>
      </c>
      <c r="I1487" t="s">
        <v>38</v>
      </c>
      <c r="J1487" t="s">
        <v>30</v>
      </c>
      <c r="K1487" s="3">
        <v>16283.95</v>
      </c>
      <c r="L1487" s="6">
        <v>12</v>
      </c>
      <c r="N1487" s="4">
        <v>6</v>
      </c>
      <c r="O1487" s="4">
        <v>281751</v>
      </c>
      <c r="P1487" s="4">
        <v>520300</v>
      </c>
      <c r="Q1487" s="4">
        <v>0</v>
      </c>
      <c r="R1487" s="9" t="str">
        <f t="shared" si="95"/>
        <v>ba4a0090-50e3-4f9f-9be2-572190fe4429погашенкраткосрочный744консолидация кредитов9 летв арендеконсолидация кредитов16283,951262817515203000</v>
      </c>
      <c r="S1487" s="10">
        <f t="shared" si="96"/>
        <v>0.26000101122459301</v>
      </c>
      <c r="T1487" s="3">
        <f t="shared" si="97"/>
        <v>17.30237442389592</v>
      </c>
      <c r="U1487" s="13">
        <f t="shared" si="98"/>
        <v>6.0507419915175976E-2</v>
      </c>
    </row>
    <row r="1488" spans="1:21" x14ac:dyDescent="0.25">
      <c r="A1488">
        <v>104</v>
      </c>
      <c r="B1488" t="s">
        <v>151</v>
      </c>
      <c r="C1488" t="s">
        <v>23</v>
      </c>
      <c r="D1488" s="1">
        <v>33022</v>
      </c>
      <c r="E1488" t="s">
        <v>24</v>
      </c>
      <c r="F1488" s="4">
        <v>723</v>
      </c>
      <c r="G1488" s="4">
        <v>1673007</v>
      </c>
      <c r="H1488" t="s">
        <v>57</v>
      </c>
      <c r="I1488" t="s">
        <v>38</v>
      </c>
      <c r="J1488" t="s">
        <v>30</v>
      </c>
      <c r="K1488" s="3">
        <v>25234.47</v>
      </c>
      <c r="L1488" s="6">
        <v>23.3</v>
      </c>
      <c r="M1488" s="4">
        <v>80</v>
      </c>
      <c r="N1488" s="4">
        <v>13</v>
      </c>
      <c r="O1488" s="4">
        <v>125609</v>
      </c>
      <c r="P1488" s="4">
        <v>323928</v>
      </c>
      <c r="Q1488" s="4">
        <v>0</v>
      </c>
      <c r="R1488" s="9" t="str">
        <f t="shared" si="95"/>
        <v>ba4f8d7d-4907-4870-a1b1-e79f7055e13dпогашен33022краткосрочный723консолидация кредитов7 летв арендеконсолидация кредитов25234,4723,380131256093239280</v>
      </c>
      <c r="S1488" s="10">
        <f t="shared" si="96"/>
        <v>0.18099962522571633</v>
      </c>
      <c r="T1488" s="3">
        <f t="shared" si="97"/>
        <v>4.9776753781632816</v>
      </c>
      <c r="U1488" s="13">
        <f t="shared" si="98"/>
        <v>1.7407223247463448E-2</v>
      </c>
    </row>
    <row r="1489" spans="1:21" x14ac:dyDescent="0.25">
      <c r="A1489">
        <v>414</v>
      </c>
      <c r="B1489" t="s">
        <v>466</v>
      </c>
      <c r="C1489" t="s">
        <v>23</v>
      </c>
      <c r="D1489" s="1">
        <v>222728</v>
      </c>
      <c r="E1489" t="s">
        <v>34</v>
      </c>
      <c r="F1489" s="4">
        <v>615</v>
      </c>
      <c r="G1489" s="4">
        <v>905160</v>
      </c>
      <c r="H1489" t="s">
        <v>68</v>
      </c>
      <c r="I1489" t="s">
        <v>38</v>
      </c>
      <c r="J1489" t="s">
        <v>280</v>
      </c>
      <c r="K1489" s="3">
        <v>18706.64</v>
      </c>
      <c r="L1489" s="6">
        <v>16.2</v>
      </c>
      <c r="M1489" s="4">
        <v>49</v>
      </c>
      <c r="N1489" s="4">
        <v>9</v>
      </c>
      <c r="O1489" s="4">
        <v>64676</v>
      </c>
      <c r="P1489" s="4">
        <v>135432</v>
      </c>
      <c r="Q1489" s="4">
        <v>0</v>
      </c>
      <c r="R1489" s="9" t="str">
        <f t="shared" si="95"/>
        <v>ba68a268-8b71-4107-950a-8c5f17a76950погашен222728долгосрочный615small_business1 годв арендеsmall_business18706,6416,2499646761354320</v>
      </c>
      <c r="S1489" s="10">
        <f t="shared" si="96"/>
        <v>0.248</v>
      </c>
      <c r="T1489" s="3">
        <f t="shared" si="97"/>
        <v>3.4573819777362478</v>
      </c>
      <c r="U1489" s="13">
        <f t="shared" si="98"/>
        <v>1.2090667905390552E-2</v>
      </c>
    </row>
    <row r="1490" spans="1:21" x14ac:dyDescent="0.25">
      <c r="A1490">
        <v>272</v>
      </c>
      <c r="B1490" t="s">
        <v>322</v>
      </c>
      <c r="C1490" t="s">
        <v>23</v>
      </c>
      <c r="D1490" s="1">
        <v>430100</v>
      </c>
      <c r="E1490" t="s">
        <v>24</v>
      </c>
      <c r="F1490" s="4">
        <v>739</v>
      </c>
      <c r="G1490" s="4">
        <v>1448655</v>
      </c>
      <c r="H1490" t="s">
        <v>29</v>
      </c>
      <c r="I1490" t="s">
        <v>26</v>
      </c>
      <c r="J1490" t="s">
        <v>30</v>
      </c>
      <c r="K1490" s="3">
        <v>23782.11</v>
      </c>
      <c r="L1490" s="6">
        <v>15.4</v>
      </c>
      <c r="N1490" s="4">
        <v>13</v>
      </c>
      <c r="O1490" s="4">
        <v>400178</v>
      </c>
      <c r="P1490" s="4">
        <v>716188</v>
      </c>
      <c r="Q1490" s="4">
        <v>0</v>
      </c>
      <c r="R1490" s="9" t="str">
        <f t="shared" si="95"/>
        <v>baba73db-8398-4d46-be16-3344448fc21fпогашен430100краткосрочный739консолидация кредитов10+ летв ипотекеконсолидация кредитов23782,1115,4134001787161880</v>
      </c>
      <c r="S1490" s="10">
        <f t="shared" si="96"/>
        <v>0.1970001967342121</v>
      </c>
      <c r="T1490" s="3">
        <f t="shared" si="97"/>
        <v>16.826850098666604</v>
      </c>
      <c r="U1490" s="13">
        <f t="shared" si="98"/>
        <v>5.8844483411686979E-2</v>
      </c>
    </row>
    <row r="1491" spans="1:21" x14ac:dyDescent="0.25">
      <c r="A1491">
        <v>973</v>
      </c>
      <c r="B1491" t="s">
        <v>1024</v>
      </c>
      <c r="C1491" t="s">
        <v>23</v>
      </c>
      <c r="D1491" s="1">
        <v>143506</v>
      </c>
      <c r="E1491" t="s">
        <v>24</v>
      </c>
      <c r="F1491" s="4">
        <v>739</v>
      </c>
      <c r="G1491" s="4">
        <v>896135</v>
      </c>
      <c r="H1491" t="s">
        <v>55</v>
      </c>
      <c r="I1491" t="s">
        <v>38</v>
      </c>
      <c r="J1491" t="s">
        <v>30</v>
      </c>
      <c r="K1491" s="3">
        <v>13740.61</v>
      </c>
      <c r="L1491" s="6">
        <v>10.4</v>
      </c>
      <c r="N1491" s="4">
        <v>12</v>
      </c>
      <c r="O1491" s="4">
        <v>148504</v>
      </c>
      <c r="P1491" s="4">
        <v>428824</v>
      </c>
      <c r="Q1491" s="4">
        <v>1</v>
      </c>
      <c r="R1491" s="9" t="str">
        <f t="shared" si="95"/>
        <v>baf401b2-5313-499c-9ae3-1d9369c37d3aпогашен143506краткосрочный739консолидация кредитов9 летв арендеконсолидация кредитов13740,6110,4121485044288241</v>
      </c>
      <c r="S1491" s="10">
        <f t="shared" si="96"/>
        <v>0.18399830382699037</v>
      </c>
      <c r="T1491" s="3">
        <f t="shared" si="97"/>
        <v>10.807671566255063</v>
      </c>
      <c r="U1491" s="13">
        <f t="shared" si="98"/>
        <v>3.7795062443080354E-2</v>
      </c>
    </row>
    <row r="1492" spans="1:21" x14ac:dyDescent="0.25">
      <c r="A1492">
        <v>1364</v>
      </c>
      <c r="B1492" t="s">
        <v>1414</v>
      </c>
      <c r="C1492" t="s">
        <v>23</v>
      </c>
      <c r="D1492" s="1">
        <v>173338</v>
      </c>
      <c r="E1492" t="s">
        <v>24</v>
      </c>
      <c r="F1492" s="4"/>
      <c r="G1492" s="4"/>
      <c r="H1492" t="s">
        <v>29</v>
      </c>
      <c r="I1492" t="s">
        <v>38</v>
      </c>
      <c r="J1492" t="s">
        <v>30</v>
      </c>
      <c r="K1492" s="3">
        <v>19703.38</v>
      </c>
      <c r="L1492" s="6">
        <v>17.399999999999999</v>
      </c>
      <c r="M1492" s="4">
        <v>12</v>
      </c>
      <c r="N1492" s="4">
        <v>10</v>
      </c>
      <c r="O1492" s="4">
        <v>479902</v>
      </c>
      <c r="P1492" s="4">
        <v>765402</v>
      </c>
      <c r="Q1492" s="4">
        <v>0</v>
      </c>
      <c r="R1492" s="9" t="str">
        <f t="shared" si="95"/>
        <v>baff779b-6db6-4aa4-ae9e-612f8cd9965aпогашен173338краткосрочныйконсолидация кредитов10+ летв арендеконсолидация кредитов19703,3817,412104799027654020</v>
      </c>
      <c r="S1492" s="10" t="str">
        <f t="shared" si="96"/>
        <v/>
      </c>
      <c r="T1492" s="3">
        <f t="shared" si="97"/>
        <v>24.356328711114539</v>
      </c>
      <c r="U1492" s="13">
        <f t="shared" si="98"/>
        <v>8.5175512493829583E-2</v>
      </c>
    </row>
    <row r="1493" spans="1:21" x14ac:dyDescent="0.25">
      <c r="A1493">
        <v>375</v>
      </c>
      <c r="B1493" t="s">
        <v>427</v>
      </c>
      <c r="C1493" t="s">
        <v>23</v>
      </c>
      <c r="D1493" s="1">
        <v>221056</v>
      </c>
      <c r="E1493" t="s">
        <v>24</v>
      </c>
      <c r="F1493" s="4">
        <v>741</v>
      </c>
      <c r="G1493" s="4">
        <v>954560</v>
      </c>
      <c r="H1493" t="s">
        <v>29</v>
      </c>
      <c r="I1493" t="s">
        <v>38</v>
      </c>
      <c r="J1493" t="s">
        <v>30</v>
      </c>
      <c r="K1493" s="3">
        <v>9386.57</v>
      </c>
      <c r="L1493" s="6">
        <v>12</v>
      </c>
      <c r="M1493" s="4">
        <v>13</v>
      </c>
      <c r="N1493" s="4">
        <v>19</v>
      </c>
      <c r="O1493" s="4">
        <v>117420</v>
      </c>
      <c r="P1493" s="4">
        <v>229658</v>
      </c>
      <c r="Q1493" s="4">
        <v>0</v>
      </c>
      <c r="R1493" s="9" t="str">
        <f t="shared" si="95"/>
        <v>bb433d07-83ce-45b4-95aa-88f6da823bbeпогашен221056краткосрочный741консолидация кредитов10+ летв арендеконсолидация кредитов9386,571213191174202296580</v>
      </c>
      <c r="S1493" s="10">
        <f t="shared" si="96"/>
        <v>0.11800079617834394</v>
      </c>
      <c r="T1493" s="3">
        <f t="shared" si="97"/>
        <v>12.50936177964901</v>
      </c>
      <c r="U1493" s="13">
        <f t="shared" si="98"/>
        <v>4.3745973097583962E-2</v>
      </c>
    </row>
    <row r="1494" spans="1:21" x14ac:dyDescent="0.25">
      <c r="A1494">
        <v>1894</v>
      </c>
      <c r="B1494" t="s">
        <v>1941</v>
      </c>
      <c r="C1494" t="s">
        <v>23</v>
      </c>
      <c r="D1494" s="1">
        <v>120912</v>
      </c>
      <c r="E1494" t="s">
        <v>24</v>
      </c>
      <c r="F1494" s="4">
        <v>735</v>
      </c>
      <c r="G1494" s="4">
        <v>801154</v>
      </c>
      <c r="H1494" t="s">
        <v>52</v>
      </c>
      <c r="I1494" t="s">
        <v>38</v>
      </c>
      <c r="J1494" t="s">
        <v>30</v>
      </c>
      <c r="K1494" s="3">
        <v>4406.29</v>
      </c>
      <c r="L1494" s="6">
        <v>14.4</v>
      </c>
      <c r="M1494" s="4">
        <v>13</v>
      </c>
      <c r="N1494" s="4">
        <v>11</v>
      </c>
      <c r="O1494" s="4">
        <v>97622</v>
      </c>
      <c r="P1494" s="4">
        <v>359986</v>
      </c>
      <c r="Q1494" s="4">
        <v>1</v>
      </c>
      <c r="R1494" s="9" t="str">
        <f t="shared" si="95"/>
        <v>bb51fa53-de03-452c-9642-e794fec1a9aeпогашен120912краткосрочный735консолидация кредитов4 годав арендеконсолидация кредитов4406,2914,41311976223599861</v>
      </c>
      <c r="S1494" s="10">
        <f t="shared" si="96"/>
        <v>6.5999146231560973E-2</v>
      </c>
      <c r="T1494" s="3">
        <f t="shared" si="97"/>
        <v>22.155146392997285</v>
      </c>
      <c r="U1494" s="13">
        <f t="shared" si="98"/>
        <v>7.7477848602783589E-2</v>
      </c>
    </row>
    <row r="1495" spans="1:21" x14ac:dyDescent="0.25">
      <c r="A1495">
        <v>1690</v>
      </c>
      <c r="B1495" t="s">
        <v>1739</v>
      </c>
      <c r="C1495" t="s">
        <v>23</v>
      </c>
      <c r="D1495" s="1">
        <v>157410</v>
      </c>
      <c r="E1495" t="s">
        <v>24</v>
      </c>
      <c r="F1495" s="4">
        <v>743</v>
      </c>
      <c r="G1495" s="4">
        <v>699124</v>
      </c>
      <c r="H1495" t="s">
        <v>37</v>
      </c>
      <c r="I1495" t="s">
        <v>26</v>
      </c>
      <c r="J1495" t="s">
        <v>30</v>
      </c>
      <c r="K1495" s="3">
        <v>8739.0499999999993</v>
      </c>
      <c r="L1495" s="6">
        <v>9.6999999999999993</v>
      </c>
      <c r="N1495" s="4">
        <v>6</v>
      </c>
      <c r="O1495" s="4">
        <v>60306</v>
      </c>
      <c r="P1495" s="4">
        <v>114664</v>
      </c>
      <c r="Q1495" s="4">
        <v>0</v>
      </c>
      <c r="R1495" s="9" t="str">
        <f t="shared" si="95"/>
        <v>bb578c23-5a0d-474b-ba68-14cacc9b4081погашен157410краткосрочный743консолидация кредитов5 летв ипотекеконсолидация кредитов8739,059,76603061146640</v>
      </c>
      <c r="S1495" s="10">
        <f t="shared" si="96"/>
        <v>0.15</v>
      </c>
      <c r="T1495" s="3">
        <f t="shared" si="97"/>
        <v>6.9007500815306013</v>
      </c>
      <c r="U1495" s="13">
        <f t="shared" si="98"/>
        <v>2.4132328470258552E-2</v>
      </c>
    </row>
    <row r="1496" spans="1:21" x14ac:dyDescent="0.25">
      <c r="A1496">
        <v>1939</v>
      </c>
      <c r="B1496" t="s">
        <v>1986</v>
      </c>
      <c r="C1496" t="s">
        <v>23</v>
      </c>
      <c r="D1496" s="1">
        <v>218988</v>
      </c>
      <c r="E1496" t="s">
        <v>24</v>
      </c>
      <c r="F1496" s="4">
        <v>736</v>
      </c>
      <c r="G1496" s="4">
        <v>1365131</v>
      </c>
      <c r="H1496" t="s">
        <v>46</v>
      </c>
      <c r="I1496" t="s">
        <v>38</v>
      </c>
      <c r="J1496" t="s">
        <v>30</v>
      </c>
      <c r="K1496" s="3">
        <v>14902.65</v>
      </c>
      <c r="L1496" s="6">
        <v>10.4</v>
      </c>
      <c r="N1496" s="4">
        <v>11</v>
      </c>
      <c r="O1496" s="4">
        <v>92758</v>
      </c>
      <c r="P1496" s="4">
        <v>206536</v>
      </c>
      <c r="Q1496" s="4">
        <v>0</v>
      </c>
      <c r="R1496" s="9" t="str">
        <f t="shared" si="95"/>
        <v>bb5aae8a-6389-4583-8aeb-4524cd3c1358погашен218988краткосрочный736консолидация кредитов2 годав арендеконсолидация кредитов14902,6510,411927582065360</v>
      </c>
      <c r="S1496" s="10">
        <f t="shared" si="96"/>
        <v>0.13099973555651434</v>
      </c>
      <c r="T1496" s="3">
        <f t="shared" si="97"/>
        <v>6.2242621278765862</v>
      </c>
      <c r="U1496" s="13">
        <f t="shared" si="98"/>
        <v>2.1766610351086967E-2</v>
      </c>
    </row>
    <row r="1497" spans="1:21" x14ac:dyDescent="0.25">
      <c r="A1497">
        <v>1799</v>
      </c>
      <c r="B1497" t="s">
        <v>1848</v>
      </c>
      <c r="C1497" t="s">
        <v>23</v>
      </c>
      <c r="D1497" s="1">
        <v>220176</v>
      </c>
      <c r="E1497" t="s">
        <v>24</v>
      </c>
      <c r="F1497" s="4">
        <v>747</v>
      </c>
      <c r="G1497" s="4">
        <v>1357683</v>
      </c>
      <c r="H1497" t="s">
        <v>29</v>
      </c>
      <c r="I1497" t="s">
        <v>26</v>
      </c>
      <c r="J1497" t="s">
        <v>30</v>
      </c>
      <c r="K1497" s="3">
        <v>10420.36</v>
      </c>
      <c r="L1497" s="6">
        <v>23.7</v>
      </c>
      <c r="N1497" s="4">
        <v>14</v>
      </c>
      <c r="O1497" s="4">
        <v>444448</v>
      </c>
      <c r="P1497" s="4">
        <v>1111484</v>
      </c>
      <c r="Q1497" s="4">
        <v>1</v>
      </c>
      <c r="R1497" s="9" t="str">
        <f t="shared" si="95"/>
        <v>bb94fa1f-3774-4f49-925d-d9adb7dfa19aпогашен220176краткосрочный747консолидация кредитов10+ летв ипотекеконсолидация кредитов10420,3623,71444444811114841</v>
      </c>
      <c r="S1497" s="10">
        <f t="shared" si="96"/>
        <v>9.2101263697048574E-2</v>
      </c>
      <c r="T1497" s="3">
        <f t="shared" si="97"/>
        <v>42.651885347531177</v>
      </c>
      <c r="U1497" s="13">
        <f t="shared" si="98"/>
        <v>0.14915614895795962</v>
      </c>
    </row>
    <row r="1498" spans="1:21" x14ac:dyDescent="0.25">
      <c r="A1498">
        <v>1295</v>
      </c>
      <c r="B1498" t="s">
        <v>1345</v>
      </c>
      <c r="C1498" t="s">
        <v>23</v>
      </c>
      <c r="D1498" s="1">
        <v>40524</v>
      </c>
      <c r="E1498" t="s">
        <v>24</v>
      </c>
      <c r="F1498" s="4"/>
      <c r="G1498" s="4"/>
      <c r="H1498" t="s">
        <v>46</v>
      </c>
      <c r="I1498" t="s">
        <v>38</v>
      </c>
      <c r="J1498" t="s">
        <v>30</v>
      </c>
      <c r="K1498" s="3">
        <v>6611.24</v>
      </c>
      <c r="L1498" s="6">
        <v>11</v>
      </c>
      <c r="M1498" s="4">
        <v>3</v>
      </c>
      <c r="N1498" s="4">
        <v>6</v>
      </c>
      <c r="O1498" s="4">
        <v>14478</v>
      </c>
      <c r="P1498" s="4">
        <v>40524</v>
      </c>
      <c r="Q1498" s="4">
        <v>0</v>
      </c>
      <c r="R1498" s="9" t="str">
        <f t="shared" si="95"/>
        <v>bba9601f-b719-4b29-a1ab-649a2b60fa6fпогашен40524краткосрочныйконсолидация кредитов2 годав арендеконсолидация кредитов6611,24113614478405240</v>
      </c>
      <c r="S1498" s="10" t="str">
        <f t="shared" si="96"/>
        <v/>
      </c>
      <c r="T1498" s="3">
        <f t="shared" si="97"/>
        <v>2.1899068858489481</v>
      </c>
      <c r="U1498" s="13">
        <f t="shared" si="98"/>
        <v>7.6582330419457988E-3</v>
      </c>
    </row>
    <row r="1499" spans="1:21" x14ac:dyDescent="0.25">
      <c r="A1499">
        <v>1299</v>
      </c>
      <c r="B1499" t="s">
        <v>1349</v>
      </c>
      <c r="C1499" t="s">
        <v>40</v>
      </c>
      <c r="D1499" s="1">
        <v>225060</v>
      </c>
      <c r="E1499" t="s">
        <v>24</v>
      </c>
      <c r="F1499" s="4">
        <v>742</v>
      </c>
      <c r="G1499" s="4">
        <v>796917</v>
      </c>
      <c r="H1499" t="s">
        <v>35</v>
      </c>
      <c r="I1499" t="s">
        <v>38</v>
      </c>
      <c r="J1499" t="s">
        <v>30</v>
      </c>
      <c r="K1499" s="3">
        <v>17864.18</v>
      </c>
      <c r="L1499" s="6">
        <v>15.5</v>
      </c>
      <c r="M1499" s="4">
        <v>14</v>
      </c>
      <c r="N1499" s="4">
        <v>11</v>
      </c>
      <c r="O1499" s="4">
        <v>135470</v>
      </c>
      <c r="P1499" s="4">
        <v>270006</v>
      </c>
      <c r="Q1499" s="4">
        <v>0</v>
      </c>
      <c r="R1499" s="9" t="str">
        <f t="shared" si="95"/>
        <v>bbb3383b-f33c-407c-98f4-9dd63b878928не погашен225060краткосрочный742консолидация кредитов3 годав арендеконсолидация кредитов17864,1815,514111354702700060</v>
      </c>
      <c r="S1499" s="10">
        <f t="shared" si="96"/>
        <v>0.2689993562692225</v>
      </c>
      <c r="T1499" s="3">
        <f t="shared" si="97"/>
        <v>7.5833315606985598</v>
      </c>
      <c r="U1499" s="13">
        <f t="shared" si="98"/>
        <v>2.6519356006161222E-2</v>
      </c>
    </row>
    <row r="1500" spans="1:21" x14ac:dyDescent="0.25">
      <c r="A1500">
        <v>1632</v>
      </c>
      <c r="B1500" t="s">
        <v>1681</v>
      </c>
      <c r="C1500" t="s">
        <v>23</v>
      </c>
      <c r="D1500" s="1">
        <v>314688</v>
      </c>
      <c r="E1500" t="s">
        <v>24</v>
      </c>
      <c r="F1500" s="4"/>
      <c r="G1500" s="4"/>
      <c r="H1500" t="s">
        <v>46</v>
      </c>
      <c r="I1500" t="s">
        <v>26</v>
      </c>
      <c r="J1500" t="s">
        <v>72</v>
      </c>
      <c r="K1500" s="3">
        <v>8736.01</v>
      </c>
      <c r="L1500" s="6">
        <v>18.600000000000001</v>
      </c>
      <c r="N1500" s="4">
        <v>13</v>
      </c>
      <c r="O1500" s="4">
        <v>188480</v>
      </c>
      <c r="P1500" s="4">
        <v>808258</v>
      </c>
      <c r="Q1500" s="4">
        <v>0</v>
      </c>
      <c r="R1500" s="9" t="str">
        <f t="shared" si="95"/>
        <v>bbd0e803-568b-4574-b260-a96efbeae309погашен314688краткосрочныйиное2 годав ипотекеиное8736,0118,6131884808082580</v>
      </c>
      <c r="S1500" s="10" t="str">
        <f t="shared" si="96"/>
        <v/>
      </c>
      <c r="T1500" s="3">
        <f t="shared" si="97"/>
        <v>21.575066878357511</v>
      </c>
      <c r="U1500" s="13">
        <f t="shared" si="98"/>
        <v>7.544927645906524E-2</v>
      </c>
    </row>
    <row r="1501" spans="1:21" x14ac:dyDescent="0.25">
      <c r="A1501">
        <v>185</v>
      </c>
      <c r="B1501" t="s">
        <v>232</v>
      </c>
      <c r="C1501" t="s">
        <v>23</v>
      </c>
      <c r="D1501" s="1">
        <v>441276</v>
      </c>
      <c r="E1501" t="s">
        <v>24</v>
      </c>
      <c r="F1501" s="4">
        <v>747</v>
      </c>
      <c r="G1501" s="4">
        <v>2305669</v>
      </c>
      <c r="H1501" t="s">
        <v>29</v>
      </c>
      <c r="I1501" t="s">
        <v>26</v>
      </c>
      <c r="J1501" t="s">
        <v>30</v>
      </c>
      <c r="K1501" s="3">
        <v>24017.52</v>
      </c>
      <c r="L1501" s="6">
        <v>17.8</v>
      </c>
      <c r="N1501" s="4">
        <v>14</v>
      </c>
      <c r="O1501" s="4">
        <v>678851</v>
      </c>
      <c r="P1501" s="4">
        <v>2245848</v>
      </c>
      <c r="Q1501" s="4">
        <v>0</v>
      </c>
      <c r="R1501" s="9" t="str">
        <f t="shared" si="95"/>
        <v>bc0556e1-ef0d-4ad8-a579-83fffe860d50погашен441276краткосрочный747консолидация кредитов10+ летв ипотекеконсолидация кредитов24017,5217,81467885122458480</v>
      </c>
      <c r="S1501" s="10">
        <f t="shared" si="96"/>
        <v>0.12500070044746231</v>
      </c>
      <c r="T1501" s="3">
        <f t="shared" si="97"/>
        <v>28.264825011075249</v>
      </c>
      <c r="U1501" s="13">
        <f t="shared" si="98"/>
        <v>9.8843753688056604E-2</v>
      </c>
    </row>
    <row r="1502" spans="1:21" x14ac:dyDescent="0.25">
      <c r="A1502">
        <v>1650</v>
      </c>
      <c r="B1502" t="s">
        <v>1699</v>
      </c>
      <c r="C1502" t="s">
        <v>23</v>
      </c>
      <c r="D1502" s="1">
        <v>436480</v>
      </c>
      <c r="E1502" t="s">
        <v>24</v>
      </c>
      <c r="F1502" s="4">
        <v>679</v>
      </c>
      <c r="G1502" s="4">
        <v>2261760</v>
      </c>
      <c r="H1502" t="s">
        <v>35</v>
      </c>
      <c r="I1502" t="s">
        <v>26</v>
      </c>
      <c r="J1502" t="s">
        <v>30</v>
      </c>
      <c r="K1502" s="3">
        <v>19790.400000000001</v>
      </c>
      <c r="L1502" s="6">
        <v>15.7</v>
      </c>
      <c r="M1502" s="4">
        <v>30</v>
      </c>
      <c r="N1502" s="4">
        <v>9</v>
      </c>
      <c r="O1502" s="4">
        <v>341145</v>
      </c>
      <c r="P1502" s="4">
        <v>530222</v>
      </c>
      <c r="Q1502" s="4">
        <v>0</v>
      </c>
      <c r="R1502" s="9" t="str">
        <f t="shared" si="95"/>
        <v>bc1b324c-f66d-4f60-a8ec-525fe6456ab4погашен436480краткосрочный679консолидация кредитов3 годав ипотекеконсолидация кредитов19790,415,73093411455302220</v>
      </c>
      <c r="S1502" s="10">
        <f t="shared" si="96"/>
        <v>0.10500000000000001</v>
      </c>
      <c r="T1502" s="3">
        <f t="shared" si="97"/>
        <v>17.237903225806452</v>
      </c>
      <c r="U1502" s="13">
        <f t="shared" si="98"/>
        <v>6.0281960347624002E-2</v>
      </c>
    </row>
    <row r="1503" spans="1:21" x14ac:dyDescent="0.25">
      <c r="A1503">
        <v>1399</v>
      </c>
      <c r="B1503" t="s">
        <v>1449</v>
      </c>
      <c r="C1503" t="s">
        <v>23</v>
      </c>
      <c r="D1503" s="1">
        <v>444444</v>
      </c>
      <c r="E1503" t="s">
        <v>24</v>
      </c>
      <c r="F1503" s="4">
        <v>704</v>
      </c>
      <c r="G1503" s="4">
        <v>1458592</v>
      </c>
      <c r="H1503" t="s">
        <v>29</v>
      </c>
      <c r="I1503" t="s">
        <v>38</v>
      </c>
      <c r="J1503" t="s">
        <v>30</v>
      </c>
      <c r="K1503" s="3">
        <v>25768.37</v>
      </c>
      <c r="L1503" s="6">
        <v>22.5</v>
      </c>
      <c r="N1503" s="4">
        <v>24</v>
      </c>
      <c r="O1503" s="4">
        <v>616113</v>
      </c>
      <c r="P1503" s="4">
        <v>1017698</v>
      </c>
      <c r="Q1503" s="4">
        <v>0</v>
      </c>
      <c r="R1503" s="9" t="str">
        <f t="shared" si="95"/>
        <v>bc301b42-c7ac-43a0-afc4-f628d1ae8918погашен444444краткосрочный704консолидация кредитов10+ летв арендеконсолидация кредитов25768,3722,52461611310176980</v>
      </c>
      <c r="S1503" s="10">
        <f t="shared" si="96"/>
        <v>0.21199927052938725</v>
      </c>
      <c r="T1503" s="3">
        <f t="shared" si="97"/>
        <v>23.909661340628066</v>
      </c>
      <c r="U1503" s="13">
        <f t="shared" si="98"/>
        <v>8.3613490456489636E-2</v>
      </c>
    </row>
    <row r="1504" spans="1:21" x14ac:dyDescent="0.25">
      <c r="A1504">
        <v>96</v>
      </c>
      <c r="B1504" t="s">
        <v>143</v>
      </c>
      <c r="C1504" t="s">
        <v>23</v>
      </c>
      <c r="D1504" s="1">
        <v>432080</v>
      </c>
      <c r="E1504" t="s">
        <v>24</v>
      </c>
      <c r="F1504" s="4"/>
      <c r="G1504" s="4"/>
      <c r="H1504" t="s">
        <v>29</v>
      </c>
      <c r="I1504" t="s">
        <v>38</v>
      </c>
      <c r="J1504" t="s">
        <v>30</v>
      </c>
      <c r="K1504" s="3">
        <v>35360.14</v>
      </c>
      <c r="L1504" s="6">
        <v>17.899999999999999</v>
      </c>
      <c r="M1504" s="4">
        <v>24</v>
      </c>
      <c r="N1504" s="4">
        <v>22</v>
      </c>
      <c r="O1504" s="4">
        <v>160550</v>
      </c>
      <c r="P1504" s="4">
        <v>685982</v>
      </c>
      <c r="Q1504" s="4">
        <v>0</v>
      </c>
      <c r="R1504" s="9" t="str">
        <f t="shared" si="95"/>
        <v>bc653e0d-ccac-4114-b998-f53c9f2dffc8погашен432080краткосрочныйконсолидация кредитов10+ летв арендеконсолидация кредитов35360,1417,924221605506859820</v>
      </c>
      <c r="S1504" s="10" t="str">
        <f t="shared" si="96"/>
        <v/>
      </c>
      <c r="T1504" s="3">
        <f t="shared" si="97"/>
        <v>4.5404231996819018</v>
      </c>
      <c r="U1504" s="13">
        <f t="shared" si="98"/>
        <v>1.587812668972978E-2</v>
      </c>
    </row>
    <row r="1505" spans="1:21" x14ac:dyDescent="0.25">
      <c r="A1505">
        <v>1183</v>
      </c>
      <c r="B1505" t="s">
        <v>1233</v>
      </c>
      <c r="C1505" t="s">
        <v>23</v>
      </c>
      <c r="D1505" s="1">
        <v>725406</v>
      </c>
      <c r="E1505" t="s">
        <v>34</v>
      </c>
      <c r="F1505" s="4">
        <v>724</v>
      </c>
      <c r="G1505" s="4">
        <v>2432000</v>
      </c>
      <c r="H1505" t="s">
        <v>55</v>
      </c>
      <c r="I1505" t="s">
        <v>26</v>
      </c>
      <c r="J1505" t="s">
        <v>30</v>
      </c>
      <c r="K1505" s="3">
        <v>36480</v>
      </c>
      <c r="L1505" s="6">
        <v>14.4</v>
      </c>
      <c r="N1505" s="4">
        <v>9</v>
      </c>
      <c r="O1505" s="4">
        <v>411331</v>
      </c>
      <c r="P1505" s="4">
        <v>862840</v>
      </c>
      <c r="Q1505" s="4">
        <v>0</v>
      </c>
      <c r="R1505" s="9" t="str">
        <f t="shared" si="95"/>
        <v>bca21dc6-1316-4d73-99ba-f527dc2f2328погашен725406долгосрочный724консолидация кредитов9 летв ипотекеконсолидация кредитов3648014,494113318628400</v>
      </c>
      <c r="S1505" s="10">
        <f t="shared" si="96"/>
        <v>0.18</v>
      </c>
      <c r="T1505" s="3">
        <f t="shared" si="97"/>
        <v>11.275520833333333</v>
      </c>
      <c r="U1505" s="13">
        <f t="shared" si="98"/>
        <v>3.9431158817287593E-2</v>
      </c>
    </row>
    <row r="1506" spans="1:21" x14ac:dyDescent="0.25">
      <c r="A1506">
        <v>191</v>
      </c>
      <c r="B1506" t="s">
        <v>238</v>
      </c>
      <c r="C1506" t="s">
        <v>40</v>
      </c>
      <c r="D1506" s="1">
        <v>433136</v>
      </c>
      <c r="E1506" t="s">
        <v>34</v>
      </c>
      <c r="F1506" s="4">
        <v>682</v>
      </c>
      <c r="G1506" s="4">
        <v>1178323</v>
      </c>
      <c r="H1506" t="s">
        <v>55</v>
      </c>
      <c r="I1506" t="s">
        <v>26</v>
      </c>
      <c r="J1506" t="s">
        <v>30</v>
      </c>
      <c r="K1506" s="3">
        <v>17969.439999999999</v>
      </c>
      <c r="L1506" s="6">
        <v>17.600000000000001</v>
      </c>
      <c r="N1506" s="4">
        <v>16</v>
      </c>
      <c r="O1506" s="4">
        <v>355471</v>
      </c>
      <c r="P1506" s="4">
        <v>426514</v>
      </c>
      <c r="Q1506" s="4">
        <v>0</v>
      </c>
      <c r="R1506" s="9" t="str">
        <f t="shared" si="95"/>
        <v>bcb7a8a2-54b9-4d2e-907d-066d7db1332fне погашен433136долгосрочный682консолидация кредитов9 летв ипотекеконсолидация кредитов17969,4417,6163554714265140</v>
      </c>
      <c r="S1506" s="10">
        <f t="shared" si="96"/>
        <v>0.18300014512149892</v>
      </c>
      <c r="T1506" s="3">
        <f t="shared" si="97"/>
        <v>19.781974285230927</v>
      </c>
      <c r="U1506" s="13">
        <f t="shared" si="98"/>
        <v>6.9178726312533814E-2</v>
      </c>
    </row>
    <row r="1507" spans="1:21" x14ac:dyDescent="0.25">
      <c r="A1507">
        <v>884</v>
      </c>
      <c r="B1507" t="s">
        <v>936</v>
      </c>
      <c r="C1507" t="s">
        <v>23</v>
      </c>
      <c r="D1507" s="1">
        <v>216018</v>
      </c>
      <c r="E1507" t="s">
        <v>24</v>
      </c>
      <c r="F1507" s="4">
        <v>736</v>
      </c>
      <c r="G1507" s="4">
        <v>1212656</v>
      </c>
      <c r="H1507" t="s">
        <v>46</v>
      </c>
      <c r="I1507" t="s">
        <v>38</v>
      </c>
      <c r="J1507" t="s">
        <v>30</v>
      </c>
      <c r="K1507" s="3">
        <v>2647.65</v>
      </c>
      <c r="L1507" s="6">
        <v>21.6</v>
      </c>
      <c r="N1507" s="4">
        <v>6</v>
      </c>
      <c r="O1507" s="4">
        <v>76114</v>
      </c>
      <c r="P1507" s="4">
        <v>345620</v>
      </c>
      <c r="Q1507" s="4">
        <v>0</v>
      </c>
      <c r="R1507" s="9" t="str">
        <f t="shared" si="95"/>
        <v>bcbd22b7-3fdf-4de9-8400-10e62f657f64погашен216018краткосрочный736консолидация кредитов2 годав арендеконсолидация кредитов2647,6521,66761143456200</v>
      </c>
      <c r="S1507" s="10">
        <f t="shared" si="96"/>
        <v>2.6200175482577089E-2</v>
      </c>
      <c r="T1507" s="3">
        <f t="shared" si="97"/>
        <v>28.747757445281664</v>
      </c>
      <c r="U1507" s="13">
        <f t="shared" si="98"/>
        <v>0.10053259678388218</v>
      </c>
    </row>
    <row r="1508" spans="1:21" x14ac:dyDescent="0.25">
      <c r="A1508">
        <v>294</v>
      </c>
      <c r="B1508" t="s">
        <v>344</v>
      </c>
      <c r="C1508" t="s">
        <v>23</v>
      </c>
      <c r="D1508" s="1">
        <v>222156</v>
      </c>
      <c r="E1508" t="s">
        <v>24</v>
      </c>
      <c r="F1508" s="4"/>
      <c r="G1508" s="4"/>
      <c r="H1508" t="s">
        <v>29</v>
      </c>
      <c r="I1508" t="s">
        <v>26</v>
      </c>
      <c r="J1508" t="s">
        <v>27</v>
      </c>
      <c r="K1508" s="3">
        <v>16960.54</v>
      </c>
      <c r="L1508" s="6">
        <v>15.9</v>
      </c>
      <c r="N1508" s="4">
        <v>7</v>
      </c>
      <c r="O1508" s="4">
        <v>170563</v>
      </c>
      <c r="P1508" s="4">
        <v>339922</v>
      </c>
      <c r="Q1508" s="4">
        <v>0</v>
      </c>
      <c r="R1508" s="9" t="str">
        <f t="shared" si="95"/>
        <v>bcd9849c-6b3a-4967-a7d2-fd071e621e77погашен222156краткосрочныйремонт жилья10+ летв ипотекеремонт жилья16960,5415,971705633399220</v>
      </c>
      <c r="S1508" s="10" t="str">
        <f t="shared" si="96"/>
        <v/>
      </c>
      <c r="T1508" s="3">
        <f t="shared" si="97"/>
        <v>10.056460466470996</v>
      </c>
      <c r="U1508" s="13">
        <f t="shared" si="98"/>
        <v>3.5168033091733039E-2</v>
      </c>
    </row>
    <row r="1509" spans="1:21" x14ac:dyDescent="0.25">
      <c r="A1509">
        <v>555</v>
      </c>
      <c r="B1509" t="s">
        <v>606</v>
      </c>
      <c r="C1509" t="s">
        <v>23</v>
      </c>
      <c r="D1509" s="1">
        <v>111980</v>
      </c>
      <c r="E1509" t="s">
        <v>24</v>
      </c>
      <c r="F1509" s="4">
        <v>722</v>
      </c>
      <c r="G1509" s="4">
        <v>1160520</v>
      </c>
      <c r="H1509" t="s">
        <v>29</v>
      </c>
      <c r="I1509" t="s">
        <v>26</v>
      </c>
      <c r="J1509" t="s">
        <v>72</v>
      </c>
      <c r="K1509" s="3">
        <v>28916.29</v>
      </c>
      <c r="L1509" s="6">
        <v>22.5</v>
      </c>
      <c r="N1509" s="4">
        <v>9</v>
      </c>
      <c r="O1509" s="4">
        <v>320131</v>
      </c>
      <c r="P1509" s="4">
        <v>685168</v>
      </c>
      <c r="Q1509" s="4">
        <v>0</v>
      </c>
      <c r="R1509" s="9" t="str">
        <f t="shared" si="95"/>
        <v>bcfc5daa-1875-4b43-9959-326bf1f020f1погашен111980краткосрочный722иное10+ летв ипотекеиное28916,2922,593201316851680</v>
      </c>
      <c r="S1509" s="10">
        <f t="shared" si="96"/>
        <v>0.29899999999999999</v>
      </c>
      <c r="T1509" s="3">
        <f t="shared" si="97"/>
        <v>11.070956889697813</v>
      </c>
      <c r="U1509" s="13">
        <f t="shared" si="98"/>
        <v>3.8715786687785858E-2</v>
      </c>
    </row>
    <row r="1510" spans="1:21" x14ac:dyDescent="0.25">
      <c r="A1510">
        <v>1760</v>
      </c>
      <c r="B1510" t="s">
        <v>1809</v>
      </c>
      <c r="C1510" t="s">
        <v>40</v>
      </c>
      <c r="D1510" s="1">
        <v>199078</v>
      </c>
      <c r="E1510" t="s">
        <v>24</v>
      </c>
      <c r="F1510" s="4">
        <v>721</v>
      </c>
      <c r="G1510" s="4">
        <v>1031548</v>
      </c>
      <c r="H1510" t="s">
        <v>29</v>
      </c>
      <c r="I1510" t="s">
        <v>38</v>
      </c>
      <c r="J1510" t="s">
        <v>30</v>
      </c>
      <c r="K1510" s="3">
        <v>20716.84</v>
      </c>
      <c r="L1510" s="6">
        <v>37.1</v>
      </c>
      <c r="M1510" s="4">
        <v>70</v>
      </c>
      <c r="N1510" s="4">
        <v>10</v>
      </c>
      <c r="O1510" s="4">
        <v>163001</v>
      </c>
      <c r="P1510" s="4">
        <v>249986</v>
      </c>
      <c r="Q1510" s="4">
        <v>0</v>
      </c>
      <c r="R1510" s="9" t="str">
        <f t="shared" si="95"/>
        <v>bd1e4061-1540-4680-846c-316f10d23c63не погашен199078краткосрочный721консолидация кредитов10+ летв арендеконсолидация кредитов20716,8437,170101630012499860</v>
      </c>
      <c r="S1510" s="10">
        <f t="shared" si="96"/>
        <v>0.24099904221616447</v>
      </c>
      <c r="T1510" s="3">
        <f t="shared" si="97"/>
        <v>7.8680435819362415</v>
      </c>
      <c r="U1510" s="13">
        <f t="shared" si="98"/>
        <v>2.7515010671924019E-2</v>
      </c>
    </row>
    <row r="1511" spans="1:21" x14ac:dyDescent="0.25">
      <c r="A1511">
        <v>1642</v>
      </c>
      <c r="B1511" t="s">
        <v>1691</v>
      </c>
      <c r="C1511" t="s">
        <v>23</v>
      </c>
      <c r="D1511" s="1">
        <v>221716</v>
      </c>
      <c r="E1511" t="s">
        <v>34</v>
      </c>
      <c r="F1511" s="4">
        <v>719</v>
      </c>
      <c r="G1511" s="4">
        <v>1131906</v>
      </c>
      <c r="H1511" t="s">
        <v>29</v>
      </c>
      <c r="I1511" t="s">
        <v>38</v>
      </c>
      <c r="J1511" t="s">
        <v>30</v>
      </c>
      <c r="K1511" s="3">
        <v>20940.28</v>
      </c>
      <c r="L1511" s="6">
        <v>14.7</v>
      </c>
      <c r="M1511" s="4">
        <v>27</v>
      </c>
      <c r="N1511" s="4">
        <v>13</v>
      </c>
      <c r="O1511" s="4">
        <v>111150</v>
      </c>
      <c r="P1511" s="4">
        <v>262130</v>
      </c>
      <c r="Q1511" s="4">
        <v>0</v>
      </c>
      <c r="R1511" s="9" t="str">
        <f t="shared" si="95"/>
        <v>bd2970f9-92ce-4192-b80c-ff83cea87bd3погашен221716долгосрочный719консолидация кредитов10+ летв арендеконсолидация кредитов20940,2814,727131111502621300</v>
      </c>
      <c r="S1511" s="10">
        <f t="shared" si="96"/>
        <v>0.22200020143015409</v>
      </c>
      <c r="T1511" s="3">
        <f t="shared" si="97"/>
        <v>5.3079519471563898</v>
      </c>
      <c r="U1511" s="13">
        <f t="shared" si="98"/>
        <v>1.8562219813750322E-2</v>
      </c>
    </row>
    <row r="1512" spans="1:21" x14ac:dyDescent="0.25">
      <c r="A1512">
        <v>443</v>
      </c>
      <c r="B1512" t="s">
        <v>494</v>
      </c>
      <c r="C1512" t="s">
        <v>23</v>
      </c>
      <c r="D1512" s="1">
        <v>390896</v>
      </c>
      <c r="E1512" t="s">
        <v>24</v>
      </c>
      <c r="F1512" s="4">
        <v>735</v>
      </c>
      <c r="G1512" s="4">
        <v>804460</v>
      </c>
      <c r="H1512" t="s">
        <v>57</v>
      </c>
      <c r="I1512" t="s">
        <v>38</v>
      </c>
      <c r="J1512" t="s">
        <v>30</v>
      </c>
      <c r="K1512" s="3">
        <v>11932.95</v>
      </c>
      <c r="L1512" s="6">
        <v>26.3</v>
      </c>
      <c r="N1512" s="4">
        <v>14</v>
      </c>
      <c r="O1512" s="4">
        <v>335027</v>
      </c>
      <c r="P1512" s="4">
        <v>1251360</v>
      </c>
      <c r="Q1512" s="4">
        <v>1</v>
      </c>
      <c r="R1512" s="9" t="str">
        <f t="shared" si="95"/>
        <v>bd34e363-b56a-4c33-8c77-0a49d20728acпогашен390896краткосрочный735консолидация кредитов7 летв арендеконсолидация кредитов11932,9526,31433502712513601</v>
      </c>
      <c r="S1512" s="10">
        <f t="shared" si="96"/>
        <v>0.17800188946622583</v>
      </c>
      <c r="T1512" s="3">
        <f t="shared" si="97"/>
        <v>28.075790144096807</v>
      </c>
      <c r="U1512" s="13">
        <f t="shared" si="98"/>
        <v>9.8182687651994102E-2</v>
      </c>
    </row>
    <row r="1513" spans="1:21" x14ac:dyDescent="0.25">
      <c r="A1513">
        <v>1267</v>
      </c>
      <c r="B1513" t="s">
        <v>1317</v>
      </c>
      <c r="C1513" t="s">
        <v>40</v>
      </c>
      <c r="D1513" s="1">
        <v>386408</v>
      </c>
      <c r="E1513" t="s">
        <v>34</v>
      </c>
      <c r="F1513" s="4">
        <v>709</v>
      </c>
      <c r="G1513" s="4">
        <v>1019711</v>
      </c>
      <c r="H1513" t="s">
        <v>74</v>
      </c>
      <c r="I1513" t="s">
        <v>38</v>
      </c>
      <c r="J1513" t="s">
        <v>30</v>
      </c>
      <c r="K1513" s="3">
        <v>19289.560000000001</v>
      </c>
      <c r="L1513" s="6">
        <v>23.5</v>
      </c>
      <c r="M1513" s="4">
        <v>72</v>
      </c>
      <c r="N1513" s="4">
        <v>8</v>
      </c>
      <c r="O1513" s="4">
        <v>429419</v>
      </c>
      <c r="P1513" s="4">
        <v>798116</v>
      </c>
      <c r="Q1513" s="4">
        <v>2</v>
      </c>
      <c r="R1513" s="9" t="str">
        <f t="shared" si="95"/>
        <v>bd4174b5-b81c-48d5-84a2-efce7273360eне погашен386408долгосрочный709консолидация кредитов6 летв арендеконсолидация кредитов19289,5623,57284294197981162</v>
      </c>
      <c r="S1513" s="10">
        <f t="shared" si="96"/>
        <v>0.22700031675641436</v>
      </c>
      <c r="T1513" s="3">
        <f t="shared" si="97"/>
        <v>22.261731216264135</v>
      </c>
      <c r="U1513" s="13">
        <f t="shared" si="98"/>
        <v>7.7850581991854476E-2</v>
      </c>
    </row>
    <row r="1514" spans="1:21" x14ac:dyDescent="0.25">
      <c r="A1514">
        <v>752</v>
      </c>
      <c r="B1514" t="s">
        <v>804</v>
      </c>
      <c r="C1514" t="s">
        <v>23</v>
      </c>
      <c r="D1514" s="1">
        <v>540364</v>
      </c>
      <c r="E1514" t="s">
        <v>34</v>
      </c>
      <c r="F1514" s="4">
        <v>723</v>
      </c>
      <c r="G1514" s="4">
        <v>3387244</v>
      </c>
      <c r="H1514" t="s">
        <v>37</v>
      </c>
      <c r="I1514" t="s">
        <v>26</v>
      </c>
      <c r="J1514" t="s">
        <v>30</v>
      </c>
      <c r="K1514" s="3">
        <v>29920.82</v>
      </c>
      <c r="L1514" s="6">
        <v>12.6</v>
      </c>
      <c r="M1514" s="4">
        <v>39</v>
      </c>
      <c r="N1514" s="4">
        <v>6</v>
      </c>
      <c r="O1514" s="4">
        <v>255987</v>
      </c>
      <c r="P1514" s="4">
        <v>432080</v>
      </c>
      <c r="Q1514" s="4">
        <v>0</v>
      </c>
      <c r="R1514" s="9" t="str">
        <f t="shared" si="95"/>
        <v>bd94000f-f10c-4f88-a464-bdc439f69fc2погашен540364долгосрочный723консолидация кредитов5 летв ипотекеконсолидация кредитов29920,8212,63962559874320800</v>
      </c>
      <c r="S1514" s="10">
        <f t="shared" si="96"/>
        <v>0.10600058336511925</v>
      </c>
      <c r="T1514" s="3">
        <f t="shared" si="97"/>
        <v>8.5554807655672533</v>
      </c>
      <c r="U1514" s="13">
        <f t="shared" si="98"/>
        <v>2.9919018891617934E-2</v>
      </c>
    </row>
    <row r="1515" spans="1:21" x14ac:dyDescent="0.25">
      <c r="A1515">
        <v>1040</v>
      </c>
      <c r="B1515" t="s">
        <v>1090</v>
      </c>
      <c r="C1515" t="s">
        <v>23</v>
      </c>
      <c r="D1515" s="1">
        <v>215468</v>
      </c>
      <c r="E1515" t="s">
        <v>24</v>
      </c>
      <c r="F1515" s="4"/>
      <c r="G1515" s="4"/>
      <c r="H1515" t="s">
        <v>35</v>
      </c>
      <c r="I1515" t="s">
        <v>38</v>
      </c>
      <c r="J1515" t="s">
        <v>30</v>
      </c>
      <c r="K1515" s="3">
        <v>19353.02</v>
      </c>
      <c r="L1515" s="6">
        <v>14.5</v>
      </c>
      <c r="N1515" s="4">
        <v>10</v>
      </c>
      <c r="O1515" s="4">
        <v>235334</v>
      </c>
      <c r="P1515" s="4">
        <v>318714</v>
      </c>
      <c r="Q1515" s="4">
        <v>0</v>
      </c>
      <c r="R1515" s="9" t="str">
        <f t="shared" si="95"/>
        <v>bda04956-9b63-4c91-a93b-6e6b85f45483погашен215468краткосрочныйконсолидация кредитов3 годав арендеконсолидация кредитов19353,0214,5102353343187140</v>
      </c>
      <c r="S1515" s="10" t="str">
        <f t="shared" si="96"/>
        <v/>
      </c>
      <c r="T1515" s="3">
        <f t="shared" si="97"/>
        <v>12.160065974199375</v>
      </c>
      <c r="U1515" s="13">
        <f t="shared" si="98"/>
        <v>4.2524465143984155E-2</v>
      </c>
    </row>
    <row r="1516" spans="1:21" x14ac:dyDescent="0.25">
      <c r="A1516">
        <v>228</v>
      </c>
      <c r="B1516" t="s">
        <v>275</v>
      </c>
      <c r="C1516" t="s">
        <v>23</v>
      </c>
      <c r="D1516" s="1">
        <v>763840</v>
      </c>
      <c r="E1516" t="s">
        <v>24</v>
      </c>
      <c r="F1516" s="4">
        <v>742</v>
      </c>
      <c r="G1516" s="4">
        <v>1639776</v>
      </c>
      <c r="H1516" t="s">
        <v>29</v>
      </c>
      <c r="I1516" t="s">
        <v>26</v>
      </c>
      <c r="J1516" t="s">
        <v>30</v>
      </c>
      <c r="K1516" s="3">
        <v>23640.18</v>
      </c>
      <c r="L1516" s="6">
        <v>21.4</v>
      </c>
      <c r="N1516" s="4">
        <v>9</v>
      </c>
      <c r="O1516" s="4">
        <v>606461</v>
      </c>
      <c r="P1516" s="4">
        <v>1141800</v>
      </c>
      <c r="Q1516" s="4">
        <v>0</v>
      </c>
      <c r="R1516" s="9" t="str">
        <f t="shared" si="95"/>
        <v>bdc8384b-c937-4c0b-b2a5-8e3d755c8d7bпогашен763840краткосрочный742консолидация кредитов10+ летв ипотекеконсолидация кредитов23640,1821,4960646111418000</v>
      </c>
      <c r="S1516" s="10">
        <f t="shared" si="96"/>
        <v>0.17300055617352617</v>
      </c>
      <c r="T1516" s="3">
        <f t="shared" si="97"/>
        <v>25.653823278841362</v>
      </c>
      <c r="U1516" s="13">
        <f t="shared" si="98"/>
        <v>8.9712927227999298E-2</v>
      </c>
    </row>
    <row r="1517" spans="1:21" x14ac:dyDescent="0.25">
      <c r="A1517">
        <v>879</v>
      </c>
      <c r="B1517" t="s">
        <v>931</v>
      </c>
      <c r="C1517" t="s">
        <v>23</v>
      </c>
      <c r="D1517" s="1">
        <v>106106</v>
      </c>
      <c r="E1517" t="s">
        <v>24</v>
      </c>
      <c r="F1517" s="4">
        <v>719</v>
      </c>
      <c r="G1517" s="4">
        <v>954579</v>
      </c>
      <c r="H1517" t="s">
        <v>35</v>
      </c>
      <c r="I1517" t="s">
        <v>32</v>
      </c>
      <c r="J1517" t="s">
        <v>30</v>
      </c>
      <c r="K1517" s="3">
        <v>4598</v>
      </c>
      <c r="L1517" s="6">
        <v>10.8</v>
      </c>
      <c r="N1517" s="4">
        <v>9</v>
      </c>
      <c r="O1517" s="4">
        <v>117344</v>
      </c>
      <c r="P1517" s="4">
        <v>358468</v>
      </c>
      <c r="Q1517" s="4">
        <v>1</v>
      </c>
      <c r="R1517" s="9" t="str">
        <f t="shared" si="95"/>
        <v>bde2c558-d1f8-4e9b-8920-ea8241a90ee9погашен106106краткосрочный719консолидация кредитов3 годав собственностиконсолидация кредитов459810,891173443584681</v>
      </c>
      <c r="S1517" s="10">
        <f t="shared" si="96"/>
        <v>5.7801397265181825E-2</v>
      </c>
      <c r="T1517" s="3">
        <f t="shared" si="97"/>
        <v>25.520661157024794</v>
      </c>
      <c r="U1517" s="13">
        <f t="shared" si="98"/>
        <v>8.9247251464421834E-2</v>
      </c>
    </row>
    <row r="1518" spans="1:21" x14ac:dyDescent="0.25">
      <c r="A1518">
        <v>856</v>
      </c>
      <c r="B1518" t="s">
        <v>908</v>
      </c>
      <c r="C1518" t="s">
        <v>23</v>
      </c>
      <c r="E1518" t="s">
        <v>24</v>
      </c>
      <c r="F1518" s="4">
        <v>745</v>
      </c>
      <c r="G1518" s="4">
        <v>1774676</v>
      </c>
      <c r="H1518" t="s">
        <v>42</v>
      </c>
      <c r="I1518" t="s">
        <v>38</v>
      </c>
      <c r="J1518" t="s">
        <v>30</v>
      </c>
      <c r="K1518" s="3">
        <v>22863.84</v>
      </c>
      <c r="L1518" s="6">
        <v>16.7</v>
      </c>
      <c r="N1518" s="4">
        <v>16</v>
      </c>
      <c r="O1518" s="4">
        <v>483949</v>
      </c>
      <c r="P1518" s="4">
        <v>1262074</v>
      </c>
      <c r="Q1518" s="4">
        <v>0</v>
      </c>
      <c r="R1518" s="9" t="str">
        <f t="shared" si="95"/>
        <v>bde31ca6-3e9e-4b8e-8f34-c94530d0ca37погашенкраткосрочный745консолидация кредитов&lt; 1 годав арендеконсолидация кредитов22863,8416,71648394912620740</v>
      </c>
      <c r="S1518" s="10">
        <f t="shared" si="96"/>
        <v>0.15460065950066379</v>
      </c>
      <c r="T1518" s="3">
        <f t="shared" si="97"/>
        <v>21.166566945884856</v>
      </c>
      <c r="U1518" s="13">
        <f t="shared" si="98"/>
        <v>7.4020728194885518E-2</v>
      </c>
    </row>
    <row r="1519" spans="1:21" x14ac:dyDescent="0.25">
      <c r="A1519">
        <v>478</v>
      </c>
      <c r="B1519" t="s">
        <v>529</v>
      </c>
      <c r="C1519" t="s">
        <v>23</v>
      </c>
      <c r="D1519" s="1">
        <v>130988</v>
      </c>
      <c r="E1519" t="s">
        <v>24</v>
      </c>
      <c r="F1519" s="4"/>
      <c r="G1519" s="4"/>
      <c r="H1519" t="s">
        <v>37</v>
      </c>
      <c r="I1519" t="s">
        <v>38</v>
      </c>
      <c r="J1519" t="s">
        <v>30</v>
      </c>
      <c r="K1519" s="3">
        <v>15955.25</v>
      </c>
      <c r="L1519" s="6">
        <v>14.5</v>
      </c>
      <c r="N1519" s="4">
        <v>11</v>
      </c>
      <c r="O1519" s="4">
        <v>231610</v>
      </c>
      <c r="P1519" s="4">
        <v>360448</v>
      </c>
      <c r="Q1519" s="4">
        <v>0</v>
      </c>
      <c r="R1519" s="9" t="str">
        <f t="shared" si="95"/>
        <v>bde40503-813e-4548-a1fe-ca854c725cf8погашен130988краткосрочныйконсолидация кредитов5 летв арендеконсолидация кредитов15955,2514,5112316103604480</v>
      </c>
      <c r="S1519" s="10" t="str">
        <f t="shared" si="96"/>
        <v/>
      </c>
      <c r="T1519" s="3">
        <f t="shared" si="97"/>
        <v>14.516225066984221</v>
      </c>
      <c r="U1519" s="13">
        <f t="shared" si="98"/>
        <v>5.076409192128932E-2</v>
      </c>
    </row>
    <row r="1520" spans="1:21" x14ac:dyDescent="0.25">
      <c r="A1520">
        <v>1344</v>
      </c>
      <c r="B1520" t="s">
        <v>1394</v>
      </c>
      <c r="C1520" t="s">
        <v>23</v>
      </c>
      <c r="D1520" s="1">
        <v>352396</v>
      </c>
      <c r="E1520" t="s">
        <v>24</v>
      </c>
      <c r="F1520" s="4">
        <v>699</v>
      </c>
      <c r="G1520" s="4">
        <v>1141254</v>
      </c>
      <c r="H1520" t="s">
        <v>37</v>
      </c>
      <c r="I1520" t="s">
        <v>38</v>
      </c>
      <c r="J1520" t="s">
        <v>30</v>
      </c>
      <c r="K1520" s="3">
        <v>19972.04</v>
      </c>
      <c r="L1520" s="6">
        <v>13.4</v>
      </c>
      <c r="N1520" s="4">
        <v>5</v>
      </c>
      <c r="O1520" s="4">
        <v>530309</v>
      </c>
      <c r="P1520" s="4">
        <v>746988</v>
      </c>
      <c r="Q1520" s="4">
        <v>0</v>
      </c>
      <c r="R1520" s="9" t="str">
        <f t="shared" si="95"/>
        <v>be208dcb-f79d-44b2-9f69-75589499372cпогашен352396краткосрочный699консолидация кредитов5 летв арендеконсолидация кредитов19972,0413,455303097469880</v>
      </c>
      <c r="S1520" s="10">
        <f t="shared" si="96"/>
        <v>0.21000099890120869</v>
      </c>
      <c r="T1520" s="3">
        <f t="shared" si="97"/>
        <v>26.552570493549982</v>
      </c>
      <c r="U1520" s="13">
        <f t="shared" si="98"/>
        <v>9.285589904132828E-2</v>
      </c>
    </row>
    <row r="1521" spans="1:21" x14ac:dyDescent="0.25">
      <c r="A1521">
        <v>504</v>
      </c>
      <c r="B1521" t="s">
        <v>555</v>
      </c>
      <c r="C1521" t="s">
        <v>40</v>
      </c>
      <c r="D1521" s="1">
        <v>219054</v>
      </c>
      <c r="E1521" t="s">
        <v>24</v>
      </c>
      <c r="F1521" s="4">
        <v>723</v>
      </c>
      <c r="G1521" s="4">
        <v>1067154</v>
      </c>
      <c r="H1521" t="s">
        <v>55</v>
      </c>
      <c r="I1521" t="s">
        <v>26</v>
      </c>
      <c r="J1521" t="s">
        <v>30</v>
      </c>
      <c r="K1521" s="3">
        <v>24455.66</v>
      </c>
      <c r="L1521" s="6">
        <v>15.4</v>
      </c>
      <c r="M1521" s="4">
        <v>29</v>
      </c>
      <c r="N1521" s="4">
        <v>8</v>
      </c>
      <c r="O1521" s="4">
        <v>100814</v>
      </c>
      <c r="P1521" s="4">
        <v>130284</v>
      </c>
      <c r="Q1521" s="4">
        <v>0</v>
      </c>
      <c r="R1521" s="9" t="str">
        <f t="shared" si="95"/>
        <v>be7854ab-8631-4c85-ae9d-988847bcc8bbне погашен219054краткосрочный723консолидация кредитов9 летв ипотекеконсолидация кредитов24455,6615,42981008141302840</v>
      </c>
      <c r="S1521" s="10">
        <f t="shared" si="96"/>
        <v>0.27500053413096892</v>
      </c>
      <c r="T1521" s="3">
        <f t="shared" si="97"/>
        <v>4.1223176965986603</v>
      </c>
      <c r="U1521" s="13">
        <f t="shared" si="98"/>
        <v>1.4415987180775192E-2</v>
      </c>
    </row>
    <row r="1522" spans="1:21" x14ac:dyDescent="0.25">
      <c r="A1522">
        <v>664</v>
      </c>
      <c r="B1522" t="s">
        <v>716</v>
      </c>
      <c r="C1522" t="s">
        <v>40</v>
      </c>
      <c r="D1522" s="1">
        <v>429572</v>
      </c>
      <c r="E1522" t="s">
        <v>34</v>
      </c>
      <c r="F1522" s="4">
        <v>700</v>
      </c>
      <c r="G1522" s="4">
        <v>1597577</v>
      </c>
      <c r="H1522" t="s">
        <v>68</v>
      </c>
      <c r="I1522" t="s">
        <v>32</v>
      </c>
      <c r="J1522" t="s">
        <v>30</v>
      </c>
      <c r="K1522" s="3">
        <v>23430.99</v>
      </c>
      <c r="L1522" s="6">
        <v>17.5</v>
      </c>
      <c r="N1522" s="4">
        <v>15</v>
      </c>
      <c r="O1522" s="4">
        <v>129713</v>
      </c>
      <c r="P1522" s="4">
        <v>181830</v>
      </c>
      <c r="Q1522" s="4">
        <v>0</v>
      </c>
      <c r="R1522" s="9" t="str">
        <f t="shared" si="95"/>
        <v>be8343f8-4c74-4450-85ee-ffd3dab35b8aне погашен429572долгосрочный700консолидация кредитов1 годв собственностиконсолидация кредитов23430,9917,5151297131818300</v>
      </c>
      <c r="S1522" s="10">
        <f t="shared" si="96"/>
        <v>0.17599895341507796</v>
      </c>
      <c r="T1522" s="3">
        <f t="shared" si="97"/>
        <v>5.5359590013055353</v>
      </c>
      <c r="U1522" s="13">
        <f t="shared" si="98"/>
        <v>1.9359573878055571E-2</v>
      </c>
    </row>
    <row r="1523" spans="1:21" x14ac:dyDescent="0.25">
      <c r="A1523">
        <v>1502</v>
      </c>
      <c r="B1523" t="s">
        <v>1552</v>
      </c>
      <c r="C1523" t="s">
        <v>40</v>
      </c>
      <c r="D1523" s="1">
        <v>184492</v>
      </c>
      <c r="E1523" t="s">
        <v>24</v>
      </c>
      <c r="F1523" s="4">
        <v>741</v>
      </c>
      <c r="G1523" s="4">
        <v>758708</v>
      </c>
      <c r="H1523" t="s">
        <v>52</v>
      </c>
      <c r="I1523" t="s">
        <v>38</v>
      </c>
      <c r="J1523" t="s">
        <v>30</v>
      </c>
      <c r="K1523" s="3">
        <v>14099.33</v>
      </c>
      <c r="L1523" s="6">
        <v>10.5</v>
      </c>
      <c r="M1523" s="4">
        <v>80</v>
      </c>
      <c r="N1523" s="4">
        <v>7</v>
      </c>
      <c r="O1523" s="4">
        <v>104329</v>
      </c>
      <c r="P1523" s="4">
        <v>408078</v>
      </c>
      <c r="Q1523" s="4">
        <v>0</v>
      </c>
      <c r="R1523" s="9" t="str">
        <f t="shared" si="95"/>
        <v>be88bd89-226e-4349-90e1-8647f88bb5d0не погашен184492краткосрочный741консолидация кредитов4 годав арендеконсолидация кредитов14099,3310,58071043294080780</v>
      </c>
      <c r="S1523" s="10">
        <f t="shared" si="96"/>
        <v>0.22300010017028948</v>
      </c>
      <c r="T1523" s="3">
        <f t="shared" si="97"/>
        <v>7.3995714689988814</v>
      </c>
      <c r="U1523" s="13">
        <f t="shared" si="98"/>
        <v>2.5876736169153897E-2</v>
      </c>
    </row>
    <row r="1524" spans="1:21" x14ac:dyDescent="0.25">
      <c r="A1524">
        <v>679</v>
      </c>
      <c r="B1524" t="s">
        <v>731</v>
      </c>
      <c r="C1524" t="s">
        <v>23</v>
      </c>
      <c r="D1524" s="1">
        <v>152592</v>
      </c>
      <c r="E1524" t="s">
        <v>24</v>
      </c>
      <c r="F1524" s="4">
        <v>741</v>
      </c>
      <c r="G1524" s="4">
        <v>805790</v>
      </c>
      <c r="H1524" t="s">
        <v>25</v>
      </c>
      <c r="I1524" t="s">
        <v>32</v>
      </c>
      <c r="J1524" t="s">
        <v>30</v>
      </c>
      <c r="K1524" s="3">
        <v>10273.870000000001</v>
      </c>
      <c r="L1524" s="6">
        <v>14.7</v>
      </c>
      <c r="N1524" s="4">
        <v>16</v>
      </c>
      <c r="O1524" s="4">
        <v>307420</v>
      </c>
      <c r="P1524" s="4">
        <v>908050</v>
      </c>
      <c r="Q1524" s="4">
        <v>0</v>
      </c>
      <c r="R1524" s="9" t="str">
        <f t="shared" si="95"/>
        <v>bef198dc-af56-4a47-bbbf-e2164e0fd9adпогашен152592краткосрочный741консолидация кредитов8 летв собственностиконсолидация кредитов10273,8714,7163074209080500</v>
      </c>
      <c r="S1524" s="10">
        <f t="shared" si="96"/>
        <v>0.15300070738033483</v>
      </c>
      <c r="T1524" s="3">
        <f t="shared" si="97"/>
        <v>29.922512159488097</v>
      </c>
      <c r="U1524" s="13">
        <f t="shared" si="98"/>
        <v>0.1046407830390387</v>
      </c>
    </row>
    <row r="1525" spans="1:21" x14ac:dyDescent="0.25">
      <c r="A1525">
        <v>500</v>
      </c>
      <c r="B1525" t="s">
        <v>551</v>
      </c>
      <c r="C1525" t="s">
        <v>23</v>
      </c>
      <c r="D1525" s="1">
        <v>462792</v>
      </c>
      <c r="E1525" t="s">
        <v>24</v>
      </c>
      <c r="F1525" s="4">
        <v>749</v>
      </c>
      <c r="G1525" s="4">
        <v>2207743</v>
      </c>
      <c r="H1525" t="s">
        <v>29</v>
      </c>
      <c r="I1525" t="s">
        <v>26</v>
      </c>
      <c r="J1525" t="s">
        <v>30</v>
      </c>
      <c r="K1525" s="3">
        <v>19869.63</v>
      </c>
      <c r="L1525" s="6">
        <v>24.3</v>
      </c>
      <c r="N1525" s="4">
        <v>11</v>
      </c>
      <c r="O1525" s="4">
        <v>710334</v>
      </c>
      <c r="P1525" s="4">
        <v>1815682</v>
      </c>
      <c r="Q1525" s="4">
        <v>0</v>
      </c>
      <c r="R1525" s="9" t="str">
        <f t="shared" si="95"/>
        <v>bf18ff24-a3f4-43a6-9681-2cc2c4aa383cпогашен462792краткосрочный749консолидация кредитов10+ летв ипотекеконсолидация кредитов19869,6324,31171033418156820</v>
      </c>
      <c r="S1525" s="10">
        <f t="shared" si="96"/>
        <v>0.10799969018132999</v>
      </c>
      <c r="T1525" s="3">
        <f t="shared" si="97"/>
        <v>35.749734645285294</v>
      </c>
      <c r="U1525" s="13">
        <f t="shared" si="98"/>
        <v>0.12501892243476997</v>
      </c>
    </row>
    <row r="1526" spans="1:21" x14ac:dyDescent="0.25">
      <c r="A1526">
        <v>1186</v>
      </c>
      <c r="B1526" t="s">
        <v>1236</v>
      </c>
      <c r="C1526" t="s">
        <v>23</v>
      </c>
      <c r="D1526" s="1">
        <v>257400</v>
      </c>
      <c r="E1526" t="s">
        <v>24</v>
      </c>
      <c r="F1526" s="4">
        <v>720</v>
      </c>
      <c r="G1526" s="4">
        <v>703950</v>
      </c>
      <c r="H1526" t="s">
        <v>35</v>
      </c>
      <c r="I1526" t="s">
        <v>38</v>
      </c>
      <c r="J1526" t="s">
        <v>72</v>
      </c>
      <c r="K1526" s="3">
        <v>3132.53</v>
      </c>
      <c r="L1526" s="6">
        <v>11.4</v>
      </c>
      <c r="N1526" s="4">
        <v>5</v>
      </c>
      <c r="O1526" s="4">
        <v>93233</v>
      </c>
      <c r="P1526" s="4">
        <v>175824</v>
      </c>
      <c r="Q1526" s="4">
        <v>0</v>
      </c>
      <c r="R1526" s="9" t="str">
        <f t="shared" si="95"/>
        <v>bf242e3e-66ac-43ae-bfc0-73c9c556b9d0погашен257400краткосрочный720иное3 годав арендеиное3132,5311,45932331758240</v>
      </c>
      <c r="S1526" s="10">
        <f t="shared" si="96"/>
        <v>5.3399190283400809E-2</v>
      </c>
      <c r="T1526" s="3">
        <f t="shared" si="97"/>
        <v>29.762843452417055</v>
      </c>
      <c r="U1526" s="13">
        <f t="shared" si="98"/>
        <v>0.1040824121895027</v>
      </c>
    </row>
    <row r="1527" spans="1:21" x14ac:dyDescent="0.25">
      <c r="A1527">
        <v>1937</v>
      </c>
      <c r="B1527" t="s">
        <v>1984</v>
      </c>
      <c r="C1527" t="s">
        <v>40</v>
      </c>
      <c r="D1527" s="1">
        <v>224224</v>
      </c>
      <c r="E1527" t="s">
        <v>24</v>
      </c>
      <c r="F1527" s="4">
        <v>718</v>
      </c>
      <c r="G1527" s="4">
        <v>1084425</v>
      </c>
      <c r="H1527" t="s">
        <v>29</v>
      </c>
      <c r="I1527" t="s">
        <v>26</v>
      </c>
      <c r="J1527" t="s">
        <v>30</v>
      </c>
      <c r="K1527" s="3">
        <v>23947.79</v>
      </c>
      <c r="L1527" s="6">
        <v>16.399999999999999</v>
      </c>
      <c r="N1527" s="4">
        <v>17</v>
      </c>
      <c r="O1527" s="4">
        <v>327826</v>
      </c>
      <c r="P1527" s="4">
        <v>511566</v>
      </c>
      <c r="Q1527" s="4">
        <v>1</v>
      </c>
      <c r="R1527" s="9" t="str">
        <f t="shared" si="95"/>
        <v>bf77fdc1-24fb-427a-9a0d-fe8552ec57faне погашен224224краткосрочный718консолидация кредитов10+ летв ипотекеконсолидация кредитов23947,7916,4173278265115661</v>
      </c>
      <c r="S1527" s="10">
        <f t="shared" si="96"/>
        <v>0.26500078843626806</v>
      </c>
      <c r="T1527" s="3">
        <f t="shared" si="97"/>
        <v>13.689196372608912</v>
      </c>
      <c r="U1527" s="13">
        <f t="shared" si="98"/>
        <v>4.7871923987196086E-2</v>
      </c>
    </row>
    <row r="1528" spans="1:21" x14ac:dyDescent="0.25">
      <c r="A1528">
        <v>365</v>
      </c>
      <c r="B1528" t="s">
        <v>416</v>
      </c>
      <c r="C1528" t="s">
        <v>23</v>
      </c>
      <c r="E1528" t="s">
        <v>24</v>
      </c>
      <c r="F1528" s="4">
        <v>738</v>
      </c>
      <c r="G1528" s="4">
        <v>992256</v>
      </c>
      <c r="H1528" t="s">
        <v>57</v>
      </c>
      <c r="I1528" t="s">
        <v>38</v>
      </c>
      <c r="J1528" t="s">
        <v>30</v>
      </c>
      <c r="K1528" s="3">
        <v>15793.37</v>
      </c>
      <c r="L1528" s="6">
        <v>18.2</v>
      </c>
      <c r="M1528" s="4">
        <v>14</v>
      </c>
      <c r="N1528" s="4">
        <v>11</v>
      </c>
      <c r="O1528" s="4">
        <v>348878</v>
      </c>
      <c r="P1528" s="4">
        <v>738496</v>
      </c>
      <c r="Q1528" s="4">
        <v>0</v>
      </c>
      <c r="R1528" s="9" t="str">
        <f t="shared" si="95"/>
        <v>bf7c49ea-940b-4958-8f60-55f45c3d57c8погашенкраткосрочный738консолидация кредитов7 летв арендеконсолидация кредитов15793,3718,214113488787384960</v>
      </c>
      <c r="S1528" s="10">
        <f t="shared" si="96"/>
        <v>0.19099954044117648</v>
      </c>
      <c r="T1528" s="3">
        <f t="shared" si="97"/>
        <v>22.090155552614799</v>
      </c>
      <c r="U1528" s="13">
        <f t="shared" si="98"/>
        <v>7.7250571815602742E-2</v>
      </c>
    </row>
    <row r="1529" spans="1:21" x14ac:dyDescent="0.25">
      <c r="A1529">
        <v>1803</v>
      </c>
      <c r="B1529" t="s">
        <v>1852</v>
      </c>
      <c r="C1529" t="s">
        <v>23</v>
      </c>
      <c r="D1529" s="1">
        <v>660132</v>
      </c>
      <c r="E1529" t="s">
        <v>34</v>
      </c>
      <c r="F1529" s="4">
        <v>714</v>
      </c>
      <c r="G1529" s="4">
        <v>1520304</v>
      </c>
      <c r="H1529" t="s">
        <v>55</v>
      </c>
      <c r="I1529" t="s">
        <v>26</v>
      </c>
      <c r="J1529" t="s">
        <v>30</v>
      </c>
      <c r="K1529" s="3">
        <v>30532.81</v>
      </c>
      <c r="L1529" s="6">
        <v>12.6</v>
      </c>
      <c r="M1529" s="4">
        <v>78</v>
      </c>
      <c r="N1529" s="4">
        <v>11</v>
      </c>
      <c r="O1529" s="4">
        <v>430559</v>
      </c>
      <c r="P1529" s="4">
        <v>761112</v>
      </c>
      <c r="Q1529" s="4">
        <v>0</v>
      </c>
      <c r="R1529" s="9" t="str">
        <f t="shared" si="95"/>
        <v>bf87fb55-da6c-4fc8-ad65-56ccb8aae0f8погашен660132долгосрочный714консолидация кредитов9 летв ипотекеконсолидация кредитов30532,8112,678114305597611120</v>
      </c>
      <c r="S1529" s="10">
        <f t="shared" si="96"/>
        <v>0.24100029994001201</v>
      </c>
      <c r="T1529" s="3">
        <f t="shared" si="97"/>
        <v>14.101518988917167</v>
      </c>
      <c r="U1529" s="13">
        <f t="shared" si="98"/>
        <v>4.9313840401340479E-2</v>
      </c>
    </row>
    <row r="1530" spans="1:21" x14ac:dyDescent="0.25">
      <c r="A1530">
        <v>1085</v>
      </c>
      <c r="B1530" t="s">
        <v>1135</v>
      </c>
      <c r="C1530" t="s">
        <v>40</v>
      </c>
      <c r="D1530" s="1">
        <v>120472</v>
      </c>
      <c r="E1530" t="s">
        <v>24</v>
      </c>
      <c r="F1530" s="4"/>
      <c r="G1530" s="4"/>
      <c r="H1530" t="s">
        <v>68</v>
      </c>
      <c r="I1530" t="s">
        <v>26</v>
      </c>
      <c r="J1530" t="s">
        <v>30</v>
      </c>
      <c r="K1530" s="3">
        <v>15783.49</v>
      </c>
      <c r="L1530" s="6">
        <v>15.6</v>
      </c>
      <c r="N1530" s="4">
        <v>15</v>
      </c>
      <c r="O1530" s="4">
        <v>208202</v>
      </c>
      <c r="P1530" s="4">
        <v>572616</v>
      </c>
      <c r="Q1530" s="4">
        <v>0</v>
      </c>
      <c r="R1530" s="9" t="str">
        <f t="shared" si="95"/>
        <v>bfadb5c4-7647-4ca7-a0bf-2aadae01e80cне погашен120472краткосрочныйконсолидация кредитов1 годв ипотекеконсолидация кредитов15783,4915,6152082025726160</v>
      </c>
      <c r="S1530" s="10" t="str">
        <f t="shared" si="96"/>
        <v/>
      </c>
      <c r="T1530" s="3">
        <f t="shared" si="97"/>
        <v>13.191125663588979</v>
      </c>
      <c r="U1530" s="13">
        <f t="shared" si="98"/>
        <v>4.6130141454938725E-2</v>
      </c>
    </row>
    <row r="1531" spans="1:21" x14ac:dyDescent="0.25">
      <c r="A1531">
        <v>764</v>
      </c>
      <c r="B1531" t="s">
        <v>816</v>
      </c>
      <c r="C1531" t="s">
        <v>23</v>
      </c>
      <c r="E1531" t="s">
        <v>24</v>
      </c>
      <c r="F1531" s="4">
        <v>726</v>
      </c>
      <c r="G1531" s="4">
        <v>1488289</v>
      </c>
      <c r="H1531" t="s">
        <v>57</v>
      </c>
      <c r="I1531" t="s">
        <v>26</v>
      </c>
      <c r="J1531" t="s">
        <v>30</v>
      </c>
      <c r="K1531" s="3">
        <v>35099.08</v>
      </c>
      <c r="L1531" s="6">
        <v>15.4</v>
      </c>
      <c r="N1531" s="4">
        <v>15</v>
      </c>
      <c r="O1531" s="4">
        <v>187929</v>
      </c>
      <c r="P1531" s="4">
        <v>465960</v>
      </c>
      <c r="Q1531" s="4">
        <v>1</v>
      </c>
      <c r="R1531" s="9" t="str">
        <f t="shared" si="95"/>
        <v>bfcb3eac-c8d9-4d6f-a002-0c9a3bf8c685погашенкраткосрочный726консолидация кредитов7 летв ипотекеконсолидация кредитов35099,0815,4151879294659601</v>
      </c>
      <c r="S1531" s="10">
        <f t="shared" si="96"/>
        <v>0.28300213197839935</v>
      </c>
      <c r="T1531" s="3">
        <f t="shared" si="97"/>
        <v>5.354242903232791</v>
      </c>
      <c r="U1531" s="13">
        <f t="shared" si="98"/>
        <v>1.8724102006851023E-2</v>
      </c>
    </row>
    <row r="1532" spans="1:21" x14ac:dyDescent="0.25">
      <c r="A1532">
        <v>528</v>
      </c>
      <c r="B1532" t="s">
        <v>579</v>
      </c>
      <c r="C1532" t="s">
        <v>23</v>
      </c>
      <c r="D1532" s="1">
        <v>264836</v>
      </c>
      <c r="E1532" t="s">
        <v>34</v>
      </c>
      <c r="F1532" s="4">
        <v>703</v>
      </c>
      <c r="G1532" s="4">
        <v>1277066</v>
      </c>
      <c r="H1532" t="s">
        <v>55</v>
      </c>
      <c r="I1532" t="s">
        <v>26</v>
      </c>
      <c r="J1532" t="s">
        <v>291</v>
      </c>
      <c r="K1532" s="3">
        <v>14473.44</v>
      </c>
      <c r="L1532" s="6">
        <v>17.2</v>
      </c>
      <c r="N1532" s="4">
        <v>7</v>
      </c>
      <c r="O1532" s="4">
        <v>40280</v>
      </c>
      <c r="P1532" s="4">
        <v>249370</v>
      </c>
      <c r="Q1532" s="4">
        <v>0</v>
      </c>
      <c r="R1532" s="9" t="str">
        <f t="shared" si="95"/>
        <v>c0144ec8-abb0-447e-8637-063a93f1a6ddпогашен264836долгосрочный703Medical Bills9 летв ипотекеMedical Bills14473,4417,27402802493700</v>
      </c>
      <c r="S1532" s="10">
        <f t="shared" si="96"/>
        <v>0.13600023804564526</v>
      </c>
      <c r="T1532" s="3">
        <f t="shared" si="97"/>
        <v>2.7830287754673386</v>
      </c>
      <c r="U1532" s="13">
        <f t="shared" si="98"/>
        <v>9.7324151372342998E-3</v>
      </c>
    </row>
    <row r="1533" spans="1:21" x14ac:dyDescent="0.25">
      <c r="A1533">
        <v>1930</v>
      </c>
      <c r="B1533" t="s">
        <v>1977</v>
      </c>
      <c r="C1533" t="s">
        <v>23</v>
      </c>
      <c r="D1533" s="1">
        <v>99616</v>
      </c>
      <c r="E1533" t="s">
        <v>24</v>
      </c>
      <c r="F1533" s="4">
        <v>741</v>
      </c>
      <c r="G1533" s="4">
        <v>1926467</v>
      </c>
      <c r="H1533" t="s">
        <v>52</v>
      </c>
      <c r="I1533" t="s">
        <v>26</v>
      </c>
      <c r="J1533" t="s">
        <v>30</v>
      </c>
      <c r="K1533" s="3">
        <v>10964.71</v>
      </c>
      <c r="L1533" s="6">
        <v>22</v>
      </c>
      <c r="M1533" s="4">
        <v>0</v>
      </c>
      <c r="N1533" s="4">
        <v>6</v>
      </c>
      <c r="O1533" s="4">
        <v>22515</v>
      </c>
      <c r="P1533" s="4">
        <v>30316</v>
      </c>
      <c r="Q1533" s="4">
        <v>0</v>
      </c>
      <c r="R1533" s="9" t="str">
        <f t="shared" si="95"/>
        <v>c02351cb-9530-4340-b05f-8621040428f9погашен99616краткосрочный741консолидация кредитов4 годав ипотекеконсолидация кредитов10964,71220622515303160</v>
      </c>
      <c r="S1533" s="10">
        <f t="shared" si="96"/>
        <v>6.8299389504206401E-2</v>
      </c>
      <c r="T1533" s="3">
        <f t="shared" si="97"/>
        <v>2.0534058812316971</v>
      </c>
      <c r="U1533" s="13">
        <f t="shared" si="98"/>
        <v>7.180881009047204E-3</v>
      </c>
    </row>
    <row r="1534" spans="1:21" x14ac:dyDescent="0.25">
      <c r="A1534">
        <v>576</v>
      </c>
      <c r="B1534" t="s">
        <v>627</v>
      </c>
      <c r="C1534" t="s">
        <v>23</v>
      </c>
      <c r="D1534" s="1">
        <v>552750</v>
      </c>
      <c r="E1534" t="s">
        <v>34</v>
      </c>
      <c r="F1534" s="4">
        <v>723</v>
      </c>
      <c r="G1534" s="4">
        <v>954750</v>
      </c>
      <c r="H1534" t="s">
        <v>29</v>
      </c>
      <c r="I1534" t="s">
        <v>26</v>
      </c>
      <c r="J1534" t="s">
        <v>30</v>
      </c>
      <c r="K1534" s="3">
        <v>3389.41</v>
      </c>
      <c r="L1534" s="6">
        <v>29.2</v>
      </c>
      <c r="N1534" s="4">
        <v>12</v>
      </c>
      <c r="O1534" s="4">
        <v>169404</v>
      </c>
      <c r="P1534" s="4">
        <v>797390</v>
      </c>
      <c r="Q1534" s="4">
        <v>1</v>
      </c>
      <c r="R1534" s="9" t="str">
        <f t="shared" si="95"/>
        <v>c0342d1a-fe13-4ccd-85ef-47eecf2d352aпогашен552750долгосрочный723консолидация кредитов10+ летв ипотекеконсолидация кредитов3389,4129,2121694047973901</v>
      </c>
      <c r="S1534" s="10">
        <f t="shared" si="96"/>
        <v>4.260059701492537E-2</v>
      </c>
      <c r="T1534" s="3">
        <f t="shared" si="97"/>
        <v>49.980380066147205</v>
      </c>
      <c r="U1534" s="13">
        <f t="shared" si="98"/>
        <v>0.17478432555509996</v>
      </c>
    </row>
    <row r="1535" spans="1:21" x14ac:dyDescent="0.25">
      <c r="A1535">
        <v>1593</v>
      </c>
      <c r="B1535" t="s">
        <v>1643</v>
      </c>
      <c r="C1535" t="s">
        <v>23</v>
      </c>
      <c r="D1535" s="1">
        <v>189244</v>
      </c>
      <c r="E1535" t="s">
        <v>24</v>
      </c>
      <c r="F1535" s="4">
        <v>645</v>
      </c>
      <c r="G1535" s="4">
        <v>482125</v>
      </c>
      <c r="H1535" t="s">
        <v>29</v>
      </c>
      <c r="I1535" t="s">
        <v>32</v>
      </c>
      <c r="J1535" t="s">
        <v>30</v>
      </c>
      <c r="K1535" s="3">
        <v>6106.98</v>
      </c>
      <c r="L1535" s="6">
        <v>15.2</v>
      </c>
      <c r="N1535" s="4">
        <v>11</v>
      </c>
      <c r="O1535" s="4">
        <v>92416</v>
      </c>
      <c r="P1535" s="4">
        <v>321332</v>
      </c>
      <c r="Q1535" s="4">
        <v>1</v>
      </c>
      <c r="R1535" s="9" t="str">
        <f t="shared" si="95"/>
        <v>c03878ff-cce3-496a-8055-b5baa510084bпогашен189244краткосрочный645консолидация кредитов10+ летв собственностиконсолидация кредитов6106,9815,211924163213321</v>
      </c>
      <c r="S1535" s="10">
        <f t="shared" si="96"/>
        <v>0.15200157635467978</v>
      </c>
      <c r="T1535" s="3">
        <f t="shared" si="97"/>
        <v>15.132847987057433</v>
      </c>
      <c r="U1535" s="13">
        <f t="shared" si="98"/>
        <v>5.2920458500818626E-2</v>
      </c>
    </row>
    <row r="1536" spans="1:21" x14ac:dyDescent="0.25">
      <c r="A1536">
        <v>1855</v>
      </c>
      <c r="B1536" t="s">
        <v>1903</v>
      </c>
      <c r="C1536" t="s">
        <v>23</v>
      </c>
      <c r="D1536" s="1">
        <v>174284</v>
      </c>
      <c r="E1536" t="s">
        <v>24</v>
      </c>
      <c r="F1536" s="4">
        <v>751</v>
      </c>
      <c r="G1536" s="4">
        <v>1625678</v>
      </c>
      <c r="H1536" t="s">
        <v>29</v>
      </c>
      <c r="I1536" t="s">
        <v>26</v>
      </c>
      <c r="J1536" t="s">
        <v>80</v>
      </c>
      <c r="K1536" s="3">
        <v>9916.67</v>
      </c>
      <c r="L1536" s="6">
        <v>34.200000000000003</v>
      </c>
      <c r="N1536" s="4">
        <v>17</v>
      </c>
      <c r="O1536" s="4">
        <v>145559</v>
      </c>
      <c r="P1536" s="4">
        <v>3064402</v>
      </c>
      <c r="Q1536" s="4">
        <v>0</v>
      </c>
      <c r="R1536" s="9" t="str">
        <f t="shared" si="95"/>
        <v>c06a4fdd-4893-49a3-bf19-b9af1d23e97fпогашен174284краткосрочный751приобретение автомобиля10+ летв ипотекеприобретение автомобиля9916,6734,21714555930644020</v>
      </c>
      <c r="S1536" s="10">
        <f t="shared" si="96"/>
        <v>7.320025244851687E-2</v>
      </c>
      <c r="T1536" s="3">
        <f t="shared" si="97"/>
        <v>14.678213553541662</v>
      </c>
      <c r="U1536" s="13">
        <f t="shared" si="98"/>
        <v>5.1330575175981705E-2</v>
      </c>
    </row>
    <row r="1537" spans="1:21" x14ac:dyDescent="0.25">
      <c r="A1537">
        <v>625</v>
      </c>
      <c r="B1537" t="s">
        <v>676</v>
      </c>
      <c r="C1537" t="s">
        <v>23</v>
      </c>
      <c r="D1537" s="1">
        <v>397738</v>
      </c>
      <c r="E1537" t="s">
        <v>24</v>
      </c>
      <c r="F1537" s="4">
        <v>736</v>
      </c>
      <c r="G1537" s="4">
        <v>1622106</v>
      </c>
      <c r="H1537" t="s">
        <v>52</v>
      </c>
      <c r="I1537" t="s">
        <v>26</v>
      </c>
      <c r="J1537" t="s">
        <v>30</v>
      </c>
      <c r="K1537" s="3">
        <v>25413.07</v>
      </c>
      <c r="L1537" s="6">
        <v>15.9</v>
      </c>
      <c r="M1537" s="4">
        <v>50</v>
      </c>
      <c r="N1537" s="4">
        <v>16</v>
      </c>
      <c r="O1537" s="4">
        <v>494836</v>
      </c>
      <c r="P1537" s="4">
        <v>966218</v>
      </c>
      <c r="Q1537" s="4">
        <v>0</v>
      </c>
      <c r="R1537" s="9" t="str">
        <f t="shared" si="95"/>
        <v>c08b3ba3-53f4-4d42-9cfb-df4382418e02погашен397738краткосрочный736консолидация кредитов4 годав ипотекеконсолидация кредитов25413,0715,950164948369662180</v>
      </c>
      <c r="S1537" s="10">
        <f t="shared" si="96"/>
        <v>0.18800056223206127</v>
      </c>
      <c r="T1537" s="3">
        <f t="shared" si="97"/>
        <v>19.471712784012322</v>
      </c>
      <c r="U1537" s="13">
        <f t="shared" si="98"/>
        <v>6.8093723614186252E-2</v>
      </c>
    </row>
    <row r="1538" spans="1:21" x14ac:dyDescent="0.25">
      <c r="A1538">
        <v>842</v>
      </c>
      <c r="B1538" t="s">
        <v>894</v>
      </c>
      <c r="C1538" t="s">
        <v>23</v>
      </c>
      <c r="D1538" s="1">
        <v>65912</v>
      </c>
      <c r="E1538" t="s">
        <v>24</v>
      </c>
      <c r="F1538" s="4">
        <v>732</v>
      </c>
      <c r="G1538" s="4">
        <v>948575</v>
      </c>
      <c r="H1538" t="s">
        <v>68</v>
      </c>
      <c r="I1538" t="s">
        <v>32</v>
      </c>
      <c r="J1538" t="s">
        <v>30</v>
      </c>
      <c r="K1538" s="3">
        <v>4956.34</v>
      </c>
      <c r="L1538" s="6">
        <v>15.4</v>
      </c>
      <c r="M1538" s="4">
        <v>15</v>
      </c>
      <c r="N1538" s="4">
        <v>8</v>
      </c>
      <c r="O1538" s="4">
        <v>159486</v>
      </c>
      <c r="P1538" s="4">
        <v>721402</v>
      </c>
      <c r="Q1538" s="4">
        <v>0</v>
      </c>
      <c r="R1538" s="9" t="str">
        <f t="shared" si="95"/>
        <v>c0979432-6b2b-47fb-88be-290b2e0d3010погашен65912краткосрочный732консолидация кредитов1 годв собственностиконсолидация кредитов4956,3415,41581594867214020</v>
      </c>
      <c r="S1538" s="10">
        <f t="shared" si="96"/>
        <v>6.2700450676014027E-2</v>
      </c>
      <c r="T1538" s="3">
        <f t="shared" si="97"/>
        <v>32.178179866595109</v>
      </c>
      <c r="U1538" s="13">
        <f t="shared" si="98"/>
        <v>0.11252898553652543</v>
      </c>
    </row>
    <row r="1539" spans="1:21" x14ac:dyDescent="0.25">
      <c r="A1539">
        <v>593</v>
      </c>
      <c r="B1539" t="s">
        <v>644</v>
      </c>
      <c r="C1539" t="s">
        <v>23</v>
      </c>
      <c r="D1539" s="1">
        <v>175010</v>
      </c>
      <c r="E1539" t="s">
        <v>24</v>
      </c>
      <c r="F1539" s="4">
        <v>703</v>
      </c>
      <c r="G1539" s="4">
        <v>785973</v>
      </c>
      <c r="H1539" t="s">
        <v>29</v>
      </c>
      <c r="I1539" t="s">
        <v>26</v>
      </c>
      <c r="J1539" t="s">
        <v>30</v>
      </c>
      <c r="K1539" s="3">
        <v>9890.26</v>
      </c>
      <c r="L1539" s="6">
        <v>12.1</v>
      </c>
      <c r="N1539" s="4">
        <v>5</v>
      </c>
      <c r="O1539" s="4">
        <v>182115</v>
      </c>
      <c r="P1539" s="4">
        <v>234036</v>
      </c>
      <c r="Q1539" s="4">
        <v>0</v>
      </c>
      <c r="R1539" s="9" t="str">
        <f t="shared" si="95"/>
        <v>c0af1fb1-7c34-46ad-bc06-b742f44c7f2eпогашен175010краткосрочный703консолидация кредитов10+ летв ипотекеконсолидация кредитов9890,2612,151821152340360</v>
      </c>
      <c r="S1539" s="10">
        <f t="shared" si="96"/>
        <v>0.15100152295307853</v>
      </c>
      <c r="T1539" s="3">
        <f t="shared" si="97"/>
        <v>18.413570522918508</v>
      </c>
      <c r="U1539" s="13">
        <f t="shared" si="98"/>
        <v>6.4393337958817867E-2</v>
      </c>
    </row>
    <row r="1540" spans="1:21" x14ac:dyDescent="0.25">
      <c r="A1540">
        <v>506</v>
      </c>
      <c r="B1540" t="s">
        <v>557</v>
      </c>
      <c r="C1540" t="s">
        <v>23</v>
      </c>
      <c r="D1540" s="1">
        <v>132616</v>
      </c>
      <c r="E1540" t="s">
        <v>24</v>
      </c>
      <c r="F1540" s="4">
        <v>743</v>
      </c>
      <c r="G1540" s="4">
        <v>1527144</v>
      </c>
      <c r="H1540" t="s">
        <v>29</v>
      </c>
      <c r="I1540" t="s">
        <v>26</v>
      </c>
      <c r="J1540" t="s">
        <v>30</v>
      </c>
      <c r="K1540" s="3">
        <v>40342.32</v>
      </c>
      <c r="L1540" s="6">
        <v>22.4</v>
      </c>
      <c r="M1540" s="4">
        <v>25</v>
      </c>
      <c r="N1540" s="4">
        <v>16</v>
      </c>
      <c r="O1540" s="4">
        <v>159030</v>
      </c>
      <c r="P1540" s="4">
        <v>814770</v>
      </c>
      <c r="Q1540" s="4">
        <v>0</v>
      </c>
      <c r="R1540" s="9" t="str">
        <f t="shared" si="95"/>
        <v>c0b14676-6848-4f87-b8e1-d18ebf229a98погашен132616краткосрочный743консолидация кредитов10+ летв ипотекеконсолидация кредитов40342,3222,425161590308147700</v>
      </c>
      <c r="S1540" s="10">
        <f t="shared" si="96"/>
        <v>0.31700209017617198</v>
      </c>
      <c r="T1540" s="3">
        <f t="shared" si="97"/>
        <v>3.9420142421159716</v>
      </c>
      <c r="U1540" s="13">
        <f t="shared" si="98"/>
        <v>1.3785455407201172E-2</v>
      </c>
    </row>
    <row r="1541" spans="1:21" x14ac:dyDescent="0.25">
      <c r="A1541">
        <v>1520</v>
      </c>
      <c r="B1541" t="s">
        <v>1570</v>
      </c>
      <c r="C1541" t="s">
        <v>40</v>
      </c>
      <c r="D1541" s="1">
        <v>319374</v>
      </c>
      <c r="E1541" t="s">
        <v>34</v>
      </c>
      <c r="F1541" s="4"/>
      <c r="G1541" s="4"/>
      <c r="H1541" t="s">
        <v>29</v>
      </c>
      <c r="I1541" t="s">
        <v>26</v>
      </c>
      <c r="J1541" t="s">
        <v>30</v>
      </c>
      <c r="K1541" s="3">
        <v>12721.64</v>
      </c>
      <c r="L1541" s="6">
        <v>18.600000000000001</v>
      </c>
      <c r="M1541" s="4">
        <v>21</v>
      </c>
      <c r="N1541" s="4">
        <v>4</v>
      </c>
      <c r="O1541" s="4">
        <v>58558</v>
      </c>
      <c r="P1541" s="4">
        <v>200024</v>
      </c>
      <c r="Q1541" s="4">
        <v>0</v>
      </c>
      <c r="R1541" s="9" t="str">
        <f t="shared" si="95"/>
        <v>c0ed6375-b0bf-4897-9435-3e60e03248abне погашен319374долгосрочныйконсолидация кредитов10+ летв ипотекеконсолидация кредитов12721,6418,6214585582000240</v>
      </c>
      <c r="S1541" s="10" t="str">
        <f t="shared" si="96"/>
        <v/>
      </c>
      <c r="T1541" s="3">
        <f t="shared" si="97"/>
        <v>4.6030228806977718</v>
      </c>
      <c r="U1541" s="13">
        <f t="shared" si="98"/>
        <v>1.6097041452119393E-2</v>
      </c>
    </row>
    <row r="1542" spans="1:21" x14ac:dyDescent="0.25">
      <c r="A1542">
        <v>1221</v>
      </c>
      <c r="B1542" t="s">
        <v>1271</v>
      </c>
      <c r="C1542" t="s">
        <v>23</v>
      </c>
      <c r="D1542" s="1">
        <v>731852</v>
      </c>
      <c r="E1542" t="s">
        <v>34</v>
      </c>
      <c r="F1542" s="4">
        <v>677</v>
      </c>
      <c r="G1542" s="4">
        <v>1438680</v>
      </c>
      <c r="H1542" t="s">
        <v>29</v>
      </c>
      <c r="I1542" t="s">
        <v>26</v>
      </c>
      <c r="J1542" t="s">
        <v>30</v>
      </c>
      <c r="K1542" s="3">
        <v>25057.01</v>
      </c>
      <c r="L1542" s="6">
        <v>22.4</v>
      </c>
      <c r="M1542" s="4">
        <v>36</v>
      </c>
      <c r="N1542" s="4">
        <v>11</v>
      </c>
      <c r="O1542" s="4">
        <v>106324</v>
      </c>
      <c r="P1542" s="4">
        <v>172172</v>
      </c>
      <c r="Q1542" s="4">
        <v>2</v>
      </c>
      <c r="R1542" s="9" t="str">
        <f t="shared" si="95"/>
        <v>c10cd4e0-1805-439b-b062-25a8df63396aпогашен731852долгосрочный677консолидация кредитов10+ летв ипотекеконсолидация кредитов25057,0122,436111063241721722</v>
      </c>
      <c r="S1542" s="10">
        <f t="shared" si="96"/>
        <v>0.20899999999999999</v>
      </c>
      <c r="T1542" s="3">
        <f t="shared" si="97"/>
        <v>4.2432836160419782</v>
      </c>
      <c r="U1542" s="13">
        <f t="shared" si="98"/>
        <v>1.4839012108098093E-2</v>
      </c>
    </row>
    <row r="1543" spans="1:21" x14ac:dyDescent="0.25">
      <c r="A1543">
        <v>1052</v>
      </c>
      <c r="B1543" t="s">
        <v>1102</v>
      </c>
      <c r="C1543" t="s">
        <v>40</v>
      </c>
      <c r="D1543" s="1">
        <v>382690</v>
      </c>
      <c r="E1543" t="s">
        <v>24</v>
      </c>
      <c r="F1543" s="4">
        <v>730</v>
      </c>
      <c r="G1543" s="4">
        <v>756504</v>
      </c>
      <c r="H1543" t="s">
        <v>46</v>
      </c>
      <c r="I1543" t="s">
        <v>38</v>
      </c>
      <c r="J1543" t="s">
        <v>30</v>
      </c>
      <c r="K1543" s="3">
        <v>17147.5</v>
      </c>
      <c r="L1543" s="6">
        <v>13</v>
      </c>
      <c r="M1543" s="4">
        <v>78</v>
      </c>
      <c r="N1543" s="4">
        <v>10</v>
      </c>
      <c r="O1543" s="4">
        <v>165699</v>
      </c>
      <c r="P1543" s="4">
        <v>436018</v>
      </c>
      <c r="Q1543" s="4">
        <v>1</v>
      </c>
      <c r="R1543" s="9" t="str">
        <f t="shared" si="95"/>
        <v>c11b696d-457d-457f-94e2-daa36cd68831не погашен382690краткосрочный730консолидация кредитов2 годав арендеконсолидация кредитов17147,51378101656994360181</v>
      </c>
      <c r="S1543" s="10">
        <f t="shared" si="96"/>
        <v>0.27200120554550933</v>
      </c>
      <c r="T1543" s="3">
        <f t="shared" si="97"/>
        <v>9.6631578947368428</v>
      </c>
      <c r="U1543" s="13">
        <f t="shared" si="98"/>
        <v>3.3792630890936218E-2</v>
      </c>
    </row>
    <row r="1544" spans="1:21" x14ac:dyDescent="0.25">
      <c r="A1544">
        <v>996</v>
      </c>
      <c r="B1544" t="s">
        <v>1047</v>
      </c>
      <c r="C1544" t="s">
        <v>23</v>
      </c>
      <c r="E1544" t="s">
        <v>24</v>
      </c>
      <c r="F1544" s="4">
        <v>726</v>
      </c>
      <c r="G1544" s="4">
        <v>742824</v>
      </c>
      <c r="H1544" t="s">
        <v>29</v>
      </c>
      <c r="I1544" t="s">
        <v>26</v>
      </c>
      <c r="J1544" t="s">
        <v>27</v>
      </c>
      <c r="K1544" s="3">
        <v>19127.68</v>
      </c>
      <c r="L1544" s="6">
        <v>18.899999999999999</v>
      </c>
      <c r="M1544" s="4">
        <v>11</v>
      </c>
      <c r="N1544" s="4">
        <v>15</v>
      </c>
      <c r="O1544" s="4">
        <v>265867</v>
      </c>
      <c r="P1544" s="4">
        <v>354662</v>
      </c>
      <c r="Q1544" s="4">
        <v>0</v>
      </c>
      <c r="R1544" s="9" t="str">
        <f t="shared" ref="R1544:R1607" si="99">CONCATENATE(B1544,C1544,D1544,E1544,F1544,J1544,H1544,I1544,J1544,K1544,L1544,M1544,N1544,O1544,P1544,Q1544)</f>
        <v>c1498408-335b-4499-86a7-0c4760a29a5bпогашенкраткосрочный726ремонт жилья10+ летв ипотекеремонт жилья19127,6818,911152658673546620</v>
      </c>
      <c r="S1544" s="10">
        <f t="shared" ref="S1544:S1607" si="100">IFERROR(K1544*12/G1544,"")</f>
        <v>0.30899938612645794</v>
      </c>
      <c r="T1544" s="3">
        <f t="shared" ref="T1544:T1607" si="101">IFERROR(O1544/K1544,"")</f>
        <v>13.89959472345836</v>
      </c>
      <c r="U1544" s="13">
        <f t="shared" ref="U1544:U1607" si="102">IFERROR((T1544-MIN($T$7:$T$2006))/(MAX($T$7:$T$2006)-MIN($T$7:$T$2006)),"")</f>
        <v>4.8607699381509953E-2</v>
      </c>
    </row>
    <row r="1545" spans="1:21" x14ac:dyDescent="0.25">
      <c r="A1545">
        <v>1842</v>
      </c>
      <c r="B1545" t="s">
        <v>1890</v>
      </c>
      <c r="C1545" t="s">
        <v>40</v>
      </c>
      <c r="D1545" s="1">
        <v>220528</v>
      </c>
      <c r="E1545" t="s">
        <v>24</v>
      </c>
      <c r="F1545" s="4">
        <v>664</v>
      </c>
      <c r="G1545" s="4">
        <v>914185</v>
      </c>
      <c r="H1545" t="s">
        <v>35</v>
      </c>
      <c r="I1545" t="s">
        <v>38</v>
      </c>
      <c r="J1545" t="s">
        <v>72</v>
      </c>
      <c r="K1545" s="3">
        <v>13103.35</v>
      </c>
      <c r="L1545" s="6">
        <v>32.5</v>
      </c>
      <c r="M1545" s="4">
        <v>6</v>
      </c>
      <c r="N1545" s="4">
        <v>8</v>
      </c>
      <c r="O1545" s="4">
        <v>78261</v>
      </c>
      <c r="P1545" s="4">
        <v>187594</v>
      </c>
      <c r="Q1545" s="4">
        <v>0</v>
      </c>
      <c r="R1545" s="9" t="str">
        <f t="shared" si="99"/>
        <v>c18b046c-c153-4f10-8f20-b6c56355dcd3не погашен220528краткосрочный664иное3 годав арендеиное13103,3532,568782611875940</v>
      </c>
      <c r="S1545" s="10">
        <f t="shared" si="100"/>
        <v>0.17200041567078875</v>
      </c>
      <c r="T1545" s="3">
        <f t="shared" si="101"/>
        <v>5.9725947944609583</v>
      </c>
      <c r="U1545" s="13">
        <f t="shared" si="102"/>
        <v>2.0886514900090296E-2</v>
      </c>
    </row>
    <row r="1546" spans="1:21" x14ac:dyDescent="0.25">
      <c r="A1546">
        <v>1839</v>
      </c>
      <c r="B1546" t="s">
        <v>1887</v>
      </c>
      <c r="C1546" t="s">
        <v>23</v>
      </c>
      <c r="D1546" s="1">
        <v>131846</v>
      </c>
      <c r="E1546" t="s">
        <v>24</v>
      </c>
      <c r="F1546" s="4">
        <v>730</v>
      </c>
      <c r="G1546" s="4">
        <v>1518176</v>
      </c>
      <c r="H1546" t="s">
        <v>74</v>
      </c>
      <c r="I1546" t="s">
        <v>32</v>
      </c>
      <c r="J1546" t="s">
        <v>30</v>
      </c>
      <c r="K1546" s="3">
        <v>14675.6</v>
      </c>
      <c r="L1546" s="6">
        <v>15.6</v>
      </c>
      <c r="M1546" s="4">
        <v>7</v>
      </c>
      <c r="N1546" s="4">
        <v>16</v>
      </c>
      <c r="O1546" s="4">
        <v>118617</v>
      </c>
      <c r="P1546" s="4">
        <v>164890</v>
      </c>
      <c r="Q1546" s="4">
        <v>0</v>
      </c>
      <c r="R1546" s="9" t="str">
        <f t="shared" si="99"/>
        <v>c1c626d1-2999-44b7-a488-fb242f8d28bdпогашен131846краткосрочный730консолидация кредитов6 летв собственностиконсолидация кредитов14675,615,67161186171648900</v>
      </c>
      <c r="S1546" s="10">
        <f t="shared" si="100"/>
        <v>0.11599919903884662</v>
      </c>
      <c r="T1546" s="3">
        <f t="shared" si="101"/>
        <v>8.0825996892801655</v>
      </c>
      <c r="U1546" s="13">
        <f t="shared" si="102"/>
        <v>2.8265325984976945E-2</v>
      </c>
    </row>
    <row r="1547" spans="1:21" x14ac:dyDescent="0.25">
      <c r="A1547">
        <v>1788</v>
      </c>
      <c r="B1547" t="s">
        <v>1837</v>
      </c>
      <c r="C1547" t="s">
        <v>40</v>
      </c>
      <c r="D1547" s="1">
        <v>297330</v>
      </c>
      <c r="E1547" t="s">
        <v>24</v>
      </c>
      <c r="F1547" s="4">
        <v>732</v>
      </c>
      <c r="G1547" s="4">
        <v>803035</v>
      </c>
      <c r="I1547" t="s">
        <v>26</v>
      </c>
      <c r="J1547" t="s">
        <v>27</v>
      </c>
      <c r="K1547" s="3">
        <v>9034.1200000000008</v>
      </c>
      <c r="L1547" s="6">
        <v>11.1</v>
      </c>
      <c r="N1547" s="4">
        <v>9</v>
      </c>
      <c r="O1547" s="4">
        <v>213237</v>
      </c>
      <c r="P1547" s="4">
        <v>447282</v>
      </c>
      <c r="Q1547" s="4">
        <v>0</v>
      </c>
      <c r="R1547" s="9" t="str">
        <f t="shared" si="99"/>
        <v>c1df0fdb-52a5-4e7d-a420-01751a56e47eне погашен297330краткосрочный732ремонт жильяв ипотекеремонт жилья9034,1211,192132374472820</v>
      </c>
      <c r="S1547" s="10">
        <f t="shared" si="100"/>
        <v>0.13499964509641549</v>
      </c>
      <c r="T1547" s="3">
        <f t="shared" si="101"/>
        <v>23.603516446538233</v>
      </c>
      <c r="U1547" s="13">
        <f t="shared" si="102"/>
        <v>8.2542883775131637E-2</v>
      </c>
    </row>
    <row r="1548" spans="1:21" x14ac:dyDescent="0.25">
      <c r="A1548">
        <v>164</v>
      </c>
      <c r="B1548" t="s">
        <v>211</v>
      </c>
      <c r="C1548" t="s">
        <v>23</v>
      </c>
      <c r="D1548" s="1">
        <v>605726</v>
      </c>
      <c r="E1548" t="s">
        <v>24</v>
      </c>
      <c r="F1548" s="4">
        <v>748</v>
      </c>
      <c r="G1548" s="4">
        <v>3609145</v>
      </c>
      <c r="H1548" t="s">
        <v>29</v>
      </c>
      <c r="I1548" t="s">
        <v>26</v>
      </c>
      <c r="J1548" t="s">
        <v>30</v>
      </c>
      <c r="K1548" s="3">
        <v>43610.7</v>
      </c>
      <c r="L1548" s="6">
        <v>23</v>
      </c>
      <c r="M1548" s="4">
        <v>59</v>
      </c>
      <c r="N1548" s="4">
        <v>10</v>
      </c>
      <c r="O1548" s="4">
        <v>378423</v>
      </c>
      <c r="P1548" s="4">
        <v>475772</v>
      </c>
      <c r="Q1548" s="4">
        <v>0</v>
      </c>
      <c r="R1548" s="9" t="str">
        <f t="shared" si="99"/>
        <v>c202ba1a-d4a2-42d7-a2f1-d0093fc4509bпогашен605726краткосрочный748консолидация кредитов10+ летв ипотекеконсолидация кредитов43610,72359103784234757720</v>
      </c>
      <c r="S1548" s="10">
        <f t="shared" si="100"/>
        <v>0.14500065805059092</v>
      </c>
      <c r="T1548" s="3">
        <f t="shared" si="101"/>
        <v>8.6772970853483216</v>
      </c>
      <c r="U1548" s="13">
        <f t="shared" si="102"/>
        <v>3.034501771888495E-2</v>
      </c>
    </row>
    <row r="1549" spans="1:21" x14ac:dyDescent="0.25">
      <c r="A1549">
        <v>1448</v>
      </c>
      <c r="B1549" t="s">
        <v>1498</v>
      </c>
      <c r="C1549" t="s">
        <v>23</v>
      </c>
      <c r="D1549" s="1">
        <v>215798</v>
      </c>
      <c r="E1549" t="s">
        <v>24</v>
      </c>
      <c r="F1549" s="4">
        <v>725</v>
      </c>
      <c r="G1549" s="4">
        <v>1358994</v>
      </c>
      <c r="H1549" t="s">
        <v>57</v>
      </c>
      <c r="I1549" t="s">
        <v>38</v>
      </c>
      <c r="J1549" t="s">
        <v>30</v>
      </c>
      <c r="K1549" s="3">
        <v>2502.87</v>
      </c>
      <c r="L1549" s="6">
        <v>15.5</v>
      </c>
      <c r="N1549" s="4">
        <v>7</v>
      </c>
      <c r="O1549" s="4">
        <v>114133</v>
      </c>
      <c r="P1549" s="4">
        <v>211442</v>
      </c>
      <c r="Q1549" s="4">
        <v>0</v>
      </c>
      <c r="R1549" s="9" t="str">
        <f t="shared" si="99"/>
        <v>c2ddd5b7-5938-46f1-bfc0-321c571ebf9eпогашен215798краткосрочный725консолидация кредитов7 летв арендеконсолидация кредитов2502,8715,571141332114420</v>
      </c>
      <c r="S1549" s="10">
        <f t="shared" si="100"/>
        <v>2.2100494924922404E-2</v>
      </c>
      <c r="T1549" s="3">
        <f t="shared" si="101"/>
        <v>45.600850223942913</v>
      </c>
      <c r="U1549" s="13">
        <f t="shared" si="102"/>
        <v>0.15946885238932904</v>
      </c>
    </row>
    <row r="1550" spans="1:21" x14ac:dyDescent="0.25">
      <c r="A1550">
        <v>1127</v>
      </c>
      <c r="B1550" t="s">
        <v>1177</v>
      </c>
      <c r="C1550" t="s">
        <v>23</v>
      </c>
      <c r="D1550" s="1">
        <v>85844</v>
      </c>
      <c r="E1550" t="s">
        <v>24</v>
      </c>
      <c r="F1550" s="4">
        <v>716</v>
      </c>
      <c r="G1550" s="4">
        <v>688218</v>
      </c>
      <c r="H1550" t="s">
        <v>37</v>
      </c>
      <c r="I1550" t="s">
        <v>38</v>
      </c>
      <c r="J1550" t="s">
        <v>30</v>
      </c>
      <c r="K1550" s="3">
        <v>6882.18</v>
      </c>
      <c r="L1550" s="6">
        <v>13.7</v>
      </c>
      <c r="N1550" s="4">
        <v>13</v>
      </c>
      <c r="O1550" s="4">
        <v>209703</v>
      </c>
      <c r="P1550" s="4">
        <v>341022</v>
      </c>
      <c r="Q1550" s="4">
        <v>0</v>
      </c>
      <c r="R1550" s="9" t="str">
        <f t="shared" si="99"/>
        <v>c2e8c7a6-7578-45d7-9407-39ae9bf21521погашен85844краткосрочный716консолидация кредитов5 летв арендеконсолидация кредитов6882,1813,7132097033410220</v>
      </c>
      <c r="S1550" s="10">
        <f t="shared" si="100"/>
        <v>0.12000000000000001</v>
      </c>
      <c r="T1550" s="3">
        <f t="shared" si="101"/>
        <v>30.470432333940696</v>
      </c>
      <c r="U1550" s="13">
        <f t="shared" si="102"/>
        <v>0.10655689208068636</v>
      </c>
    </row>
    <row r="1551" spans="1:21" x14ac:dyDescent="0.25">
      <c r="A1551">
        <v>71</v>
      </c>
      <c r="B1551" t="s">
        <v>118</v>
      </c>
      <c r="C1551" t="s">
        <v>23</v>
      </c>
      <c r="D1551" s="1">
        <v>211222</v>
      </c>
      <c r="E1551" t="s">
        <v>24</v>
      </c>
      <c r="F1551" s="4">
        <v>694</v>
      </c>
      <c r="G1551" s="4">
        <v>947625</v>
      </c>
      <c r="H1551" t="s">
        <v>52</v>
      </c>
      <c r="I1551" t="s">
        <v>38</v>
      </c>
      <c r="J1551" t="s">
        <v>30</v>
      </c>
      <c r="K1551" s="3">
        <v>8923.35</v>
      </c>
      <c r="L1551" s="6">
        <v>18</v>
      </c>
      <c r="M1551" s="4">
        <v>65</v>
      </c>
      <c r="N1551" s="4">
        <v>9</v>
      </c>
      <c r="O1551" s="4">
        <v>93081</v>
      </c>
      <c r="P1551" s="4">
        <v>397694</v>
      </c>
      <c r="Q1551" s="4">
        <v>1</v>
      </c>
      <c r="R1551" s="9" t="str">
        <f t="shared" si="99"/>
        <v>c2fe5a7f-9826-48ad-ae02-b2c31cae3463погашен211222краткосрочный694консолидация кредитов4 годав арендеконсолидация кредитов8923,3518659930813976941</v>
      </c>
      <c r="S1551" s="10">
        <f t="shared" si="100"/>
        <v>0.11299849624060151</v>
      </c>
      <c r="T1551" s="3">
        <f t="shared" si="101"/>
        <v>10.431172149473012</v>
      </c>
      <c r="U1551" s="13">
        <f t="shared" si="102"/>
        <v>3.6478421862375543E-2</v>
      </c>
    </row>
    <row r="1552" spans="1:21" x14ac:dyDescent="0.25">
      <c r="A1552">
        <v>812</v>
      </c>
      <c r="B1552" t="s">
        <v>864</v>
      </c>
      <c r="C1552" t="s">
        <v>23</v>
      </c>
      <c r="D1552" s="1">
        <v>222530</v>
      </c>
      <c r="E1552" t="s">
        <v>24</v>
      </c>
      <c r="F1552" s="4">
        <v>690</v>
      </c>
      <c r="G1552" s="4">
        <v>595783</v>
      </c>
      <c r="I1552" t="s">
        <v>32</v>
      </c>
      <c r="J1552" t="s">
        <v>30</v>
      </c>
      <c r="K1552" s="3">
        <v>17327.05</v>
      </c>
      <c r="L1552" s="6">
        <v>19.5</v>
      </c>
      <c r="N1552" s="4">
        <v>9</v>
      </c>
      <c r="O1552" s="4">
        <v>385757</v>
      </c>
      <c r="P1552" s="4">
        <v>685058</v>
      </c>
      <c r="Q1552" s="4">
        <v>0</v>
      </c>
      <c r="R1552" s="9" t="str">
        <f t="shared" si="99"/>
        <v>c322611d-f268-4a44-82a6-8eec45ae92faпогашен222530краткосрочный690консолидация кредитовв собственностиконсолидация кредитов17327,0519,593857576850580</v>
      </c>
      <c r="S1552" s="10">
        <f t="shared" si="100"/>
        <v>0.34899384507446501</v>
      </c>
      <c r="T1552" s="3">
        <f t="shared" si="101"/>
        <v>22.263281978178629</v>
      </c>
      <c r="U1552" s="13">
        <f t="shared" si="102"/>
        <v>7.7856005097380346E-2</v>
      </c>
    </row>
    <row r="1553" spans="1:21" x14ac:dyDescent="0.25">
      <c r="A1553">
        <v>881</v>
      </c>
      <c r="B1553" t="s">
        <v>933</v>
      </c>
      <c r="C1553" t="s">
        <v>23</v>
      </c>
      <c r="D1553" s="1">
        <v>134332</v>
      </c>
      <c r="E1553" t="s">
        <v>24</v>
      </c>
      <c r="F1553" s="4"/>
      <c r="G1553" s="4"/>
      <c r="H1553" t="s">
        <v>68</v>
      </c>
      <c r="I1553" t="s">
        <v>26</v>
      </c>
      <c r="J1553" t="s">
        <v>30</v>
      </c>
      <c r="K1553" s="3">
        <v>12567.36</v>
      </c>
      <c r="L1553" s="6">
        <v>7</v>
      </c>
      <c r="M1553" s="4">
        <v>29</v>
      </c>
      <c r="N1553" s="4">
        <v>11</v>
      </c>
      <c r="O1553" s="4">
        <v>128383</v>
      </c>
      <c r="P1553" s="4">
        <v>297902</v>
      </c>
      <c r="Q1553" s="4">
        <v>0</v>
      </c>
      <c r="R1553" s="9" t="str">
        <f t="shared" si="99"/>
        <v>c3239d9d-1761-453f-8f32-1740e52d5cddпогашен134332краткосрочныйконсолидация кредитов1 годв ипотекеконсолидация кредитов12567,36729111283832979020</v>
      </c>
      <c r="S1553" s="10" t="str">
        <f t="shared" si="100"/>
        <v/>
      </c>
      <c r="T1553" s="3">
        <f t="shared" si="101"/>
        <v>10.21559022738268</v>
      </c>
      <c r="U1553" s="13">
        <f t="shared" si="102"/>
        <v>3.5724519214885425E-2</v>
      </c>
    </row>
    <row r="1554" spans="1:21" x14ac:dyDescent="0.25">
      <c r="A1554">
        <v>1579</v>
      </c>
      <c r="B1554" t="s">
        <v>1629</v>
      </c>
      <c r="C1554" t="s">
        <v>23</v>
      </c>
      <c r="E1554" t="s">
        <v>24</v>
      </c>
      <c r="F1554" s="4">
        <v>738</v>
      </c>
      <c r="G1554" s="4">
        <v>792490</v>
      </c>
      <c r="H1554" t="s">
        <v>74</v>
      </c>
      <c r="I1554" t="s">
        <v>38</v>
      </c>
      <c r="J1554" t="s">
        <v>30</v>
      </c>
      <c r="K1554" s="3">
        <v>7990.83</v>
      </c>
      <c r="L1554" s="6">
        <v>11.6</v>
      </c>
      <c r="N1554" s="4">
        <v>6</v>
      </c>
      <c r="O1554" s="4">
        <v>238925</v>
      </c>
      <c r="P1554" s="4">
        <v>366894</v>
      </c>
      <c r="Q1554" s="4">
        <v>0</v>
      </c>
      <c r="R1554" s="9" t="str">
        <f t="shared" si="99"/>
        <v>c33445ab-e7a6-4218-a199-579ec286d04eпогашенкраткосрочный738консолидация кредитов6 летв арендеконсолидация кредитов7990,8311,662389253668940</v>
      </c>
      <c r="S1554" s="10">
        <f t="shared" si="100"/>
        <v>0.12099832174538479</v>
      </c>
      <c r="T1554" s="3">
        <f t="shared" si="101"/>
        <v>29.899897757804883</v>
      </c>
      <c r="U1554" s="13">
        <f t="shared" si="102"/>
        <v>0.10456169914770372</v>
      </c>
    </row>
    <row r="1555" spans="1:21" x14ac:dyDescent="0.25">
      <c r="A1555">
        <v>1870</v>
      </c>
      <c r="B1555" t="s">
        <v>1918</v>
      </c>
      <c r="C1555" t="s">
        <v>23</v>
      </c>
      <c r="D1555" s="1">
        <v>772024</v>
      </c>
      <c r="E1555" t="s">
        <v>24</v>
      </c>
      <c r="F1555" s="4">
        <v>723</v>
      </c>
      <c r="G1555" s="4">
        <v>2908748</v>
      </c>
      <c r="H1555" t="s">
        <v>68</v>
      </c>
      <c r="I1555" t="s">
        <v>26</v>
      </c>
      <c r="J1555" t="s">
        <v>30</v>
      </c>
      <c r="K1555" s="3">
        <v>34662.65</v>
      </c>
      <c r="L1555" s="6">
        <v>12</v>
      </c>
      <c r="N1555" s="4">
        <v>17</v>
      </c>
      <c r="O1555" s="4">
        <v>572812</v>
      </c>
      <c r="P1555" s="4">
        <v>741070</v>
      </c>
      <c r="Q1555" s="4">
        <v>1</v>
      </c>
      <c r="R1555" s="9" t="str">
        <f t="shared" si="99"/>
        <v>c33ac172-49f7-4766-8e8c-858621ab4f33погашен772024краткосрочный723консолидация кредитов1 годв ипотекеконсолидация кредитов34662,6512175728127410701</v>
      </c>
      <c r="S1555" s="10">
        <f t="shared" si="100"/>
        <v>0.14300028740887832</v>
      </c>
      <c r="T1555" s="3">
        <f t="shared" si="101"/>
        <v>16.525337791542192</v>
      </c>
      <c r="U1555" s="13">
        <f t="shared" si="102"/>
        <v>5.7790077159122342E-2</v>
      </c>
    </row>
    <row r="1556" spans="1:21" x14ac:dyDescent="0.25">
      <c r="A1556">
        <v>1170</v>
      </c>
      <c r="B1556" t="s">
        <v>1220</v>
      </c>
      <c r="C1556" t="s">
        <v>40</v>
      </c>
      <c r="D1556" s="1">
        <v>668976</v>
      </c>
      <c r="E1556" t="s">
        <v>34</v>
      </c>
      <c r="F1556" s="4">
        <v>691</v>
      </c>
      <c r="G1556" s="4">
        <v>2311008</v>
      </c>
      <c r="H1556" t="s">
        <v>29</v>
      </c>
      <c r="I1556" t="s">
        <v>26</v>
      </c>
      <c r="J1556" t="s">
        <v>30</v>
      </c>
      <c r="K1556" s="3">
        <v>35242.910000000003</v>
      </c>
      <c r="L1556" s="6">
        <v>30</v>
      </c>
      <c r="M1556" s="4">
        <v>14</v>
      </c>
      <c r="N1556" s="4">
        <v>13</v>
      </c>
      <c r="O1556" s="4">
        <v>184889</v>
      </c>
      <c r="P1556" s="4">
        <v>601326</v>
      </c>
      <c r="Q1556" s="4">
        <v>0</v>
      </c>
      <c r="R1556" s="9" t="str">
        <f t="shared" si="99"/>
        <v>c33eb25a-f3ea-438f-b348-2d5fbb68b761не погашен668976долгосрочный691консолидация кредитов10+ летв ипотекеконсолидация кредитов35242,913014131848896013260</v>
      </c>
      <c r="S1556" s="10">
        <f t="shared" si="100"/>
        <v>0.18300019731649567</v>
      </c>
      <c r="T1556" s="3">
        <f t="shared" si="101"/>
        <v>5.2461331938821161</v>
      </c>
      <c r="U1556" s="13">
        <f t="shared" si="102"/>
        <v>1.8346036001554392E-2</v>
      </c>
    </row>
    <row r="1557" spans="1:21" x14ac:dyDescent="0.25">
      <c r="A1557">
        <v>1909</v>
      </c>
      <c r="B1557" t="s">
        <v>1956</v>
      </c>
      <c r="C1557" t="s">
        <v>23</v>
      </c>
      <c r="D1557" s="1">
        <v>194920</v>
      </c>
      <c r="E1557" t="s">
        <v>24</v>
      </c>
      <c r="F1557" s="4">
        <v>740</v>
      </c>
      <c r="G1557" s="4">
        <v>1253145</v>
      </c>
      <c r="H1557" t="s">
        <v>46</v>
      </c>
      <c r="I1557" t="s">
        <v>38</v>
      </c>
      <c r="J1557" t="s">
        <v>30</v>
      </c>
      <c r="K1557" s="3">
        <v>19423.7</v>
      </c>
      <c r="L1557" s="6">
        <v>12</v>
      </c>
      <c r="M1557" s="4">
        <v>20</v>
      </c>
      <c r="N1557" s="4">
        <v>13</v>
      </c>
      <c r="O1557" s="4">
        <v>215517</v>
      </c>
      <c r="P1557" s="4">
        <v>572374</v>
      </c>
      <c r="Q1557" s="4">
        <v>0</v>
      </c>
      <c r="R1557" s="9" t="str">
        <f t="shared" si="99"/>
        <v>c36b7534-1046-46a9-941b-c6fbd137676aпогашен194920краткосрочный740консолидация кредитов2 годав арендеконсолидация кредитов19423,71220132155175723740</v>
      </c>
      <c r="S1557" s="10">
        <f t="shared" si="100"/>
        <v>0.18599954514441666</v>
      </c>
      <c r="T1557" s="3">
        <f t="shared" si="101"/>
        <v>11.095568815416218</v>
      </c>
      <c r="U1557" s="13">
        <f t="shared" si="102"/>
        <v>3.8801856038031102E-2</v>
      </c>
    </row>
    <row r="1558" spans="1:21" x14ac:dyDescent="0.25">
      <c r="A1558">
        <v>1679</v>
      </c>
      <c r="B1558" t="s">
        <v>1728</v>
      </c>
      <c r="C1558" t="s">
        <v>40</v>
      </c>
      <c r="D1558" s="1">
        <v>350592</v>
      </c>
      <c r="E1558" t="s">
        <v>24</v>
      </c>
      <c r="F1558" s="4"/>
      <c r="G1558" s="4"/>
      <c r="H1558" t="s">
        <v>46</v>
      </c>
      <c r="I1558" t="s">
        <v>38</v>
      </c>
      <c r="J1558" t="s">
        <v>30</v>
      </c>
      <c r="K1558" s="3">
        <v>33590.1</v>
      </c>
      <c r="L1558" s="6">
        <v>8.6999999999999993</v>
      </c>
      <c r="N1558" s="4">
        <v>14</v>
      </c>
      <c r="O1558" s="4">
        <v>362615</v>
      </c>
      <c r="P1558" s="4">
        <v>471240</v>
      </c>
      <c r="Q1558" s="4">
        <v>0</v>
      </c>
      <c r="R1558" s="9" t="str">
        <f t="shared" si="99"/>
        <v>c36ba462-46a7-48a7-afb6-b036750f996bне погашен350592краткосрочныйконсолидация кредитов2 годав арендеконсолидация кредитов33590,18,7143626154712400</v>
      </c>
      <c r="S1558" s="10" t="str">
        <f t="shared" si="100"/>
        <v/>
      </c>
      <c r="T1558" s="3">
        <f t="shared" si="101"/>
        <v>10.795293851462187</v>
      </c>
      <c r="U1558" s="13">
        <f t="shared" si="102"/>
        <v>3.7751776847230079E-2</v>
      </c>
    </row>
    <row r="1559" spans="1:21" x14ac:dyDescent="0.25">
      <c r="A1559">
        <v>536</v>
      </c>
      <c r="B1559" t="s">
        <v>587</v>
      </c>
      <c r="C1559" t="s">
        <v>40</v>
      </c>
      <c r="D1559" s="1">
        <v>108130</v>
      </c>
      <c r="E1559" t="s">
        <v>34</v>
      </c>
      <c r="F1559" s="4">
        <v>730</v>
      </c>
      <c r="G1559" s="4">
        <v>672372</v>
      </c>
      <c r="H1559" t="s">
        <v>46</v>
      </c>
      <c r="I1559" t="s">
        <v>38</v>
      </c>
      <c r="J1559" t="s">
        <v>103</v>
      </c>
      <c r="K1559" s="3">
        <v>7883.48</v>
      </c>
      <c r="L1559" s="6">
        <v>13.4</v>
      </c>
      <c r="M1559" s="4">
        <v>53</v>
      </c>
      <c r="N1559" s="4">
        <v>6</v>
      </c>
      <c r="O1559" s="4">
        <v>216068</v>
      </c>
      <c r="P1559" s="4">
        <v>674366</v>
      </c>
      <c r="Q1559" s="4">
        <v>0</v>
      </c>
      <c r="R1559" s="9" t="str">
        <f t="shared" si="99"/>
        <v>c3c81bcd-a37d-4b94-850b-ea17e0fc173bне погашен108130долгосрочный730крупная покупка2 годав арендекрупная покупка7883,4813,45362160686743660</v>
      </c>
      <c r="S1559" s="10">
        <f t="shared" si="100"/>
        <v>0.1406985418786029</v>
      </c>
      <c r="T1559" s="3">
        <f t="shared" si="101"/>
        <v>27.407693049262509</v>
      </c>
      <c r="U1559" s="13">
        <f t="shared" si="102"/>
        <v>9.5846312859097574E-2</v>
      </c>
    </row>
    <row r="1560" spans="1:21" x14ac:dyDescent="0.25">
      <c r="A1560">
        <v>795</v>
      </c>
      <c r="B1560" t="s">
        <v>847</v>
      </c>
      <c r="C1560" t="s">
        <v>40</v>
      </c>
      <c r="D1560" s="1">
        <v>450120</v>
      </c>
      <c r="E1560" t="s">
        <v>34</v>
      </c>
      <c r="F1560" s="4">
        <v>673</v>
      </c>
      <c r="G1560" s="4">
        <v>981578</v>
      </c>
      <c r="H1560" t="s">
        <v>29</v>
      </c>
      <c r="I1560" t="s">
        <v>38</v>
      </c>
      <c r="J1560" t="s">
        <v>30</v>
      </c>
      <c r="K1560" s="3">
        <v>19467.78</v>
      </c>
      <c r="L1560" s="6">
        <v>16.5</v>
      </c>
      <c r="N1560" s="4">
        <v>15</v>
      </c>
      <c r="O1560" s="4">
        <v>515394</v>
      </c>
      <c r="P1560" s="4">
        <v>1143230</v>
      </c>
      <c r="Q1560" s="4">
        <v>0</v>
      </c>
      <c r="R1560" s="9" t="str">
        <f t="shared" si="99"/>
        <v>c3e3bd3e-2841-41a2-8ed8-ace9f6f13a4aне погашен450120долгосрочный673консолидация кредитов10+ летв арендеконсолидация кредитов19467,7816,51551539411432300</v>
      </c>
      <c r="S1560" s="10">
        <f t="shared" si="100"/>
        <v>0.23799775463590259</v>
      </c>
      <c r="T1560" s="3">
        <f t="shared" si="101"/>
        <v>26.474205071148329</v>
      </c>
      <c r="U1560" s="13">
        <f t="shared" si="102"/>
        <v>9.258185055503855E-2</v>
      </c>
    </row>
    <row r="1561" spans="1:21" x14ac:dyDescent="0.25">
      <c r="A1561">
        <v>1860</v>
      </c>
      <c r="B1561" t="s">
        <v>1908</v>
      </c>
      <c r="C1561" t="s">
        <v>23</v>
      </c>
      <c r="D1561" s="1">
        <v>295966</v>
      </c>
      <c r="E1561" t="s">
        <v>24</v>
      </c>
      <c r="F1561" s="4"/>
      <c r="G1561" s="4"/>
      <c r="H1561" t="s">
        <v>52</v>
      </c>
      <c r="I1561" t="s">
        <v>26</v>
      </c>
      <c r="J1561" t="s">
        <v>30</v>
      </c>
      <c r="K1561" s="3">
        <v>6380.01</v>
      </c>
      <c r="L1561" s="6">
        <v>29</v>
      </c>
      <c r="N1561" s="4">
        <v>6</v>
      </c>
      <c r="O1561" s="4">
        <v>263644</v>
      </c>
      <c r="P1561" s="4">
        <v>444356</v>
      </c>
      <c r="Q1561" s="4">
        <v>0</v>
      </c>
      <c r="R1561" s="9" t="str">
        <f t="shared" si="99"/>
        <v>c4470d10-a92a-406d-b5c7-2860bacd9041погашен295966краткосрочныйконсолидация кредитов4 годав ипотекеконсолидация кредитов6380,012962636444443560</v>
      </c>
      <c r="S1561" s="10" t="str">
        <f t="shared" si="100"/>
        <v/>
      </c>
      <c r="T1561" s="3">
        <f t="shared" si="101"/>
        <v>41.323446201494981</v>
      </c>
      <c r="U1561" s="13">
        <f t="shared" si="102"/>
        <v>0.14451051921537594</v>
      </c>
    </row>
    <row r="1562" spans="1:21" x14ac:dyDescent="0.25">
      <c r="A1562">
        <v>1358</v>
      </c>
      <c r="B1562" t="s">
        <v>1408</v>
      </c>
      <c r="C1562" t="s">
        <v>40</v>
      </c>
      <c r="D1562" s="1">
        <v>308858</v>
      </c>
      <c r="E1562" t="s">
        <v>34</v>
      </c>
      <c r="F1562" s="4">
        <v>733</v>
      </c>
      <c r="G1562" s="4">
        <v>1095559</v>
      </c>
      <c r="H1562" t="s">
        <v>29</v>
      </c>
      <c r="I1562" t="s">
        <v>26</v>
      </c>
      <c r="J1562" t="s">
        <v>30</v>
      </c>
      <c r="K1562" s="3">
        <v>11868.54</v>
      </c>
      <c r="L1562" s="6">
        <v>16</v>
      </c>
      <c r="N1562" s="4">
        <v>4</v>
      </c>
      <c r="O1562" s="4">
        <v>1995</v>
      </c>
      <c r="P1562" s="4">
        <v>289564</v>
      </c>
      <c r="Q1562" s="4">
        <v>0</v>
      </c>
      <c r="R1562" s="9" t="str">
        <f t="shared" si="99"/>
        <v>c4552960-5389-4827-bbc9-ecfa0c7fe071не погашен308858долгосрочный733консолидация кредитов10+ летв ипотекеконсолидация кредитов11868,5416419952895640</v>
      </c>
      <c r="S1562" s="10">
        <f t="shared" si="100"/>
        <v>0.12999982657255338</v>
      </c>
      <c r="T1562" s="3">
        <f t="shared" si="101"/>
        <v>0.1680914417443089</v>
      </c>
      <c r="U1562" s="13">
        <f t="shared" si="102"/>
        <v>5.8782564754370382E-4</v>
      </c>
    </row>
    <row r="1563" spans="1:21" x14ac:dyDescent="0.25">
      <c r="A1563">
        <v>515</v>
      </c>
      <c r="B1563" t="s">
        <v>566</v>
      </c>
      <c r="C1563" t="s">
        <v>23</v>
      </c>
      <c r="E1563" t="s">
        <v>24</v>
      </c>
      <c r="F1563" s="4">
        <v>747</v>
      </c>
      <c r="G1563" s="4">
        <v>4995328</v>
      </c>
      <c r="H1563" t="s">
        <v>46</v>
      </c>
      <c r="I1563" t="s">
        <v>26</v>
      </c>
      <c r="J1563" t="s">
        <v>30</v>
      </c>
      <c r="K1563" s="3">
        <v>30471.439999999999</v>
      </c>
      <c r="L1563" s="6">
        <v>14.3</v>
      </c>
      <c r="N1563" s="4">
        <v>11</v>
      </c>
      <c r="O1563" s="4">
        <v>1046672</v>
      </c>
      <c r="P1563" s="4">
        <v>1702162</v>
      </c>
      <c r="Q1563" s="4">
        <v>0</v>
      </c>
      <c r="R1563" s="9" t="str">
        <f t="shared" si="99"/>
        <v>c48261ff-f75b-4e0d-acc8-d0b379f82043погашенкраткосрочный747консолидация кредитов2 годав ипотекеконсолидация кредитов30471,4414,311104667217021620</v>
      </c>
      <c r="S1563" s="10">
        <f t="shared" si="100"/>
        <v>7.3199853943524823E-2</v>
      </c>
      <c r="T1563" s="3">
        <f t="shared" si="101"/>
        <v>34.349279193894347</v>
      </c>
      <c r="U1563" s="13">
        <f t="shared" si="102"/>
        <v>0.12012144744123501</v>
      </c>
    </row>
    <row r="1564" spans="1:21" x14ac:dyDescent="0.25">
      <c r="A1564">
        <v>1713</v>
      </c>
      <c r="B1564" t="s">
        <v>1762</v>
      </c>
      <c r="C1564" t="s">
        <v>23</v>
      </c>
      <c r="E1564" t="s">
        <v>24</v>
      </c>
      <c r="F1564" s="4">
        <v>748</v>
      </c>
      <c r="G1564" s="4">
        <v>2235255</v>
      </c>
      <c r="H1564" t="s">
        <v>57</v>
      </c>
      <c r="I1564" t="s">
        <v>26</v>
      </c>
      <c r="J1564" t="s">
        <v>30</v>
      </c>
      <c r="K1564" s="3">
        <v>41910.959999999999</v>
      </c>
      <c r="L1564" s="6">
        <v>15</v>
      </c>
      <c r="N1564" s="4">
        <v>13</v>
      </c>
      <c r="O1564" s="4">
        <v>840123</v>
      </c>
      <c r="P1564" s="4">
        <v>1487420</v>
      </c>
      <c r="Q1564" s="4">
        <v>0</v>
      </c>
      <c r="R1564" s="9" t="str">
        <f t="shared" si="99"/>
        <v>c4930dd2-fa40-487d-bbcc-51b3deb135f4погашенкраткосрочный748консолидация кредитов7 летв ипотекеконсолидация кредитов41910,96151384012314874200</v>
      </c>
      <c r="S1564" s="10">
        <f t="shared" si="100"/>
        <v>0.22499961749330613</v>
      </c>
      <c r="T1564" s="3">
        <f t="shared" si="101"/>
        <v>20.045424872157547</v>
      </c>
      <c r="U1564" s="13">
        <f t="shared" si="102"/>
        <v>7.0100028493352035E-2</v>
      </c>
    </row>
    <row r="1565" spans="1:21" x14ac:dyDescent="0.25">
      <c r="A1565">
        <v>735</v>
      </c>
      <c r="B1565" t="s">
        <v>787</v>
      </c>
      <c r="C1565" t="s">
        <v>23</v>
      </c>
      <c r="D1565" s="1">
        <v>560010</v>
      </c>
      <c r="E1565" t="s">
        <v>34</v>
      </c>
      <c r="F1565" s="4">
        <v>719</v>
      </c>
      <c r="G1565" s="4">
        <v>5701140</v>
      </c>
      <c r="H1565" t="s">
        <v>52</v>
      </c>
      <c r="I1565" t="s">
        <v>26</v>
      </c>
      <c r="J1565" t="s">
        <v>27</v>
      </c>
      <c r="K1565" s="3">
        <v>24942.44</v>
      </c>
      <c r="L1565" s="6">
        <v>8.4</v>
      </c>
      <c r="N1565" s="4">
        <v>9</v>
      </c>
      <c r="O1565" s="4">
        <v>76893</v>
      </c>
      <c r="P1565" s="4">
        <v>436414</v>
      </c>
      <c r="Q1565" s="4">
        <v>0</v>
      </c>
      <c r="R1565" s="9" t="str">
        <f t="shared" si="99"/>
        <v>c49e61bf-8cee-4519-9de4-84ca2499a87cпогашен560010долгосрочный719ремонт жилья4 годав ипотекеремонт жилья24942,448,49768934364140</v>
      </c>
      <c r="S1565" s="10">
        <f t="shared" si="100"/>
        <v>5.2499900019995993E-2</v>
      </c>
      <c r="T1565" s="3">
        <f t="shared" si="101"/>
        <v>3.082817879886651</v>
      </c>
      <c r="U1565" s="13">
        <f t="shared" si="102"/>
        <v>1.0780795248697029E-2</v>
      </c>
    </row>
    <row r="1566" spans="1:21" x14ac:dyDescent="0.25">
      <c r="A1566">
        <v>1731</v>
      </c>
      <c r="B1566" t="s">
        <v>1780</v>
      </c>
      <c r="C1566" t="s">
        <v>23</v>
      </c>
      <c r="D1566" s="1">
        <v>369754</v>
      </c>
      <c r="E1566" t="s">
        <v>34</v>
      </c>
      <c r="F1566" s="4">
        <v>683</v>
      </c>
      <c r="G1566" s="4">
        <v>1257971</v>
      </c>
      <c r="H1566" t="s">
        <v>68</v>
      </c>
      <c r="I1566" t="s">
        <v>38</v>
      </c>
      <c r="J1566" t="s">
        <v>30</v>
      </c>
      <c r="K1566" s="3">
        <v>28304.3</v>
      </c>
      <c r="L1566" s="6">
        <v>18.8</v>
      </c>
      <c r="N1566" s="4">
        <v>25</v>
      </c>
      <c r="O1566" s="4">
        <v>43206</v>
      </c>
      <c r="P1566" s="4">
        <v>685168</v>
      </c>
      <c r="Q1566" s="4">
        <v>1</v>
      </c>
      <c r="R1566" s="9" t="str">
        <f t="shared" si="99"/>
        <v>c4c869e3-2a17-4ff7-ad41-f39de0b214a6погашен369754долгосрочный683консолидация кредитов1 годв арендеконсолидация кредитов28304,318,825432066851681</v>
      </c>
      <c r="S1566" s="10">
        <f t="shared" si="100"/>
        <v>0.2699995468893957</v>
      </c>
      <c r="T1566" s="3">
        <f t="shared" si="101"/>
        <v>1.5264818419816071</v>
      </c>
      <c r="U1566" s="13">
        <f t="shared" si="102"/>
        <v>5.3381966857745993E-3</v>
      </c>
    </row>
    <row r="1567" spans="1:21" x14ac:dyDescent="0.25">
      <c r="A1567">
        <v>1481</v>
      </c>
      <c r="B1567" t="s">
        <v>1531</v>
      </c>
      <c r="C1567" t="s">
        <v>23</v>
      </c>
      <c r="D1567" s="1">
        <v>240966</v>
      </c>
      <c r="E1567" t="s">
        <v>24</v>
      </c>
      <c r="F1567" s="4"/>
      <c r="G1567" s="4"/>
      <c r="H1567" t="s">
        <v>29</v>
      </c>
      <c r="I1567" t="s">
        <v>26</v>
      </c>
      <c r="J1567" t="s">
        <v>30</v>
      </c>
      <c r="K1567" s="3">
        <v>25311.42</v>
      </c>
      <c r="L1567" s="6">
        <v>16</v>
      </c>
      <c r="M1567" s="4">
        <v>27</v>
      </c>
      <c r="N1567" s="4">
        <v>15</v>
      </c>
      <c r="O1567" s="4">
        <v>306432</v>
      </c>
      <c r="P1567" s="4">
        <v>438064</v>
      </c>
      <c r="Q1567" s="4">
        <v>0</v>
      </c>
      <c r="R1567" s="9" t="str">
        <f t="shared" si="99"/>
        <v>c4ced673-112c-4495-8f48-59d22c09b8c2погашен240966краткосрочныйконсолидация кредитов10+ летв ипотекеконсолидация кредитов25311,421627153064324380640</v>
      </c>
      <c r="S1567" s="10" t="str">
        <f t="shared" si="100"/>
        <v/>
      </c>
      <c r="T1567" s="3">
        <f t="shared" si="101"/>
        <v>12.106472098365087</v>
      </c>
      <c r="U1567" s="13">
        <f t="shared" si="102"/>
        <v>4.2337044211426575E-2</v>
      </c>
    </row>
    <row r="1568" spans="1:21" x14ac:dyDescent="0.25">
      <c r="A1568">
        <v>511</v>
      </c>
      <c r="B1568" t="s">
        <v>562</v>
      </c>
      <c r="C1568" t="s">
        <v>23</v>
      </c>
      <c r="D1568" s="1">
        <v>88374</v>
      </c>
      <c r="E1568" t="s">
        <v>24</v>
      </c>
      <c r="F1568" s="4"/>
      <c r="G1568" s="4"/>
      <c r="H1568" t="s">
        <v>46</v>
      </c>
      <c r="I1568" t="s">
        <v>38</v>
      </c>
      <c r="J1568" t="s">
        <v>30</v>
      </c>
      <c r="K1568" s="3">
        <v>18904.810000000001</v>
      </c>
      <c r="L1568" s="6">
        <v>15.8</v>
      </c>
      <c r="M1568" s="4">
        <v>4</v>
      </c>
      <c r="N1568" s="4">
        <v>14</v>
      </c>
      <c r="O1568" s="4">
        <v>50996</v>
      </c>
      <c r="P1568" s="4">
        <v>260128</v>
      </c>
      <c r="Q1568" s="4">
        <v>1</v>
      </c>
      <c r="R1568" s="9" t="str">
        <f t="shared" si="99"/>
        <v>c5396ed9-5ba7-4839-87e4-ba89d333f9e0погашен88374краткосрочныйконсолидация кредитов2 годав арендеконсолидация кредитов18904,8115,8414509962601281</v>
      </c>
      <c r="S1568" s="10" t="str">
        <f t="shared" si="100"/>
        <v/>
      </c>
      <c r="T1568" s="3">
        <f t="shared" si="101"/>
        <v>2.6975145478849032</v>
      </c>
      <c r="U1568" s="13">
        <f t="shared" si="102"/>
        <v>9.4333668592184051E-3</v>
      </c>
    </row>
    <row r="1569" spans="1:21" x14ac:dyDescent="0.25">
      <c r="A1569">
        <v>1283</v>
      </c>
      <c r="B1569" t="s">
        <v>1333</v>
      </c>
      <c r="C1569" t="s">
        <v>23</v>
      </c>
      <c r="D1569" s="1">
        <v>536492</v>
      </c>
      <c r="E1569" t="s">
        <v>34</v>
      </c>
      <c r="F1569" s="4">
        <v>720</v>
      </c>
      <c r="G1569" s="4">
        <v>1061834</v>
      </c>
      <c r="H1569" t="s">
        <v>29</v>
      </c>
      <c r="I1569" t="s">
        <v>38</v>
      </c>
      <c r="J1569" t="s">
        <v>30</v>
      </c>
      <c r="K1569" s="3">
        <v>14069.12</v>
      </c>
      <c r="L1569" s="6">
        <v>19.399999999999999</v>
      </c>
      <c r="N1569" s="4">
        <v>7</v>
      </c>
      <c r="O1569" s="4">
        <v>629603</v>
      </c>
      <c r="P1569" s="4">
        <v>1347544</v>
      </c>
      <c r="Q1569" s="4">
        <v>0</v>
      </c>
      <c r="R1569" s="9" t="str">
        <f t="shared" si="99"/>
        <v>c5512d92-3712-40a6-b1f5-f196403e503dпогашен536492долгосрочный720консолидация кредитов10+ летв арендеконсолидация кредитов14069,1219,4762960313475440</v>
      </c>
      <c r="S1569" s="10">
        <f t="shared" si="100"/>
        <v>0.15899796013312817</v>
      </c>
      <c r="T1569" s="3">
        <f t="shared" si="101"/>
        <v>44.750702247191008</v>
      </c>
      <c r="U1569" s="13">
        <f t="shared" si="102"/>
        <v>0.15649583496645314</v>
      </c>
    </row>
    <row r="1570" spans="1:21" x14ac:dyDescent="0.25">
      <c r="A1570">
        <v>179</v>
      </c>
      <c r="B1570" t="s">
        <v>226</v>
      </c>
      <c r="C1570" t="s">
        <v>23</v>
      </c>
      <c r="D1570" s="1">
        <v>216370</v>
      </c>
      <c r="E1570" t="s">
        <v>24</v>
      </c>
      <c r="F1570" s="4"/>
      <c r="G1570" s="4"/>
      <c r="H1570" t="s">
        <v>46</v>
      </c>
      <c r="I1570" t="s">
        <v>38</v>
      </c>
      <c r="J1570" t="s">
        <v>30</v>
      </c>
      <c r="K1570" s="3">
        <v>6446.89</v>
      </c>
      <c r="L1570" s="6">
        <v>8.1999999999999993</v>
      </c>
      <c r="N1570" s="4">
        <v>10</v>
      </c>
      <c r="O1570" s="4">
        <v>239970</v>
      </c>
      <c r="P1570" s="4">
        <v>551320</v>
      </c>
      <c r="Q1570" s="4">
        <v>0</v>
      </c>
      <c r="R1570" s="9" t="str">
        <f t="shared" si="99"/>
        <v>c56cdb33-b1fd-4d8b-9b63-db54333910a8погашен216370краткосрочныйконсолидация кредитов2 годав арендеконсолидация кредитов6446,898,2102399705513200</v>
      </c>
      <c r="S1570" s="10" t="str">
        <f t="shared" si="100"/>
        <v/>
      </c>
      <c r="T1570" s="3">
        <f t="shared" si="101"/>
        <v>37.222598803454069</v>
      </c>
      <c r="U1570" s="13">
        <f t="shared" si="102"/>
        <v>0.13016961493008725</v>
      </c>
    </row>
    <row r="1571" spans="1:21" x14ac:dyDescent="0.25">
      <c r="A1571">
        <v>45</v>
      </c>
      <c r="B1571" t="s">
        <v>90</v>
      </c>
      <c r="C1571" t="s">
        <v>23</v>
      </c>
      <c r="D1571" s="1">
        <v>311762</v>
      </c>
      <c r="E1571" t="s">
        <v>34</v>
      </c>
      <c r="F1571" s="4">
        <v>680</v>
      </c>
      <c r="G1571" s="4">
        <v>2211657</v>
      </c>
      <c r="H1571" t="s">
        <v>52</v>
      </c>
      <c r="I1571" t="s">
        <v>26</v>
      </c>
      <c r="J1571" t="s">
        <v>30</v>
      </c>
      <c r="K1571" s="3">
        <v>44601.74</v>
      </c>
      <c r="L1571" s="6">
        <v>14.5</v>
      </c>
      <c r="M1571" s="4">
        <v>15</v>
      </c>
      <c r="N1571" s="4">
        <v>11</v>
      </c>
      <c r="O1571" s="4">
        <v>213921</v>
      </c>
      <c r="P1571" s="4">
        <v>509652</v>
      </c>
      <c r="Q1571" s="4">
        <v>0</v>
      </c>
      <c r="R1571" s="9" t="str">
        <f t="shared" si="99"/>
        <v>c5a714bb-75c6-4264-a807-8a35bb12ce7dпогашен311762долгосрочный680консолидация кредитов4 годав ипотекеконсолидация кредитов44601,7414,515112139215096520</v>
      </c>
      <c r="S1571" s="10">
        <f t="shared" si="100"/>
        <v>0.24199994845493672</v>
      </c>
      <c r="T1571" s="3">
        <f t="shared" si="101"/>
        <v>4.7962478593884459</v>
      </c>
      <c r="U1571" s="13">
        <f t="shared" si="102"/>
        <v>1.6772760555018393E-2</v>
      </c>
    </row>
    <row r="1572" spans="1:21" x14ac:dyDescent="0.25">
      <c r="A1572">
        <v>1892</v>
      </c>
      <c r="B1572" t="s">
        <v>1939</v>
      </c>
      <c r="C1572" t="s">
        <v>23</v>
      </c>
      <c r="D1572" s="1">
        <v>313874</v>
      </c>
      <c r="E1572" t="s">
        <v>24</v>
      </c>
      <c r="F1572" s="4">
        <v>742</v>
      </c>
      <c r="G1572" s="4">
        <v>2129919</v>
      </c>
      <c r="H1572" t="s">
        <v>57</v>
      </c>
      <c r="I1572" t="s">
        <v>38</v>
      </c>
      <c r="J1572" t="s">
        <v>30</v>
      </c>
      <c r="K1572" s="3">
        <v>24316.58</v>
      </c>
      <c r="L1572" s="6">
        <v>12.6</v>
      </c>
      <c r="N1572" s="4">
        <v>8</v>
      </c>
      <c r="O1572" s="4">
        <v>336642</v>
      </c>
      <c r="P1572" s="4">
        <v>508882</v>
      </c>
      <c r="Q1572" s="4">
        <v>0</v>
      </c>
      <c r="R1572" s="9" t="str">
        <f t="shared" si="99"/>
        <v>c5aebfd0-7545-4d98-8875-bc835da4f9d4погашен313874краткосрочный742консолидация кредитов7 летв арендеконсолидация кредитов24316,5812,683366425088820</v>
      </c>
      <c r="S1572" s="10">
        <f t="shared" si="100"/>
        <v>0.13700002676158107</v>
      </c>
      <c r="T1572" s="3">
        <f t="shared" si="101"/>
        <v>13.84413433139035</v>
      </c>
      <c r="U1572" s="13">
        <f t="shared" si="102"/>
        <v>4.8413751132020864E-2</v>
      </c>
    </row>
    <row r="1573" spans="1:21" x14ac:dyDescent="0.25">
      <c r="A1573">
        <v>814</v>
      </c>
      <c r="B1573" t="s">
        <v>866</v>
      </c>
      <c r="C1573" t="s">
        <v>23</v>
      </c>
      <c r="D1573" s="1">
        <v>79530</v>
      </c>
      <c r="E1573" t="s">
        <v>24</v>
      </c>
      <c r="F1573" s="4">
        <v>691</v>
      </c>
      <c r="G1573" s="4">
        <v>953990</v>
      </c>
      <c r="H1573" t="s">
        <v>57</v>
      </c>
      <c r="I1573" t="s">
        <v>38</v>
      </c>
      <c r="J1573" t="s">
        <v>30</v>
      </c>
      <c r="K1573" s="3">
        <v>27029.78</v>
      </c>
      <c r="L1573" s="6">
        <v>19</v>
      </c>
      <c r="M1573" s="4">
        <v>42</v>
      </c>
      <c r="N1573" s="4">
        <v>10</v>
      </c>
      <c r="O1573" s="4">
        <v>371906</v>
      </c>
      <c r="P1573" s="4">
        <v>563640</v>
      </c>
      <c r="Q1573" s="4">
        <v>0</v>
      </c>
      <c r="R1573" s="9" t="str">
        <f t="shared" si="99"/>
        <v>c5b34502-10c1-46e6-b4fb-bfd3ecb95d1eпогашен79530краткосрочный691консолидация кредитов7 летв арендеконсолидация кредитов27029,781942103719065636400</v>
      </c>
      <c r="S1573" s="10">
        <f t="shared" si="100"/>
        <v>0.34000079665405297</v>
      </c>
      <c r="T1573" s="3">
        <f t="shared" si="101"/>
        <v>13.759120495986279</v>
      </c>
      <c r="U1573" s="13">
        <f t="shared" si="102"/>
        <v>4.8116452754851914E-2</v>
      </c>
    </row>
    <row r="1574" spans="1:21" x14ac:dyDescent="0.25">
      <c r="A1574">
        <v>1235</v>
      </c>
      <c r="B1574" t="s">
        <v>1285</v>
      </c>
      <c r="C1574" t="s">
        <v>23</v>
      </c>
      <c r="D1574" s="1">
        <v>216106</v>
      </c>
      <c r="E1574" t="s">
        <v>24</v>
      </c>
      <c r="F1574" s="4">
        <v>742</v>
      </c>
      <c r="G1574" s="4">
        <v>1343794</v>
      </c>
      <c r="H1574" t="s">
        <v>29</v>
      </c>
      <c r="I1574" t="s">
        <v>38</v>
      </c>
      <c r="J1574" t="s">
        <v>30</v>
      </c>
      <c r="K1574" s="3">
        <v>23202.799999999999</v>
      </c>
      <c r="L1574" s="6">
        <v>21.5</v>
      </c>
      <c r="M1574" s="4">
        <v>25</v>
      </c>
      <c r="N1574" s="4">
        <v>10</v>
      </c>
      <c r="O1574" s="4">
        <v>316160</v>
      </c>
      <c r="P1574" s="4">
        <v>527494</v>
      </c>
      <c r="Q1574" s="4">
        <v>0</v>
      </c>
      <c r="R1574" s="9" t="str">
        <f t="shared" si="99"/>
        <v>c5c7c00f-e785-4221-8204-e1959e5e6982погашен216106краткосрочный742консолидация кредитов10+ летв арендеконсолидация кредитов23202,821,525103161605274940</v>
      </c>
      <c r="S1574" s="10">
        <f t="shared" si="100"/>
        <v>0.20719961541724399</v>
      </c>
      <c r="T1574" s="3">
        <f t="shared" si="101"/>
        <v>13.625941696691779</v>
      </c>
      <c r="U1574" s="13">
        <f t="shared" si="102"/>
        <v>4.7650718669154282E-2</v>
      </c>
    </row>
    <row r="1575" spans="1:21" x14ac:dyDescent="0.25">
      <c r="A1575">
        <v>1237</v>
      </c>
      <c r="B1575" t="s">
        <v>1287</v>
      </c>
      <c r="C1575" t="s">
        <v>40</v>
      </c>
      <c r="D1575" s="1">
        <v>128986</v>
      </c>
      <c r="E1575" t="s">
        <v>24</v>
      </c>
      <c r="F1575" s="4">
        <v>747</v>
      </c>
      <c r="G1575" s="4">
        <v>1142622</v>
      </c>
      <c r="H1575" t="s">
        <v>42</v>
      </c>
      <c r="I1575" t="s">
        <v>32</v>
      </c>
      <c r="J1575" t="s">
        <v>30</v>
      </c>
      <c r="K1575" s="3">
        <v>16472.810000000001</v>
      </c>
      <c r="L1575" s="6">
        <v>11.4</v>
      </c>
      <c r="N1575" s="4">
        <v>10</v>
      </c>
      <c r="O1575" s="4">
        <v>28994</v>
      </c>
      <c r="P1575" s="4">
        <v>107910</v>
      </c>
      <c r="Q1575" s="4">
        <v>0</v>
      </c>
      <c r="R1575" s="9" t="str">
        <f t="shared" si="99"/>
        <v>c5d1ed0a-01b1-465f-bc67-93ad442e9ecfне погашен128986краткосрочный747консолидация кредитов&lt; 1 годав собственностиконсолидация кредитов16472,8111,410289941079100</v>
      </c>
      <c r="S1575" s="10">
        <f t="shared" si="100"/>
        <v>0.1730000997705278</v>
      </c>
      <c r="T1575" s="3">
        <f t="shared" si="101"/>
        <v>1.7601125733860827</v>
      </c>
      <c r="U1575" s="13">
        <f t="shared" si="102"/>
        <v>6.1552170798458809E-3</v>
      </c>
    </row>
    <row r="1576" spans="1:21" x14ac:dyDescent="0.25">
      <c r="A1576">
        <v>64</v>
      </c>
      <c r="B1576" t="s">
        <v>111</v>
      </c>
      <c r="C1576" t="s">
        <v>23</v>
      </c>
      <c r="D1576" s="1">
        <v>602008</v>
      </c>
      <c r="E1576" t="s">
        <v>34</v>
      </c>
      <c r="F1576" s="4">
        <v>741</v>
      </c>
      <c r="G1576" s="4">
        <v>2896721</v>
      </c>
      <c r="H1576" t="s">
        <v>46</v>
      </c>
      <c r="I1576" t="s">
        <v>32</v>
      </c>
      <c r="J1576" t="s">
        <v>30</v>
      </c>
      <c r="K1576" s="3">
        <v>48278.62</v>
      </c>
      <c r="L1576" s="6">
        <v>19.600000000000001</v>
      </c>
      <c r="M1576" s="4">
        <v>32</v>
      </c>
      <c r="N1576" s="4">
        <v>17</v>
      </c>
      <c r="O1576" s="4">
        <v>5246261</v>
      </c>
      <c r="P1576" s="4">
        <v>11887678</v>
      </c>
      <c r="Q1576" s="4">
        <v>0</v>
      </c>
      <c r="R1576" s="9" t="str">
        <f t="shared" si="99"/>
        <v>c5e8d25e-4417-4e67-ac03-9d5cf3f903caпогашен602008долгосрочный741консолидация кредитов2 годав собственностиконсолидация кредитов48278,6219,632175246261118876780</v>
      </c>
      <c r="S1576" s="10">
        <f t="shared" si="100"/>
        <v>0.19999973763438042</v>
      </c>
      <c r="T1576" s="3">
        <f t="shared" si="101"/>
        <v>108.66634133287157</v>
      </c>
      <c r="U1576" s="13">
        <f t="shared" si="102"/>
        <v>0.38001258004179778</v>
      </c>
    </row>
    <row r="1577" spans="1:21" x14ac:dyDescent="0.25">
      <c r="A1577">
        <v>1911</v>
      </c>
      <c r="B1577" t="s">
        <v>1958</v>
      </c>
      <c r="C1577" t="s">
        <v>23</v>
      </c>
      <c r="D1577" s="1">
        <v>159962</v>
      </c>
      <c r="E1577" t="s">
        <v>24</v>
      </c>
      <c r="F1577" s="4">
        <v>747</v>
      </c>
      <c r="G1577" s="4">
        <v>690764</v>
      </c>
      <c r="H1577" t="s">
        <v>68</v>
      </c>
      <c r="I1577" t="s">
        <v>38</v>
      </c>
      <c r="J1577" t="s">
        <v>80</v>
      </c>
      <c r="K1577" s="3">
        <v>8001.47</v>
      </c>
      <c r="L1577" s="6">
        <v>17.2</v>
      </c>
      <c r="N1577" s="4">
        <v>7</v>
      </c>
      <c r="O1577" s="4">
        <v>232940</v>
      </c>
      <c r="P1577" s="4">
        <v>322256</v>
      </c>
      <c r="Q1577" s="4">
        <v>0</v>
      </c>
      <c r="R1577" s="9" t="str">
        <f t="shared" si="99"/>
        <v>c5fe1722-fe80-4e3b-bd50-26f49068b3efпогашен159962краткосрочный747приобретение автомобиля1 годв арендеприобретение автомобиля8001,4717,272329403222560</v>
      </c>
      <c r="S1577" s="10">
        <f t="shared" si="100"/>
        <v>0.1390020904389922</v>
      </c>
      <c r="T1577" s="3">
        <f t="shared" si="101"/>
        <v>29.112150642319474</v>
      </c>
      <c r="U1577" s="13">
        <f t="shared" si="102"/>
        <v>0.10180690120287277</v>
      </c>
    </row>
    <row r="1578" spans="1:21" x14ac:dyDescent="0.25">
      <c r="A1578">
        <v>507</v>
      </c>
      <c r="B1578" t="s">
        <v>558</v>
      </c>
      <c r="C1578" t="s">
        <v>23</v>
      </c>
      <c r="D1578" s="1">
        <v>590986</v>
      </c>
      <c r="E1578" t="s">
        <v>34</v>
      </c>
      <c r="F1578" s="4">
        <v>613</v>
      </c>
      <c r="G1578" s="4">
        <v>1156511</v>
      </c>
      <c r="H1578" t="s">
        <v>35</v>
      </c>
      <c r="I1578" t="s">
        <v>38</v>
      </c>
      <c r="J1578" t="s">
        <v>30</v>
      </c>
      <c r="K1578" s="3">
        <v>22060.52</v>
      </c>
      <c r="L1578" s="6">
        <v>14.1</v>
      </c>
      <c r="N1578" s="4">
        <v>11</v>
      </c>
      <c r="O1578" s="4">
        <v>268926</v>
      </c>
      <c r="P1578" s="4">
        <v>331254</v>
      </c>
      <c r="Q1578" s="4">
        <v>0</v>
      </c>
      <c r="R1578" s="9" t="str">
        <f t="shared" si="99"/>
        <v>c62a4a9f-659c-44bb-a0a8-ab18d2caa2e7погашен590986долгосрочный613консолидация кредитов3 годав арендеконсолидация кредитов22060,5214,1112689263312540</v>
      </c>
      <c r="S1578" s="10">
        <f t="shared" si="100"/>
        <v>0.22890075407843072</v>
      </c>
      <c r="T1578" s="3">
        <f t="shared" si="101"/>
        <v>12.190374478933407</v>
      </c>
      <c r="U1578" s="13">
        <f t="shared" si="102"/>
        <v>4.2630455765734342E-2</v>
      </c>
    </row>
    <row r="1579" spans="1:21" x14ac:dyDescent="0.25">
      <c r="A1579">
        <v>1993</v>
      </c>
      <c r="B1579" t="s">
        <v>2040</v>
      </c>
      <c r="C1579" t="s">
        <v>23</v>
      </c>
      <c r="D1579" s="1">
        <v>431420</v>
      </c>
      <c r="E1579" t="s">
        <v>24</v>
      </c>
      <c r="F1579" s="4">
        <v>749</v>
      </c>
      <c r="G1579" s="4">
        <v>1490360</v>
      </c>
      <c r="H1579" t="s">
        <v>37</v>
      </c>
      <c r="I1579" t="s">
        <v>26</v>
      </c>
      <c r="J1579" t="s">
        <v>27</v>
      </c>
      <c r="K1579" s="3">
        <v>2744.74</v>
      </c>
      <c r="L1579" s="6">
        <v>30.8</v>
      </c>
      <c r="N1579" s="4">
        <v>10</v>
      </c>
      <c r="O1579" s="4">
        <v>784871</v>
      </c>
      <c r="P1579" s="4">
        <v>11957990</v>
      </c>
      <c r="Q1579" s="4">
        <v>0</v>
      </c>
      <c r="R1579" s="9" t="str">
        <f t="shared" si="99"/>
        <v>c63bc59d-51f1-4534-9288-a10136b48a2fпогашен431420краткосрочный749ремонт жилья5 летв ипотекеремонт жилья2744,7430,810784871119579900</v>
      </c>
      <c r="S1579" s="10">
        <f t="shared" si="100"/>
        <v>2.2099949005609382E-2</v>
      </c>
      <c r="T1579" s="3">
        <f t="shared" si="101"/>
        <v>285.95458950574556</v>
      </c>
      <c r="U1579" s="13">
        <f t="shared" si="102"/>
        <v>1</v>
      </c>
    </row>
    <row r="1580" spans="1:21" x14ac:dyDescent="0.25">
      <c r="A1580">
        <v>1487</v>
      </c>
      <c r="B1580" t="s">
        <v>1537</v>
      </c>
      <c r="C1580" t="s">
        <v>23</v>
      </c>
      <c r="D1580" s="1">
        <v>215798</v>
      </c>
      <c r="E1580" t="s">
        <v>24</v>
      </c>
      <c r="F1580" s="4"/>
      <c r="G1580" s="4"/>
      <c r="H1580" t="s">
        <v>46</v>
      </c>
      <c r="I1580" t="s">
        <v>38</v>
      </c>
      <c r="J1580" t="s">
        <v>30</v>
      </c>
      <c r="K1580" s="3">
        <v>3091.87</v>
      </c>
      <c r="L1580" s="6">
        <v>16</v>
      </c>
      <c r="N1580" s="4">
        <v>2</v>
      </c>
      <c r="O1580" s="4">
        <v>33535</v>
      </c>
      <c r="P1580" s="4">
        <v>43186</v>
      </c>
      <c r="Q1580" s="4">
        <v>0</v>
      </c>
      <c r="R1580" s="9" t="str">
        <f t="shared" si="99"/>
        <v>c6572bf6-9c30-46d1-8ce6-bce9dc55b9f2погашен215798краткосрочныйконсолидация кредитов2 годав арендеконсолидация кредитов3091,8716233535431860</v>
      </c>
      <c r="S1580" s="10" t="str">
        <f t="shared" si="100"/>
        <v/>
      </c>
      <c r="T1580" s="3">
        <f t="shared" si="101"/>
        <v>10.84618693541449</v>
      </c>
      <c r="U1580" s="13">
        <f t="shared" si="102"/>
        <v>3.792975295189855E-2</v>
      </c>
    </row>
    <row r="1581" spans="1:21" x14ac:dyDescent="0.25">
      <c r="A1581">
        <v>19</v>
      </c>
      <c r="B1581" t="s">
        <v>59</v>
      </c>
      <c r="C1581" t="s">
        <v>23</v>
      </c>
      <c r="D1581" s="1">
        <v>66396</v>
      </c>
      <c r="E1581" t="s">
        <v>24</v>
      </c>
      <c r="F1581" s="4"/>
      <c r="G1581" s="4"/>
      <c r="H1581" t="s">
        <v>29</v>
      </c>
      <c r="I1581" t="s">
        <v>38</v>
      </c>
      <c r="J1581" t="s">
        <v>30</v>
      </c>
      <c r="K1581" s="3">
        <v>9898.81</v>
      </c>
      <c r="L1581" s="6">
        <v>27.1</v>
      </c>
      <c r="N1581" s="4">
        <v>23</v>
      </c>
      <c r="O1581" s="4">
        <v>9728</v>
      </c>
      <c r="P1581" s="4">
        <v>402380</v>
      </c>
      <c r="Q1581" s="4">
        <v>1</v>
      </c>
      <c r="R1581" s="9" t="str">
        <f t="shared" si="99"/>
        <v>c67b2cb5-9f91-4bcb-9a03-03d1589c6c1aпогашен66396краткосрочныйконсолидация кредитов10+ летв арендеконсолидация кредитов9898,8127,12397284023801</v>
      </c>
      <c r="S1581" s="10" t="str">
        <f t="shared" si="100"/>
        <v/>
      </c>
      <c r="T1581" s="3">
        <f t="shared" si="101"/>
        <v>0.98274439048734141</v>
      </c>
      <c r="U1581" s="13">
        <f t="shared" si="102"/>
        <v>3.4367148720569687E-3</v>
      </c>
    </row>
    <row r="1582" spans="1:21" x14ac:dyDescent="0.25">
      <c r="A1582">
        <v>199</v>
      </c>
      <c r="B1582" t="s">
        <v>246</v>
      </c>
      <c r="C1582" t="s">
        <v>40</v>
      </c>
      <c r="D1582" s="1">
        <v>304590</v>
      </c>
      <c r="E1582" t="s">
        <v>24</v>
      </c>
      <c r="F1582" s="4">
        <v>746</v>
      </c>
      <c r="G1582" s="4">
        <v>1202510</v>
      </c>
      <c r="H1582" t="s">
        <v>68</v>
      </c>
      <c r="I1582" t="s">
        <v>38</v>
      </c>
      <c r="J1582" t="s">
        <v>30</v>
      </c>
      <c r="K1582" s="3">
        <v>28960.18</v>
      </c>
      <c r="L1582" s="6">
        <v>19.7</v>
      </c>
      <c r="N1582" s="4">
        <v>9</v>
      </c>
      <c r="O1582" s="4">
        <v>314830</v>
      </c>
      <c r="P1582" s="4">
        <v>619982</v>
      </c>
      <c r="Q1582" s="4">
        <v>0</v>
      </c>
      <c r="R1582" s="9" t="str">
        <f t="shared" si="99"/>
        <v>c68e4653-01eb-4e55-88c3-80b151fa9c90не погашен304590краткосрочный746консолидация кредитов1 годв арендеконсолидация кредитов28960,1819,793148306199820</v>
      </c>
      <c r="S1582" s="10">
        <f t="shared" si="100"/>
        <v>0.28899731395165118</v>
      </c>
      <c r="T1582" s="3">
        <f t="shared" si="101"/>
        <v>10.871134088254976</v>
      </c>
      <c r="U1582" s="13">
        <f t="shared" si="102"/>
        <v>3.8016994611085084E-2</v>
      </c>
    </row>
    <row r="1583" spans="1:21" x14ac:dyDescent="0.25">
      <c r="A1583">
        <v>430</v>
      </c>
      <c r="B1583" t="s">
        <v>481</v>
      </c>
      <c r="C1583" t="s">
        <v>23</v>
      </c>
      <c r="D1583" s="1">
        <v>214632</v>
      </c>
      <c r="E1583" t="s">
        <v>24</v>
      </c>
      <c r="F1583" s="4">
        <v>722</v>
      </c>
      <c r="G1583" s="4">
        <v>1448237</v>
      </c>
      <c r="H1583" t="s">
        <v>55</v>
      </c>
      <c r="I1583" t="s">
        <v>26</v>
      </c>
      <c r="J1583" t="s">
        <v>30</v>
      </c>
      <c r="K1583" s="3">
        <v>33188.629999999997</v>
      </c>
      <c r="L1583" s="6">
        <v>15</v>
      </c>
      <c r="M1583" s="4">
        <v>10</v>
      </c>
      <c r="N1583" s="4">
        <v>25</v>
      </c>
      <c r="O1583" s="4">
        <v>485982</v>
      </c>
      <c r="P1583" s="4">
        <v>970200</v>
      </c>
      <c r="Q1583" s="4">
        <v>0</v>
      </c>
      <c r="R1583" s="9" t="str">
        <f t="shared" si="99"/>
        <v>c6abf067-c8b9-44f9-be06-4271cb13e550погашен214632краткосрочный722консолидация кредитов9 летв ипотекеконсолидация кредитов33188,631510254859829702000</v>
      </c>
      <c r="S1583" s="10">
        <f t="shared" si="100"/>
        <v>0.27499888485102919</v>
      </c>
      <c r="T1583" s="3">
        <f t="shared" si="101"/>
        <v>14.643026843831759</v>
      </c>
      <c r="U1583" s="13">
        <f t="shared" si="102"/>
        <v>5.1207525184824992E-2</v>
      </c>
    </row>
    <row r="1584" spans="1:21" x14ac:dyDescent="0.25">
      <c r="A1584">
        <v>1722</v>
      </c>
      <c r="B1584" t="s">
        <v>1771</v>
      </c>
      <c r="C1584" t="s">
        <v>23</v>
      </c>
      <c r="D1584" s="1">
        <v>113784</v>
      </c>
      <c r="E1584" t="s">
        <v>24</v>
      </c>
      <c r="F1584" s="4">
        <v>723</v>
      </c>
      <c r="G1584" s="4">
        <v>786125</v>
      </c>
      <c r="H1584" t="s">
        <v>68</v>
      </c>
      <c r="I1584" t="s">
        <v>38</v>
      </c>
      <c r="J1584" t="s">
        <v>30</v>
      </c>
      <c r="K1584" s="3">
        <v>13429.77</v>
      </c>
      <c r="L1584" s="6">
        <v>9</v>
      </c>
      <c r="N1584" s="4">
        <v>32</v>
      </c>
      <c r="O1584" s="4">
        <v>188499</v>
      </c>
      <c r="P1584" s="4">
        <v>1705198</v>
      </c>
      <c r="Q1584" s="4">
        <v>0</v>
      </c>
      <c r="R1584" s="9" t="str">
        <f t="shared" si="99"/>
        <v>c6f9d8c6-d3c1-4ee0-8638-12a29a11b9f6погашен113784краткосрочный723консолидация кредитов1 годв арендеконсолидация кредитов13429,7793218849917051980</v>
      </c>
      <c r="S1584" s="10">
        <f t="shared" si="100"/>
        <v>0.20500205438066463</v>
      </c>
      <c r="T1584" s="3">
        <f t="shared" si="101"/>
        <v>14.035906795127541</v>
      </c>
      <c r="U1584" s="13">
        <f t="shared" si="102"/>
        <v>4.9084390704788892E-2</v>
      </c>
    </row>
    <row r="1585" spans="1:21" x14ac:dyDescent="0.25">
      <c r="A1585">
        <v>937</v>
      </c>
      <c r="B1585" t="s">
        <v>989</v>
      </c>
      <c r="C1585" t="s">
        <v>23</v>
      </c>
      <c r="D1585" s="1">
        <v>616484</v>
      </c>
      <c r="E1585" t="s">
        <v>34</v>
      </c>
      <c r="F1585" s="4"/>
      <c r="G1585" s="4"/>
      <c r="H1585" t="s">
        <v>29</v>
      </c>
      <c r="I1585" t="s">
        <v>26</v>
      </c>
      <c r="J1585" t="s">
        <v>30</v>
      </c>
      <c r="K1585" s="3">
        <v>22659.78</v>
      </c>
      <c r="L1585" s="6">
        <v>20.6</v>
      </c>
      <c r="N1585" s="4">
        <v>10</v>
      </c>
      <c r="O1585" s="4">
        <v>407474</v>
      </c>
      <c r="P1585" s="4">
        <v>587554</v>
      </c>
      <c r="Q1585" s="4">
        <v>0</v>
      </c>
      <c r="R1585" s="9" t="str">
        <f t="shared" si="99"/>
        <v>c7179b65-9565-4c66-9a4d-03895d76e770погашен616484долгосрочныйконсолидация кредитов10+ летв ипотекеконсолидация кредитов22659,7820,6104074745875540</v>
      </c>
      <c r="S1585" s="10" t="str">
        <f t="shared" si="100"/>
        <v/>
      </c>
      <c r="T1585" s="3">
        <f t="shared" si="101"/>
        <v>17.982257550602874</v>
      </c>
      <c r="U1585" s="13">
        <f t="shared" si="102"/>
        <v>6.2885011153988021E-2</v>
      </c>
    </row>
    <row r="1586" spans="1:21" x14ac:dyDescent="0.25">
      <c r="A1586">
        <v>1169</v>
      </c>
      <c r="B1586" t="s">
        <v>1219</v>
      </c>
      <c r="C1586" t="s">
        <v>23</v>
      </c>
      <c r="E1586" t="s">
        <v>24</v>
      </c>
      <c r="F1586" s="4">
        <v>729</v>
      </c>
      <c r="G1586" s="4">
        <v>975251</v>
      </c>
      <c r="H1586" t="s">
        <v>35</v>
      </c>
      <c r="I1586" t="s">
        <v>38</v>
      </c>
      <c r="J1586" t="s">
        <v>30</v>
      </c>
      <c r="K1586" s="3">
        <v>8777.24</v>
      </c>
      <c r="L1586" s="6">
        <v>23.4</v>
      </c>
      <c r="M1586" s="4">
        <v>49</v>
      </c>
      <c r="N1586" s="4">
        <v>7</v>
      </c>
      <c r="O1586" s="4">
        <v>110732</v>
      </c>
      <c r="P1586" s="4">
        <v>208472</v>
      </c>
      <c r="Q1586" s="4">
        <v>1</v>
      </c>
      <c r="R1586" s="9" t="str">
        <f t="shared" si="99"/>
        <v>c72aa52e-d987-4eec-abd8-bd1d29efb1d0погашенкраткосрочный729консолидация кредитов3 годав арендеконсолидация кредитов8777,2423,44971107322084721</v>
      </c>
      <c r="S1586" s="10">
        <f t="shared" si="100"/>
        <v>0.10799976621403105</v>
      </c>
      <c r="T1586" s="3">
        <f t="shared" si="101"/>
        <v>12.615810892717985</v>
      </c>
      <c r="U1586" s="13">
        <f t="shared" si="102"/>
        <v>4.4118231900119584E-2</v>
      </c>
    </row>
    <row r="1587" spans="1:21" x14ac:dyDescent="0.25">
      <c r="A1587">
        <v>229</v>
      </c>
      <c r="B1587" t="s">
        <v>276</v>
      </c>
      <c r="C1587" t="s">
        <v>40</v>
      </c>
      <c r="D1587" s="1">
        <v>83864</v>
      </c>
      <c r="E1587" t="s">
        <v>24</v>
      </c>
      <c r="F1587" s="4">
        <v>699</v>
      </c>
      <c r="G1587" s="4">
        <v>564414</v>
      </c>
      <c r="H1587" t="s">
        <v>42</v>
      </c>
      <c r="I1587" t="s">
        <v>38</v>
      </c>
      <c r="J1587" t="s">
        <v>30</v>
      </c>
      <c r="K1587" s="3">
        <v>11711.6</v>
      </c>
      <c r="L1587" s="6">
        <v>11.9</v>
      </c>
      <c r="M1587" s="4">
        <v>53</v>
      </c>
      <c r="N1587" s="4">
        <v>12</v>
      </c>
      <c r="O1587" s="4">
        <v>18639</v>
      </c>
      <c r="P1587" s="4">
        <v>107932</v>
      </c>
      <c r="Q1587" s="4">
        <v>0</v>
      </c>
      <c r="R1587" s="9" t="str">
        <f t="shared" si="99"/>
        <v>c746e142-7048-4f4d-b3ff-294bc3673b3cне погашен83864краткосрочный699консолидация кредитов&lt; 1 годав арендеконсолидация кредитов11711,611,95312186391079320</v>
      </c>
      <c r="S1587" s="10">
        <f t="shared" si="100"/>
        <v>0.24900020197939812</v>
      </c>
      <c r="T1587" s="3">
        <f t="shared" si="101"/>
        <v>1.5914990266061</v>
      </c>
      <c r="U1587" s="13">
        <f t="shared" si="102"/>
        <v>5.5655656003175385E-3</v>
      </c>
    </row>
    <row r="1588" spans="1:21" x14ac:dyDescent="0.25">
      <c r="A1588">
        <v>1611</v>
      </c>
      <c r="B1588" t="s">
        <v>1661</v>
      </c>
      <c r="C1588" t="s">
        <v>23</v>
      </c>
      <c r="D1588" s="1">
        <v>137610</v>
      </c>
      <c r="E1588" t="s">
        <v>24</v>
      </c>
      <c r="F1588" s="4">
        <v>735</v>
      </c>
      <c r="G1588" s="4">
        <v>1114122</v>
      </c>
      <c r="H1588" t="s">
        <v>57</v>
      </c>
      <c r="I1588" t="s">
        <v>26</v>
      </c>
      <c r="J1588" t="s">
        <v>30</v>
      </c>
      <c r="K1588" s="3">
        <v>8615.93</v>
      </c>
      <c r="L1588" s="6">
        <v>10.7</v>
      </c>
      <c r="N1588" s="4">
        <v>10</v>
      </c>
      <c r="O1588" s="4">
        <v>119738</v>
      </c>
      <c r="P1588" s="4">
        <v>298804</v>
      </c>
      <c r="Q1588" s="4">
        <v>0</v>
      </c>
      <c r="R1588" s="9" t="str">
        <f t="shared" si="99"/>
        <v>c7624725-b91d-4eec-a065-0430f9e4a8ceпогашен137610краткосрочный735консолидация кредитов7 летв ипотекеконсолидация кредитов8615,9310,7101197382988040</v>
      </c>
      <c r="S1588" s="10">
        <f t="shared" si="100"/>
        <v>9.2800573007264922E-2</v>
      </c>
      <c r="T1588" s="3">
        <f t="shared" si="101"/>
        <v>13.89728096676737</v>
      </c>
      <c r="U1588" s="13">
        <f t="shared" si="102"/>
        <v>4.8599608038422962E-2</v>
      </c>
    </row>
    <row r="1589" spans="1:21" x14ac:dyDescent="0.25">
      <c r="A1589">
        <v>1081</v>
      </c>
      <c r="B1589" t="s">
        <v>1131</v>
      </c>
      <c r="C1589" t="s">
        <v>23</v>
      </c>
      <c r="D1589" s="1">
        <v>217338</v>
      </c>
      <c r="E1589" t="s">
        <v>24</v>
      </c>
      <c r="F1589" s="4">
        <v>746</v>
      </c>
      <c r="G1589" s="4">
        <v>1595468</v>
      </c>
      <c r="H1589" t="s">
        <v>68</v>
      </c>
      <c r="I1589" t="s">
        <v>26</v>
      </c>
      <c r="J1589" t="s">
        <v>30</v>
      </c>
      <c r="K1589" s="3">
        <v>33504.6</v>
      </c>
      <c r="L1589" s="6">
        <v>12.7</v>
      </c>
      <c r="N1589" s="4">
        <v>11</v>
      </c>
      <c r="O1589" s="4">
        <v>104462</v>
      </c>
      <c r="P1589" s="4">
        <v>326018</v>
      </c>
      <c r="Q1589" s="4">
        <v>0</v>
      </c>
      <c r="R1589" s="9" t="str">
        <f t="shared" si="99"/>
        <v>c776cd24-04e5-4040-b5dd-4eea0f1aff00погашен217338краткосрочный746консолидация кредитов1 годв ипотекеконсолидация кредитов33504,612,7111044623260180</v>
      </c>
      <c r="S1589" s="10">
        <f t="shared" si="100"/>
        <v>0.25199828514266659</v>
      </c>
      <c r="T1589" s="3">
        <f t="shared" si="101"/>
        <v>3.1178405353294774</v>
      </c>
      <c r="U1589" s="13">
        <f t="shared" si="102"/>
        <v>1.0903271532443203E-2</v>
      </c>
    </row>
    <row r="1590" spans="1:21" x14ac:dyDescent="0.25">
      <c r="A1590">
        <v>304</v>
      </c>
      <c r="B1590" t="s">
        <v>354</v>
      </c>
      <c r="C1590" t="s">
        <v>40</v>
      </c>
      <c r="D1590" s="1">
        <v>432168</v>
      </c>
      <c r="E1590" t="s">
        <v>24</v>
      </c>
      <c r="F1590" s="4">
        <v>736</v>
      </c>
      <c r="G1590" s="4">
        <v>1343642</v>
      </c>
      <c r="H1590" t="s">
        <v>29</v>
      </c>
      <c r="I1590" t="s">
        <v>38</v>
      </c>
      <c r="J1590" t="s">
        <v>30</v>
      </c>
      <c r="K1590" s="3">
        <v>21386.400000000001</v>
      </c>
      <c r="L1590" s="6">
        <v>35</v>
      </c>
      <c r="N1590" s="4">
        <v>16</v>
      </c>
      <c r="O1590" s="4">
        <v>351329</v>
      </c>
      <c r="P1590" s="4">
        <v>799216</v>
      </c>
      <c r="Q1590" s="4">
        <v>0</v>
      </c>
      <c r="R1590" s="9" t="str">
        <f t="shared" si="99"/>
        <v>c793367c-0942-4d2b-b453-df38f94d345dне погашен432168краткосрочный736консолидация кредитов10+ летв арендеконсолидация кредитов21386,435163513297992160</v>
      </c>
      <c r="S1590" s="10">
        <f t="shared" si="100"/>
        <v>0.19100087672162674</v>
      </c>
      <c r="T1590" s="3">
        <f t="shared" si="101"/>
        <v>16.427683013503909</v>
      </c>
      <c r="U1590" s="13">
        <f t="shared" si="102"/>
        <v>5.7448572662876722E-2</v>
      </c>
    </row>
    <row r="1591" spans="1:21" x14ac:dyDescent="0.25">
      <c r="A1591">
        <v>1971</v>
      </c>
      <c r="B1591" t="s">
        <v>2018</v>
      </c>
      <c r="C1591" t="s">
        <v>23</v>
      </c>
      <c r="E1591" t="s">
        <v>24</v>
      </c>
      <c r="F1591" s="4">
        <v>732</v>
      </c>
      <c r="G1591" s="4">
        <v>1318695</v>
      </c>
      <c r="H1591" t="s">
        <v>29</v>
      </c>
      <c r="I1591" t="s">
        <v>26</v>
      </c>
      <c r="J1591" t="s">
        <v>30</v>
      </c>
      <c r="K1591" s="3">
        <v>30879.56</v>
      </c>
      <c r="L1591" s="6">
        <v>14.2</v>
      </c>
      <c r="N1591" s="4">
        <v>12</v>
      </c>
      <c r="O1591" s="4">
        <v>237215</v>
      </c>
      <c r="P1591" s="4">
        <v>305536</v>
      </c>
      <c r="Q1591" s="4">
        <v>0</v>
      </c>
      <c r="R1591" s="9" t="str">
        <f t="shared" si="99"/>
        <v>c7a44e80-b739-4317-8c2b-b9060a8c02a4погашенкраткосрочный732консолидация кредитов10+ летв ипотекеконсолидация кредитов30879,5614,2122372153055360</v>
      </c>
      <c r="S1591" s="10">
        <f t="shared" si="100"/>
        <v>0.28100108061378865</v>
      </c>
      <c r="T1591" s="3">
        <f t="shared" si="101"/>
        <v>7.6819423592823215</v>
      </c>
      <c r="U1591" s="13">
        <f t="shared" si="102"/>
        <v>2.6864203762422816E-2</v>
      </c>
    </row>
    <row r="1592" spans="1:21" x14ac:dyDescent="0.25">
      <c r="A1592">
        <v>1653</v>
      </c>
      <c r="B1592" t="s">
        <v>1702</v>
      </c>
      <c r="C1592" t="s">
        <v>23</v>
      </c>
      <c r="D1592" s="1">
        <v>356422</v>
      </c>
      <c r="E1592" t="s">
        <v>24</v>
      </c>
      <c r="F1592" s="4">
        <v>723</v>
      </c>
      <c r="G1592" s="4">
        <v>1303932</v>
      </c>
      <c r="H1592" t="s">
        <v>55</v>
      </c>
      <c r="I1592" t="s">
        <v>38</v>
      </c>
      <c r="J1592" t="s">
        <v>30</v>
      </c>
      <c r="K1592" s="3">
        <v>15321.22</v>
      </c>
      <c r="L1592" s="6">
        <v>21.1</v>
      </c>
      <c r="N1592" s="4">
        <v>10</v>
      </c>
      <c r="O1592" s="4">
        <v>323323</v>
      </c>
      <c r="P1592" s="4">
        <v>446226</v>
      </c>
      <c r="Q1592" s="4">
        <v>0</v>
      </c>
      <c r="R1592" s="9" t="str">
        <f t="shared" si="99"/>
        <v>c7ca1a28-e92a-4008-8150-db0bce34b03fпогашен356422краткосрочный723консолидация кредитов9 летв арендеконсолидация кредитов15321,2221,1103233234462260</v>
      </c>
      <c r="S1592" s="10">
        <f t="shared" si="100"/>
        <v>0.14100017485574401</v>
      </c>
      <c r="T1592" s="3">
        <f t="shared" si="101"/>
        <v>21.102953942310076</v>
      </c>
      <c r="U1592" s="13">
        <f t="shared" si="102"/>
        <v>7.3798269783972345E-2</v>
      </c>
    </row>
    <row r="1593" spans="1:21" x14ac:dyDescent="0.25">
      <c r="A1593">
        <v>1480</v>
      </c>
      <c r="B1593" t="s">
        <v>1530</v>
      </c>
      <c r="C1593" t="s">
        <v>23</v>
      </c>
      <c r="E1593" t="s">
        <v>24</v>
      </c>
      <c r="F1593" s="4">
        <v>737</v>
      </c>
      <c r="G1593" s="4">
        <v>823878</v>
      </c>
      <c r="H1593" t="s">
        <v>25</v>
      </c>
      <c r="I1593" t="s">
        <v>38</v>
      </c>
      <c r="J1593" t="s">
        <v>30</v>
      </c>
      <c r="K1593" s="3">
        <v>11671.51</v>
      </c>
      <c r="L1593" s="6">
        <v>9.5</v>
      </c>
      <c r="N1593" s="4">
        <v>5</v>
      </c>
      <c r="O1593" s="4">
        <v>202388</v>
      </c>
      <c r="P1593" s="4">
        <v>374946</v>
      </c>
      <c r="Q1593" s="4">
        <v>0</v>
      </c>
      <c r="R1593" s="9" t="str">
        <f t="shared" si="99"/>
        <v>c8065825-f4d7-4db3-bede-5005691ad175погашенкраткосрочный737консолидация кредитов8 летв арендеконсолидация кредитов11671,519,552023883749460</v>
      </c>
      <c r="S1593" s="10">
        <f t="shared" si="100"/>
        <v>0.16999861629998617</v>
      </c>
      <c r="T1593" s="3">
        <f t="shared" si="101"/>
        <v>17.340344137133926</v>
      </c>
      <c r="U1593" s="13">
        <f t="shared" si="102"/>
        <v>6.0640202233178404E-2</v>
      </c>
    </row>
    <row r="1594" spans="1:21" x14ac:dyDescent="0.25">
      <c r="A1594">
        <v>688</v>
      </c>
      <c r="B1594" t="s">
        <v>740</v>
      </c>
      <c r="C1594" t="s">
        <v>23</v>
      </c>
      <c r="D1594" s="1">
        <v>333212</v>
      </c>
      <c r="E1594" t="s">
        <v>34</v>
      </c>
      <c r="F1594" s="4">
        <v>692</v>
      </c>
      <c r="G1594" s="4">
        <v>959215</v>
      </c>
      <c r="H1594" t="s">
        <v>29</v>
      </c>
      <c r="I1594" t="s">
        <v>38</v>
      </c>
      <c r="J1594" t="s">
        <v>30</v>
      </c>
      <c r="K1594" s="3">
        <v>26698.23</v>
      </c>
      <c r="L1594" s="6">
        <v>17.399999999999999</v>
      </c>
      <c r="M1594" s="4">
        <v>36</v>
      </c>
      <c r="N1594" s="4">
        <v>9</v>
      </c>
      <c r="O1594" s="4">
        <v>616968</v>
      </c>
      <c r="P1594" s="4">
        <v>948706</v>
      </c>
      <c r="Q1594" s="4">
        <v>0</v>
      </c>
      <c r="R1594" s="9" t="str">
        <f t="shared" si="99"/>
        <v>c81a3693-b832-4a9a-bec0-722932d0ea54погашен333212долгосрочный692консолидация кредитов10+ летв арендеконсолидация кредитов26698,2317,43696169689487060</v>
      </c>
      <c r="S1594" s="10">
        <f t="shared" si="100"/>
        <v>0.33400099039318609</v>
      </c>
      <c r="T1594" s="3">
        <f t="shared" si="101"/>
        <v>23.108947671811951</v>
      </c>
      <c r="U1594" s="13">
        <f t="shared" si="102"/>
        <v>8.081334771284597E-2</v>
      </c>
    </row>
    <row r="1595" spans="1:21" x14ac:dyDescent="0.25">
      <c r="A1595">
        <v>1408</v>
      </c>
      <c r="B1595" t="s">
        <v>1458</v>
      </c>
      <c r="C1595" t="s">
        <v>23</v>
      </c>
      <c r="D1595" s="1">
        <v>178486</v>
      </c>
      <c r="E1595" t="s">
        <v>24</v>
      </c>
      <c r="F1595" s="4"/>
      <c r="G1595" s="4"/>
      <c r="H1595" t="s">
        <v>37</v>
      </c>
      <c r="I1595" t="s">
        <v>38</v>
      </c>
      <c r="J1595" t="s">
        <v>30</v>
      </c>
      <c r="K1595" s="3">
        <v>6224.59</v>
      </c>
      <c r="L1595" s="6">
        <v>15</v>
      </c>
      <c r="N1595" s="4">
        <v>7</v>
      </c>
      <c r="O1595" s="4">
        <v>161500</v>
      </c>
      <c r="P1595" s="4">
        <v>229724</v>
      </c>
      <c r="Q1595" s="4">
        <v>0</v>
      </c>
      <c r="R1595" s="9" t="str">
        <f t="shared" si="99"/>
        <v>c82a8ee2-8c19-42f4-abb3-026a6c715e00погашен178486краткосрочныйконсолидация кредитов5 летв арендеконсолидация кредитов6224,591571615002297240</v>
      </c>
      <c r="S1595" s="10" t="str">
        <f t="shared" si="100"/>
        <v/>
      </c>
      <c r="T1595" s="3">
        <f t="shared" si="101"/>
        <v>25.945483959586092</v>
      </c>
      <c r="U1595" s="13">
        <f t="shared" si="102"/>
        <v>9.0732881764308174E-2</v>
      </c>
    </row>
    <row r="1596" spans="1:21" x14ac:dyDescent="0.25">
      <c r="A1596">
        <v>1189</v>
      </c>
      <c r="B1596" t="s">
        <v>1239</v>
      </c>
      <c r="C1596" t="s">
        <v>40</v>
      </c>
      <c r="D1596" s="1">
        <v>485408</v>
      </c>
      <c r="E1596" t="s">
        <v>24</v>
      </c>
      <c r="F1596" s="4">
        <v>721</v>
      </c>
      <c r="G1596" s="4">
        <v>3601412</v>
      </c>
      <c r="H1596" t="s">
        <v>52</v>
      </c>
      <c r="I1596" t="s">
        <v>38</v>
      </c>
      <c r="J1596" t="s">
        <v>291</v>
      </c>
      <c r="K1596" s="3">
        <v>24789.68</v>
      </c>
      <c r="L1596" s="6">
        <v>15.2</v>
      </c>
      <c r="N1596" s="4">
        <v>3</v>
      </c>
      <c r="O1596" s="4">
        <v>296609</v>
      </c>
      <c r="P1596" s="4">
        <v>364210</v>
      </c>
      <c r="Q1596" s="4">
        <v>0</v>
      </c>
      <c r="R1596" s="9" t="str">
        <f t="shared" si="99"/>
        <v>c8353a98-95d7-4142-8b97-4e6b8adad954не погашен485408краткосрочный721Medical Bills4 годав арендеMedical Bills24789,6815,232966093642100</v>
      </c>
      <c r="S1596" s="10">
        <f t="shared" si="100"/>
        <v>8.2599869162428521E-2</v>
      </c>
      <c r="T1596" s="3">
        <f t="shared" si="101"/>
        <v>11.965019314488933</v>
      </c>
      <c r="U1596" s="13">
        <f t="shared" si="102"/>
        <v>4.1842375515531022E-2</v>
      </c>
    </row>
    <row r="1597" spans="1:21" x14ac:dyDescent="0.25">
      <c r="A1597">
        <v>927</v>
      </c>
      <c r="B1597" t="s">
        <v>979</v>
      </c>
      <c r="C1597" t="s">
        <v>23</v>
      </c>
      <c r="D1597" s="1">
        <v>550770</v>
      </c>
      <c r="E1597" t="s">
        <v>34</v>
      </c>
      <c r="F1597" s="4">
        <v>715</v>
      </c>
      <c r="G1597" s="4">
        <v>4090719</v>
      </c>
      <c r="H1597" t="s">
        <v>25</v>
      </c>
      <c r="I1597" t="s">
        <v>26</v>
      </c>
      <c r="J1597" t="s">
        <v>27</v>
      </c>
      <c r="K1597" s="3">
        <v>40566.14</v>
      </c>
      <c r="L1597" s="6">
        <v>25.8</v>
      </c>
      <c r="M1597" s="4">
        <v>43</v>
      </c>
      <c r="N1597" s="4">
        <v>14</v>
      </c>
      <c r="O1597" s="4">
        <v>605226</v>
      </c>
      <c r="P1597" s="4">
        <v>1101848</v>
      </c>
      <c r="Q1597" s="4">
        <v>0</v>
      </c>
      <c r="R1597" s="9" t="str">
        <f t="shared" si="99"/>
        <v>c8568b7f-d4d2-4b1a-aa95-a1a4d4e8a3c5погашен550770долгосрочный715ремонт жилья8 летв ипотекеремонт жилья40566,1425,8431460522611018480</v>
      </c>
      <c r="S1597" s="10">
        <f t="shared" si="100"/>
        <v>0.11899954017863364</v>
      </c>
      <c r="T1597" s="3">
        <f t="shared" si="101"/>
        <v>14.919487040176858</v>
      </c>
      <c r="U1597" s="13">
        <f t="shared" si="102"/>
        <v>5.2174322734124493E-2</v>
      </c>
    </row>
    <row r="1598" spans="1:21" x14ac:dyDescent="0.25">
      <c r="A1598">
        <v>1337</v>
      </c>
      <c r="B1598" t="s">
        <v>1387</v>
      </c>
      <c r="C1598" t="s">
        <v>23</v>
      </c>
      <c r="D1598" s="1">
        <v>327008</v>
      </c>
      <c r="E1598" t="s">
        <v>24</v>
      </c>
      <c r="F1598" s="4">
        <v>737</v>
      </c>
      <c r="G1598" s="4">
        <v>941355</v>
      </c>
      <c r="H1598" t="s">
        <v>42</v>
      </c>
      <c r="I1598" t="s">
        <v>32</v>
      </c>
      <c r="J1598" t="s">
        <v>30</v>
      </c>
      <c r="K1598" s="3">
        <v>3749.84</v>
      </c>
      <c r="L1598" s="6">
        <v>5.7</v>
      </c>
      <c r="N1598" s="4">
        <v>10</v>
      </c>
      <c r="O1598" s="4">
        <v>192223</v>
      </c>
      <c r="P1598" s="4">
        <v>573650</v>
      </c>
      <c r="Q1598" s="4">
        <v>0</v>
      </c>
      <c r="R1598" s="9" t="str">
        <f t="shared" si="99"/>
        <v>c85e8ff9-0e5e-482c-9ad6-35acd16cdeabпогашен327008краткосрочный737консолидация кредитов&lt; 1 годав собственностиконсолидация кредитов3749,845,7101922235736500</v>
      </c>
      <c r="S1598" s="10">
        <f t="shared" si="100"/>
        <v>4.7801392673327281E-2</v>
      </c>
      <c r="T1598" s="3">
        <f t="shared" si="101"/>
        <v>51.261653830563432</v>
      </c>
      <c r="U1598" s="13">
        <f t="shared" si="102"/>
        <v>0.17926501518708254</v>
      </c>
    </row>
    <row r="1599" spans="1:21" x14ac:dyDescent="0.25">
      <c r="A1599">
        <v>1072</v>
      </c>
      <c r="B1599" t="s">
        <v>1122</v>
      </c>
      <c r="C1599" t="s">
        <v>23</v>
      </c>
      <c r="D1599" s="1">
        <v>268840</v>
      </c>
      <c r="E1599" t="s">
        <v>24</v>
      </c>
      <c r="F1599" s="4">
        <v>738</v>
      </c>
      <c r="G1599" s="4">
        <v>1528474</v>
      </c>
      <c r="I1599" t="s">
        <v>38</v>
      </c>
      <c r="J1599" t="s">
        <v>30</v>
      </c>
      <c r="K1599" s="3">
        <v>30187.200000000001</v>
      </c>
      <c r="L1599" s="6">
        <v>27.4</v>
      </c>
      <c r="M1599" s="4">
        <v>59</v>
      </c>
      <c r="N1599" s="4">
        <v>11</v>
      </c>
      <c r="O1599" s="4">
        <v>250268</v>
      </c>
      <c r="P1599" s="4">
        <v>434456</v>
      </c>
      <c r="Q1599" s="4">
        <v>2</v>
      </c>
      <c r="R1599" s="9" t="str">
        <f t="shared" si="99"/>
        <v>c86ed289-e22e-48ea-bbb4-b5d5da20c3c0погашен268840краткосрочный738консолидация кредитовв арендеконсолидация кредитов30187,227,459112502684344562</v>
      </c>
      <c r="S1599" s="10">
        <f t="shared" si="100"/>
        <v>0.23699873206871691</v>
      </c>
      <c r="T1599" s="3">
        <f t="shared" si="101"/>
        <v>8.2905337361530709</v>
      </c>
      <c r="U1599" s="13">
        <f t="shared" si="102"/>
        <v>2.8992483563501235E-2</v>
      </c>
    </row>
    <row r="1600" spans="1:21" x14ac:dyDescent="0.25">
      <c r="A1600">
        <v>401</v>
      </c>
      <c r="B1600" t="s">
        <v>453</v>
      </c>
      <c r="C1600" t="s">
        <v>23</v>
      </c>
      <c r="D1600" s="1">
        <v>178882</v>
      </c>
      <c r="E1600" t="s">
        <v>24</v>
      </c>
      <c r="F1600" s="4"/>
      <c r="G1600" s="4"/>
      <c r="H1600" t="s">
        <v>57</v>
      </c>
      <c r="I1600" t="s">
        <v>38</v>
      </c>
      <c r="J1600" t="s">
        <v>30</v>
      </c>
      <c r="K1600" s="3">
        <v>8535.75</v>
      </c>
      <c r="L1600" s="6">
        <v>8</v>
      </c>
      <c r="N1600" s="4">
        <v>20</v>
      </c>
      <c r="O1600" s="4">
        <v>129637</v>
      </c>
      <c r="P1600" s="4">
        <v>498696</v>
      </c>
      <c r="Q1600" s="4">
        <v>0</v>
      </c>
      <c r="R1600" s="9" t="str">
        <f t="shared" si="99"/>
        <v>c89321f5-ed4f-47b7-a45b-198cf02fedd8погашен178882краткосрочныйконсолидация кредитов7 летв арендеконсолидация кредитов8535,758201296374986960</v>
      </c>
      <c r="S1600" s="10" t="str">
        <f t="shared" si="100"/>
        <v/>
      </c>
      <c r="T1600" s="3">
        <f t="shared" si="101"/>
        <v>15.187534780189205</v>
      </c>
      <c r="U1600" s="13">
        <f t="shared" si="102"/>
        <v>5.3111701429376948E-2</v>
      </c>
    </row>
    <row r="1601" spans="1:21" x14ac:dyDescent="0.25">
      <c r="A1601">
        <v>1497</v>
      </c>
      <c r="B1601" t="s">
        <v>1547</v>
      </c>
      <c r="C1601" t="s">
        <v>40</v>
      </c>
      <c r="D1601" s="1">
        <v>531850</v>
      </c>
      <c r="E1601" t="s">
        <v>24</v>
      </c>
      <c r="F1601" s="4">
        <v>749</v>
      </c>
      <c r="G1601" s="4">
        <v>1626799</v>
      </c>
      <c r="H1601" t="s">
        <v>55</v>
      </c>
      <c r="I1601" t="s">
        <v>26</v>
      </c>
      <c r="J1601" t="s">
        <v>30</v>
      </c>
      <c r="K1601" s="3">
        <v>6547.97</v>
      </c>
      <c r="L1601" s="6">
        <v>15.8</v>
      </c>
      <c r="M1601" s="4">
        <v>70</v>
      </c>
      <c r="N1601" s="4">
        <v>12</v>
      </c>
      <c r="O1601" s="4">
        <v>380114</v>
      </c>
      <c r="P1601" s="4">
        <v>1202542</v>
      </c>
      <c r="Q1601" s="4">
        <v>0</v>
      </c>
      <c r="R1601" s="9" t="str">
        <f t="shared" si="99"/>
        <v>c8a92289-6e3a-418e-acf6-c0ebcd93983cне погашен531850краткосрочный749консолидация кредитов9 летв ипотекеконсолидация кредитов6547,9715,8701238011412025420</v>
      </c>
      <c r="S1601" s="10">
        <f t="shared" si="100"/>
        <v>4.8300767335116387E-2</v>
      </c>
      <c r="T1601" s="3">
        <f t="shared" si="101"/>
        <v>58.050663029916137</v>
      </c>
      <c r="U1601" s="13">
        <f t="shared" si="102"/>
        <v>0.20300657922732782</v>
      </c>
    </row>
    <row r="1602" spans="1:21" x14ac:dyDescent="0.25">
      <c r="A1602">
        <v>131</v>
      </c>
      <c r="B1602" t="s">
        <v>178</v>
      </c>
      <c r="C1602" t="s">
        <v>23</v>
      </c>
      <c r="E1602" t="s">
        <v>24</v>
      </c>
      <c r="F1602" s="4">
        <v>734</v>
      </c>
      <c r="G1602" s="4">
        <v>622991</v>
      </c>
      <c r="H1602" t="s">
        <v>74</v>
      </c>
      <c r="I1602" t="s">
        <v>32</v>
      </c>
      <c r="J1602" t="s">
        <v>30</v>
      </c>
      <c r="K1602" s="3">
        <v>8046.88</v>
      </c>
      <c r="L1602" s="6">
        <v>10.7</v>
      </c>
      <c r="M1602" s="4">
        <v>75</v>
      </c>
      <c r="N1602" s="4">
        <v>15</v>
      </c>
      <c r="O1602" s="4">
        <v>69179</v>
      </c>
      <c r="P1602" s="4">
        <v>238370</v>
      </c>
      <c r="Q1602" s="4">
        <v>0</v>
      </c>
      <c r="R1602" s="9" t="str">
        <f t="shared" si="99"/>
        <v>c8b825f5-3188-4c38-a4cd-8dd1952d3e20погашенкраткосрочный734консолидация кредитов6 летв собственностиконсолидация кредитов8046,8810,77515691792383700</v>
      </c>
      <c r="S1602" s="10">
        <f t="shared" si="100"/>
        <v>0.15499832260819177</v>
      </c>
      <c r="T1602" s="3">
        <f t="shared" si="101"/>
        <v>8.5969965999244433</v>
      </c>
      <c r="U1602" s="13">
        <f t="shared" si="102"/>
        <v>3.0064202203517031E-2</v>
      </c>
    </row>
    <row r="1603" spans="1:21" x14ac:dyDescent="0.25">
      <c r="A1603">
        <v>235</v>
      </c>
      <c r="B1603" t="s">
        <v>283</v>
      </c>
      <c r="C1603" t="s">
        <v>40</v>
      </c>
      <c r="D1603" s="1">
        <v>177628</v>
      </c>
      <c r="E1603" t="s">
        <v>34</v>
      </c>
      <c r="F1603" s="4">
        <v>709</v>
      </c>
      <c r="G1603" s="4">
        <v>843771</v>
      </c>
      <c r="H1603" t="s">
        <v>37</v>
      </c>
      <c r="I1603" t="s">
        <v>38</v>
      </c>
      <c r="J1603" t="s">
        <v>30</v>
      </c>
      <c r="K1603" s="3">
        <v>5027.59</v>
      </c>
      <c r="L1603" s="6">
        <v>10.3</v>
      </c>
      <c r="N1603" s="4">
        <v>8</v>
      </c>
      <c r="O1603" s="4">
        <v>94221</v>
      </c>
      <c r="P1603" s="4">
        <v>172062</v>
      </c>
      <c r="Q1603" s="4">
        <v>0</v>
      </c>
      <c r="R1603" s="9" t="str">
        <f t="shared" si="99"/>
        <v>c8d35d40-d82a-4eed-9768-c09e61f8fe68не погашен177628долгосрочный709консолидация кредитов5 летв арендеконсолидация кредитов5027,5910,38942211720620</v>
      </c>
      <c r="S1603" s="10">
        <f t="shared" si="100"/>
        <v>7.150172262379248E-2</v>
      </c>
      <c r="T1603" s="3">
        <f t="shared" si="101"/>
        <v>18.740788329995087</v>
      </c>
      <c r="U1603" s="13">
        <f t="shared" si="102"/>
        <v>6.5537637854973255E-2</v>
      </c>
    </row>
    <row r="1604" spans="1:21" x14ac:dyDescent="0.25">
      <c r="A1604">
        <v>1428</v>
      </c>
      <c r="B1604" t="s">
        <v>1478</v>
      </c>
      <c r="C1604" t="s">
        <v>23</v>
      </c>
      <c r="D1604" s="1">
        <v>334400</v>
      </c>
      <c r="E1604" t="s">
        <v>24</v>
      </c>
      <c r="F1604" s="4">
        <v>735</v>
      </c>
      <c r="G1604" s="4">
        <v>1058908</v>
      </c>
      <c r="H1604" t="s">
        <v>25</v>
      </c>
      <c r="I1604" t="s">
        <v>26</v>
      </c>
      <c r="J1604" t="s">
        <v>30</v>
      </c>
      <c r="K1604" s="3">
        <v>20295.61</v>
      </c>
      <c r="L1604" s="6">
        <v>19.3</v>
      </c>
      <c r="N1604" s="4">
        <v>14</v>
      </c>
      <c r="O1604" s="4">
        <v>256348</v>
      </c>
      <c r="P1604" s="4">
        <v>463804</v>
      </c>
      <c r="Q1604" s="4">
        <v>1</v>
      </c>
      <c r="R1604" s="9" t="str">
        <f t="shared" si="99"/>
        <v>c91f11ac-68fe-4303-8f44-8a4dc3d1e0feпогашен334400краткосрочный735консолидация кредитов8 летв ипотекеконсолидация кредитов20295,6119,3142563484638041</v>
      </c>
      <c r="S1604" s="10">
        <f t="shared" si="100"/>
        <v>0.22999856455896076</v>
      </c>
      <c r="T1604" s="3">
        <f t="shared" si="101"/>
        <v>12.630711764760951</v>
      </c>
      <c r="U1604" s="13">
        <f t="shared" si="102"/>
        <v>4.4170341125114788E-2</v>
      </c>
    </row>
    <row r="1605" spans="1:21" x14ac:dyDescent="0.25">
      <c r="A1605">
        <v>1906</v>
      </c>
      <c r="B1605" t="s">
        <v>1953</v>
      </c>
      <c r="C1605" t="s">
        <v>40</v>
      </c>
      <c r="D1605" s="1">
        <v>220858</v>
      </c>
      <c r="E1605" t="s">
        <v>34</v>
      </c>
      <c r="F1605" s="4">
        <v>704</v>
      </c>
      <c r="G1605" s="4">
        <v>1907410</v>
      </c>
      <c r="H1605" t="s">
        <v>46</v>
      </c>
      <c r="I1605" t="s">
        <v>38</v>
      </c>
      <c r="J1605" t="s">
        <v>75</v>
      </c>
      <c r="K1605" s="3">
        <v>20504.61</v>
      </c>
      <c r="L1605" s="6">
        <v>12.3</v>
      </c>
      <c r="M1605" s="4">
        <v>20</v>
      </c>
      <c r="N1605" s="4">
        <v>9</v>
      </c>
      <c r="O1605" s="4">
        <v>92872</v>
      </c>
      <c r="P1605" s="4">
        <v>185416</v>
      </c>
      <c r="Q1605" s="4">
        <v>0</v>
      </c>
      <c r="R1605" s="9" t="str">
        <f t="shared" si="99"/>
        <v>c964919c-8f7f-4872-a8e0-b9110349b22aне погашен220858долгосрочный704бизнес2 годав арендебизнес20504,6112,3209928721854160</v>
      </c>
      <c r="S1605" s="10">
        <f t="shared" si="100"/>
        <v>0.12899970116545473</v>
      </c>
      <c r="T1605" s="3">
        <f t="shared" si="101"/>
        <v>4.529322918114512</v>
      </c>
      <c r="U1605" s="13">
        <f t="shared" si="102"/>
        <v>1.5839308352921213E-2</v>
      </c>
    </row>
    <row r="1606" spans="1:21" x14ac:dyDescent="0.25">
      <c r="A1606">
        <v>349</v>
      </c>
      <c r="B1606" t="s">
        <v>400</v>
      </c>
      <c r="C1606" t="s">
        <v>23</v>
      </c>
      <c r="D1606" s="1">
        <v>533698</v>
      </c>
      <c r="E1606" t="s">
        <v>34</v>
      </c>
      <c r="F1606" s="4">
        <v>699</v>
      </c>
      <c r="G1606" s="4">
        <v>1853298</v>
      </c>
      <c r="H1606" t="s">
        <v>68</v>
      </c>
      <c r="I1606" t="s">
        <v>38</v>
      </c>
      <c r="J1606" t="s">
        <v>30</v>
      </c>
      <c r="K1606" s="3">
        <v>30270.61</v>
      </c>
      <c r="L1606" s="6">
        <v>21.6</v>
      </c>
      <c r="M1606" s="4">
        <v>72</v>
      </c>
      <c r="N1606" s="4">
        <v>18</v>
      </c>
      <c r="O1606" s="4">
        <v>342209</v>
      </c>
      <c r="P1606" s="4">
        <v>589644</v>
      </c>
      <c r="Q1606" s="4">
        <v>0</v>
      </c>
      <c r="R1606" s="9" t="str">
        <f t="shared" si="99"/>
        <v>c98e31fb-7471-4a58-9cb7-a04c8104abd8погашен533698долгосрочный699консолидация кредитов1 годв арендеконсолидация кредитов30270,6121,672183422095896440</v>
      </c>
      <c r="S1606" s="10">
        <f t="shared" si="100"/>
        <v>0.19600049209571263</v>
      </c>
      <c r="T1606" s="3">
        <f t="shared" si="101"/>
        <v>11.304991871653726</v>
      </c>
      <c r="U1606" s="13">
        <f t="shared" si="102"/>
        <v>3.9534220769786174E-2</v>
      </c>
    </row>
    <row r="1607" spans="1:21" x14ac:dyDescent="0.25">
      <c r="A1607">
        <v>1292</v>
      </c>
      <c r="B1607" t="s">
        <v>1342</v>
      </c>
      <c r="C1607" t="s">
        <v>23</v>
      </c>
      <c r="D1607" s="1">
        <v>155078</v>
      </c>
      <c r="E1607" t="s">
        <v>24</v>
      </c>
      <c r="F1607" s="4">
        <v>745</v>
      </c>
      <c r="G1607" s="4">
        <v>1626305</v>
      </c>
      <c r="I1607" t="s">
        <v>26</v>
      </c>
      <c r="J1607" t="s">
        <v>30</v>
      </c>
      <c r="K1607" s="3">
        <v>30357.82</v>
      </c>
      <c r="L1607" s="6">
        <v>28.2</v>
      </c>
      <c r="N1607" s="4">
        <v>11</v>
      </c>
      <c r="O1607" s="4">
        <v>98496</v>
      </c>
      <c r="P1607" s="4">
        <v>349844</v>
      </c>
      <c r="Q1607" s="4">
        <v>1</v>
      </c>
      <c r="R1607" s="9" t="str">
        <f t="shared" si="99"/>
        <v>c99be92d-e51f-4bec-9cd9-8732c7dfa298погашен155078краткосрочный745консолидация кредитовв ипотекеконсолидация кредитов30357,8228,211984963498441</v>
      </c>
      <c r="S1607" s="10">
        <f t="shared" si="100"/>
        <v>0.22400093463403234</v>
      </c>
      <c r="T1607" s="3">
        <f t="shared" si="101"/>
        <v>3.2445017461728147</v>
      </c>
      <c r="U1607" s="13">
        <f t="shared" si="102"/>
        <v>1.1346213228403611E-2</v>
      </c>
    </row>
    <row r="1608" spans="1:21" x14ac:dyDescent="0.25">
      <c r="A1608">
        <v>133</v>
      </c>
      <c r="B1608" t="s">
        <v>180</v>
      </c>
      <c r="C1608" t="s">
        <v>23</v>
      </c>
      <c r="D1608" s="1">
        <v>262724</v>
      </c>
      <c r="E1608" t="s">
        <v>34</v>
      </c>
      <c r="F1608" s="4">
        <v>695</v>
      </c>
      <c r="G1608" s="4">
        <v>1229072</v>
      </c>
      <c r="H1608" t="s">
        <v>52</v>
      </c>
      <c r="I1608" t="s">
        <v>38</v>
      </c>
      <c r="J1608" t="s">
        <v>30</v>
      </c>
      <c r="K1608" s="3">
        <v>21508.76</v>
      </c>
      <c r="L1608" s="6">
        <v>21.8</v>
      </c>
      <c r="N1608" s="4">
        <v>5</v>
      </c>
      <c r="O1608" s="4">
        <v>337725</v>
      </c>
      <c r="P1608" s="4">
        <v>394218</v>
      </c>
      <c r="Q1608" s="4">
        <v>0</v>
      </c>
      <c r="R1608" s="9" t="str">
        <f t="shared" ref="R1608:R1671" si="103">CONCATENATE(B1608,C1608,D1608,E1608,F1608,J1608,H1608,I1608,J1608,K1608,L1608,M1608,N1608,O1608,P1608,Q1608)</f>
        <v>c9e10069-780c-4853-aa6f-092a425f2663погашен262724долгосрочный695консолидация кредитов4 годав арендеконсолидация кредитов21508,7621,853377253942180</v>
      </c>
      <c r="S1608" s="10">
        <f t="shared" ref="S1608:S1671" si="104">IFERROR(K1608*12/G1608,"")</f>
        <v>0.21</v>
      </c>
      <c r="T1608" s="3">
        <f t="shared" ref="T1608:T1671" si="105">IFERROR(O1608/K1608,"")</f>
        <v>15.701741987915623</v>
      </c>
      <c r="U1608" s="13">
        <f t="shared" ref="U1608:U1671" si="106">IFERROR((T1608-MIN($T$7:$T$2006))/(MAX($T$7:$T$2006)-MIN($T$7:$T$2006)),"")</f>
        <v>5.4909914245667789E-2</v>
      </c>
    </row>
    <row r="1609" spans="1:21" x14ac:dyDescent="0.25">
      <c r="A1609">
        <v>663</v>
      </c>
      <c r="B1609" t="s">
        <v>715</v>
      </c>
      <c r="C1609" t="s">
        <v>40</v>
      </c>
      <c r="D1609" s="1">
        <v>660924</v>
      </c>
      <c r="E1609" t="s">
        <v>34</v>
      </c>
      <c r="F1609" s="4"/>
      <c r="G1609" s="4"/>
      <c r="H1609" t="s">
        <v>29</v>
      </c>
      <c r="I1609" t="s">
        <v>26</v>
      </c>
      <c r="J1609" t="s">
        <v>30</v>
      </c>
      <c r="K1609" s="3">
        <v>23848.23</v>
      </c>
      <c r="L1609" s="6">
        <v>23.6</v>
      </c>
      <c r="M1609" s="4">
        <v>48</v>
      </c>
      <c r="N1609" s="4">
        <v>18</v>
      </c>
      <c r="O1609" s="4">
        <v>1964923</v>
      </c>
      <c r="P1609" s="4">
        <v>3321406</v>
      </c>
      <c r="Q1609" s="4">
        <v>0</v>
      </c>
      <c r="R1609" s="9" t="str">
        <f t="shared" si="103"/>
        <v>ca09fedb-53b7-445c-be75-58eeaf0317a5не погашен660924долгосрочныйконсолидация кредитов10+ летв ипотекеконсолидация кредитов23848,2323,64818196492333214060</v>
      </c>
      <c r="S1609" s="10" t="str">
        <f t="shared" si="104"/>
        <v/>
      </c>
      <c r="T1609" s="3">
        <f t="shared" si="105"/>
        <v>82.392823282901915</v>
      </c>
      <c r="U1609" s="13">
        <f t="shared" si="106"/>
        <v>0.28813254379065117</v>
      </c>
    </row>
    <row r="1610" spans="1:21" x14ac:dyDescent="0.25">
      <c r="A1610">
        <v>1928</v>
      </c>
      <c r="B1610" t="s">
        <v>1975</v>
      </c>
      <c r="C1610" t="s">
        <v>23</v>
      </c>
      <c r="D1610" s="1">
        <v>445588</v>
      </c>
      <c r="E1610" t="s">
        <v>34</v>
      </c>
      <c r="F1610" s="4"/>
      <c r="G1610" s="4"/>
      <c r="H1610" t="s">
        <v>46</v>
      </c>
      <c r="I1610" t="s">
        <v>26</v>
      </c>
      <c r="J1610" t="s">
        <v>30</v>
      </c>
      <c r="K1610" s="3">
        <v>26681.32</v>
      </c>
      <c r="L1610" s="6">
        <v>23.1</v>
      </c>
      <c r="N1610" s="4">
        <v>8</v>
      </c>
      <c r="O1610" s="4">
        <v>220267</v>
      </c>
      <c r="P1610" s="4">
        <v>378972</v>
      </c>
      <c r="Q1610" s="4">
        <v>0</v>
      </c>
      <c r="R1610" s="9" t="str">
        <f t="shared" si="103"/>
        <v>ca3c336d-32c3-4cf4-bbad-4967f3e60eb8погашен445588долгосрочныйконсолидация кредитов2 годав ипотекеконсолидация кредитов26681,3223,182202673789720</v>
      </c>
      <c r="S1610" s="10" t="str">
        <f t="shared" si="104"/>
        <v/>
      </c>
      <c r="T1610" s="3">
        <f t="shared" si="105"/>
        <v>8.2554761158743268</v>
      </c>
      <c r="U1610" s="13">
        <f t="shared" si="106"/>
        <v>2.8869885005669591E-2</v>
      </c>
    </row>
    <row r="1611" spans="1:21" x14ac:dyDescent="0.25">
      <c r="A1611">
        <v>355</v>
      </c>
      <c r="B1611" t="s">
        <v>406</v>
      </c>
      <c r="C1611" t="s">
        <v>23</v>
      </c>
      <c r="D1611" s="1">
        <v>64526</v>
      </c>
      <c r="E1611" t="s">
        <v>24</v>
      </c>
      <c r="F1611" s="4">
        <v>747</v>
      </c>
      <c r="G1611" s="4">
        <v>185782</v>
      </c>
      <c r="H1611" t="s">
        <v>42</v>
      </c>
      <c r="I1611" t="s">
        <v>38</v>
      </c>
      <c r="J1611" t="s">
        <v>30</v>
      </c>
      <c r="K1611" s="3">
        <v>4799.3999999999996</v>
      </c>
      <c r="L1611" s="6">
        <v>10.1</v>
      </c>
      <c r="N1611" s="4">
        <v>8</v>
      </c>
      <c r="O1611" s="4">
        <v>72257</v>
      </c>
      <c r="P1611" s="4">
        <v>172128</v>
      </c>
      <c r="Q1611" s="4">
        <v>0</v>
      </c>
      <c r="R1611" s="9" t="str">
        <f t="shared" si="103"/>
        <v>ca3da155-a63a-4d39-b8b4-898b0e6c28f6погашен64526краткосрочный747консолидация кредитов&lt; 1 годав арендеконсолидация кредитов4799,410,18722571721280</v>
      </c>
      <c r="S1611" s="10">
        <f t="shared" si="104"/>
        <v>0.31000204540805887</v>
      </c>
      <c r="T1611" s="3">
        <f t="shared" si="105"/>
        <v>15.055423594615995</v>
      </c>
      <c r="U1611" s="13">
        <f t="shared" si="106"/>
        <v>5.2649700851587461E-2</v>
      </c>
    </row>
    <row r="1612" spans="1:21" x14ac:dyDescent="0.25">
      <c r="A1612">
        <v>301</v>
      </c>
      <c r="B1612" t="s">
        <v>351</v>
      </c>
      <c r="C1612" t="s">
        <v>23</v>
      </c>
      <c r="D1612" s="1">
        <v>319330</v>
      </c>
      <c r="E1612" t="s">
        <v>24</v>
      </c>
      <c r="F1612" s="4"/>
      <c r="G1612" s="4"/>
      <c r="H1612" t="s">
        <v>29</v>
      </c>
      <c r="I1612" t="s">
        <v>26</v>
      </c>
      <c r="J1612" t="s">
        <v>30</v>
      </c>
      <c r="K1612" s="3">
        <v>35750.400000000001</v>
      </c>
      <c r="L1612" s="6">
        <v>42.4</v>
      </c>
      <c r="M1612" s="4">
        <v>69</v>
      </c>
      <c r="N1612" s="4">
        <v>17</v>
      </c>
      <c r="O1612" s="4">
        <v>381995</v>
      </c>
      <c r="P1612" s="4">
        <v>785598</v>
      </c>
      <c r="Q1612" s="4">
        <v>2</v>
      </c>
      <c r="R1612" s="9" t="str">
        <f t="shared" si="103"/>
        <v>ca4f90bc-7222-4792-9061-6b30772818bfпогашен319330краткосрочныйконсолидация кредитов10+ летв ипотекеконсолидация кредитов35750,442,469173819957855982</v>
      </c>
      <c r="S1612" s="10" t="str">
        <f t="shared" si="104"/>
        <v/>
      </c>
      <c r="T1612" s="3">
        <f t="shared" si="105"/>
        <v>10.685055272108842</v>
      </c>
      <c r="U1612" s="13">
        <f t="shared" si="106"/>
        <v>3.7366266058458039E-2</v>
      </c>
    </row>
    <row r="1613" spans="1:21" x14ac:dyDescent="0.25">
      <c r="A1613">
        <v>1831</v>
      </c>
      <c r="B1613" t="s">
        <v>1879</v>
      </c>
      <c r="C1613" t="s">
        <v>23</v>
      </c>
      <c r="D1613" s="1">
        <v>175802</v>
      </c>
      <c r="E1613" t="s">
        <v>24</v>
      </c>
      <c r="F1613" s="4"/>
      <c r="G1613" s="4"/>
      <c r="H1613" t="s">
        <v>68</v>
      </c>
      <c r="I1613" t="s">
        <v>38</v>
      </c>
      <c r="J1613" t="s">
        <v>30</v>
      </c>
      <c r="K1613" s="3">
        <v>11914.52</v>
      </c>
      <c r="L1613" s="6">
        <v>12.7</v>
      </c>
      <c r="N1613" s="4">
        <v>13</v>
      </c>
      <c r="O1613" s="4">
        <v>202711</v>
      </c>
      <c r="P1613" s="4">
        <v>342650</v>
      </c>
      <c r="Q1613" s="4">
        <v>0</v>
      </c>
      <c r="R1613" s="9" t="str">
        <f t="shared" si="103"/>
        <v>ca5a089a-f473-4a50-b7e2-34646d4677e0погашен175802краткосрочныйконсолидация кредитов1 годв арендеконсолидация кредитов11914,5212,7132027113426500</v>
      </c>
      <c r="S1613" s="10" t="str">
        <f t="shared" si="104"/>
        <v/>
      </c>
      <c r="T1613" s="3">
        <f t="shared" si="105"/>
        <v>17.013778146329017</v>
      </c>
      <c r="U1613" s="13">
        <f t="shared" si="106"/>
        <v>5.9498181776820779E-2</v>
      </c>
    </row>
    <row r="1614" spans="1:21" x14ac:dyDescent="0.25">
      <c r="A1614">
        <v>1794</v>
      </c>
      <c r="B1614" t="s">
        <v>1843</v>
      </c>
      <c r="C1614" t="s">
        <v>40</v>
      </c>
      <c r="D1614" s="1">
        <v>370282</v>
      </c>
      <c r="E1614" t="s">
        <v>34</v>
      </c>
      <c r="F1614" s="4">
        <v>680</v>
      </c>
      <c r="G1614" s="4">
        <v>999001</v>
      </c>
      <c r="H1614" t="s">
        <v>35</v>
      </c>
      <c r="I1614" t="s">
        <v>26</v>
      </c>
      <c r="J1614" t="s">
        <v>30</v>
      </c>
      <c r="K1614" s="3">
        <v>11155.47</v>
      </c>
      <c r="L1614" s="6">
        <v>15.5</v>
      </c>
      <c r="N1614" s="4">
        <v>10</v>
      </c>
      <c r="O1614" s="4">
        <v>26904</v>
      </c>
      <c r="P1614" s="4">
        <v>255288</v>
      </c>
      <c r="Q1614" s="4">
        <v>1</v>
      </c>
      <c r="R1614" s="9" t="str">
        <f t="shared" si="103"/>
        <v>cac82069-9262-42f7-b497-c5e38d7c743bне погашен370282долгосрочный680консолидация кредитов3 годав ипотекеконсолидация кредитов11155,4715,510269042552881</v>
      </c>
      <c r="S1614" s="10">
        <f t="shared" si="104"/>
        <v>0.13399950550600048</v>
      </c>
      <c r="T1614" s="3">
        <f t="shared" si="105"/>
        <v>2.4117316437586225</v>
      </c>
      <c r="U1614" s="13">
        <f t="shared" si="106"/>
        <v>8.4339672530773097E-3</v>
      </c>
    </row>
    <row r="1615" spans="1:21" x14ac:dyDescent="0.25">
      <c r="A1615">
        <v>369</v>
      </c>
      <c r="B1615" t="s">
        <v>420</v>
      </c>
      <c r="C1615" t="s">
        <v>23</v>
      </c>
      <c r="D1615" s="1">
        <v>273856</v>
      </c>
      <c r="E1615" t="s">
        <v>34</v>
      </c>
      <c r="F1615" s="4">
        <v>614</v>
      </c>
      <c r="G1615" s="4">
        <v>821826</v>
      </c>
      <c r="H1615" t="s">
        <v>29</v>
      </c>
      <c r="I1615" t="s">
        <v>38</v>
      </c>
      <c r="J1615" t="s">
        <v>30</v>
      </c>
      <c r="K1615" s="3">
        <v>8766.2199999999993</v>
      </c>
      <c r="L1615" s="6">
        <v>16.399999999999999</v>
      </c>
      <c r="N1615" s="4">
        <v>4</v>
      </c>
      <c r="O1615" s="4">
        <v>146262</v>
      </c>
      <c r="P1615" s="4">
        <v>234586</v>
      </c>
      <c r="Q1615" s="4">
        <v>0</v>
      </c>
      <c r="R1615" s="9" t="str">
        <f t="shared" si="103"/>
        <v>cadc3a31-59f7-4e44-86d5-1244409aa0a3погашен273856долгосрочный614консолидация кредитов10+ летв арендеконсолидация кредитов8766,2216,441462622345860</v>
      </c>
      <c r="S1615" s="10">
        <f t="shared" si="104"/>
        <v>0.12800110972395615</v>
      </c>
      <c r="T1615" s="3">
        <f t="shared" si="105"/>
        <v>16.684728423425376</v>
      </c>
      <c r="U1615" s="13">
        <f t="shared" si="106"/>
        <v>5.8347475563388838E-2</v>
      </c>
    </row>
    <row r="1616" spans="1:21" x14ac:dyDescent="0.25">
      <c r="A1616">
        <v>1848</v>
      </c>
      <c r="B1616" t="s">
        <v>1896</v>
      </c>
      <c r="C1616" t="s">
        <v>23</v>
      </c>
      <c r="D1616" s="1">
        <v>440572</v>
      </c>
      <c r="E1616" t="s">
        <v>24</v>
      </c>
      <c r="F1616" s="4"/>
      <c r="G1616" s="4"/>
      <c r="H1616" t="s">
        <v>29</v>
      </c>
      <c r="I1616" t="s">
        <v>26</v>
      </c>
      <c r="J1616" t="s">
        <v>30</v>
      </c>
      <c r="K1616" s="3">
        <v>26634.58</v>
      </c>
      <c r="L1616" s="6">
        <v>17.3</v>
      </c>
      <c r="N1616" s="4">
        <v>10</v>
      </c>
      <c r="O1616" s="4">
        <v>1229167</v>
      </c>
      <c r="P1616" s="4">
        <v>1581382</v>
      </c>
      <c r="Q1616" s="4">
        <v>0</v>
      </c>
      <c r="R1616" s="9" t="str">
        <f t="shared" si="103"/>
        <v>cb33032d-3fad-4c2b-be9a-7d71515e09acпогашен440572краткосрочныйконсолидация кредитов10+ летв ипотекеконсолидация кредитов26634,5817,310122916715813820</v>
      </c>
      <c r="S1616" s="10" t="str">
        <f t="shared" si="104"/>
        <v/>
      </c>
      <c r="T1616" s="3">
        <f t="shared" si="105"/>
        <v>46.149291635160004</v>
      </c>
      <c r="U1616" s="13">
        <f t="shared" si="106"/>
        <v>0.16138678422656597</v>
      </c>
    </row>
    <row r="1617" spans="1:21" x14ac:dyDescent="0.25">
      <c r="A1617">
        <v>412</v>
      </c>
      <c r="B1617" t="s">
        <v>464</v>
      </c>
      <c r="C1617" t="s">
        <v>23</v>
      </c>
      <c r="D1617" s="1">
        <v>251196</v>
      </c>
      <c r="E1617" t="s">
        <v>24</v>
      </c>
      <c r="F1617" s="4">
        <v>740</v>
      </c>
      <c r="G1617" s="4">
        <v>1051536</v>
      </c>
      <c r="I1617" t="s">
        <v>26</v>
      </c>
      <c r="J1617" t="s">
        <v>30</v>
      </c>
      <c r="K1617" s="3">
        <v>23133.83</v>
      </c>
      <c r="L1617" s="6">
        <v>48.7</v>
      </c>
      <c r="M1617" s="4">
        <v>20</v>
      </c>
      <c r="N1617" s="4">
        <v>16</v>
      </c>
      <c r="O1617" s="4">
        <v>300295</v>
      </c>
      <c r="P1617" s="4">
        <v>452716</v>
      </c>
      <c r="Q1617" s="4">
        <v>0</v>
      </c>
      <c r="R1617" s="9" t="str">
        <f t="shared" si="103"/>
        <v>cb675274-6c28-4bf7-a075-5cc990cf5c51погашен251196краткосрочный740консолидация кредитовв ипотекеконсолидация кредитов23133,8348,720163002954527160</v>
      </c>
      <c r="S1617" s="10">
        <f t="shared" si="104"/>
        <v>0.26400043365134435</v>
      </c>
      <c r="T1617" s="3">
        <f t="shared" si="105"/>
        <v>12.980773179365457</v>
      </c>
      <c r="U1617" s="13">
        <f t="shared" si="106"/>
        <v>4.5394526458910497E-2</v>
      </c>
    </row>
    <row r="1618" spans="1:21" x14ac:dyDescent="0.25">
      <c r="A1618">
        <v>1907</v>
      </c>
      <c r="B1618" t="s">
        <v>1954</v>
      </c>
      <c r="C1618" t="s">
        <v>23</v>
      </c>
      <c r="D1618" s="1">
        <v>429880</v>
      </c>
      <c r="E1618" t="s">
        <v>24</v>
      </c>
      <c r="F1618" s="4">
        <v>748</v>
      </c>
      <c r="G1618" s="4">
        <v>1949115</v>
      </c>
      <c r="H1618" t="s">
        <v>29</v>
      </c>
      <c r="I1618" t="s">
        <v>26</v>
      </c>
      <c r="J1618" t="s">
        <v>30</v>
      </c>
      <c r="K1618" s="3">
        <v>22252.42</v>
      </c>
      <c r="L1618" s="6">
        <v>22.2</v>
      </c>
      <c r="N1618" s="4">
        <v>22</v>
      </c>
      <c r="O1618" s="4">
        <v>302575</v>
      </c>
      <c r="P1618" s="4">
        <v>1283348</v>
      </c>
      <c r="Q1618" s="4">
        <v>0</v>
      </c>
      <c r="R1618" s="9" t="str">
        <f t="shared" si="103"/>
        <v>cb6a4ea4-83ec-4185-a9dd-0fc472450fb2погашен429880краткосрочный748консолидация кредитов10+ летв ипотекеконсолидация кредитов22252,4222,22230257512833480</v>
      </c>
      <c r="S1618" s="10">
        <f t="shared" si="104"/>
        <v>0.13700014622020762</v>
      </c>
      <c r="T1618" s="3">
        <f t="shared" si="105"/>
        <v>13.59739749654195</v>
      </c>
      <c r="U1618" s="13">
        <f t="shared" si="106"/>
        <v>4.7550897924192065E-2</v>
      </c>
    </row>
    <row r="1619" spans="1:21" x14ac:dyDescent="0.25">
      <c r="A1619">
        <v>1935</v>
      </c>
      <c r="B1619" t="s">
        <v>1982</v>
      </c>
      <c r="C1619" t="s">
        <v>23</v>
      </c>
      <c r="D1619" s="1">
        <v>655138</v>
      </c>
      <c r="E1619" t="s">
        <v>24</v>
      </c>
      <c r="F1619" s="4">
        <v>700</v>
      </c>
      <c r="G1619" s="4">
        <v>1874844</v>
      </c>
      <c r="H1619" t="s">
        <v>25</v>
      </c>
      <c r="I1619" t="s">
        <v>26</v>
      </c>
      <c r="J1619" t="s">
        <v>30</v>
      </c>
      <c r="K1619" s="3">
        <v>36247.06</v>
      </c>
      <c r="L1619" s="6">
        <v>15.4</v>
      </c>
      <c r="M1619" s="4">
        <v>30</v>
      </c>
      <c r="N1619" s="4">
        <v>19</v>
      </c>
      <c r="O1619" s="4">
        <v>269819</v>
      </c>
      <c r="P1619" s="4">
        <v>797016</v>
      </c>
      <c r="Q1619" s="4">
        <v>0</v>
      </c>
      <c r="R1619" s="9" t="str">
        <f t="shared" si="103"/>
        <v>cb8000e4-3993-4bad-ae0f-533302d4361dпогашен655138краткосрочный700консолидация кредитов8 летв ипотекеконсолидация кредитов36247,0615,430192698197970160</v>
      </c>
      <c r="S1619" s="10">
        <f t="shared" si="104"/>
        <v>0.23200048644047183</v>
      </c>
      <c r="T1619" s="3">
        <f t="shared" si="105"/>
        <v>7.4438864834830749</v>
      </c>
      <c r="U1619" s="13">
        <f t="shared" si="106"/>
        <v>2.6031708378415477E-2</v>
      </c>
    </row>
    <row r="1620" spans="1:21" x14ac:dyDescent="0.25">
      <c r="A1620">
        <v>1913</v>
      </c>
      <c r="B1620" t="s">
        <v>1960</v>
      </c>
      <c r="C1620" t="s">
        <v>23</v>
      </c>
      <c r="D1620" s="1">
        <v>661716</v>
      </c>
      <c r="E1620" t="s">
        <v>34</v>
      </c>
      <c r="F1620" s="4">
        <v>717</v>
      </c>
      <c r="G1620" s="4">
        <v>1619199</v>
      </c>
      <c r="H1620" t="s">
        <v>29</v>
      </c>
      <c r="I1620" t="s">
        <v>26</v>
      </c>
      <c r="J1620" t="s">
        <v>30</v>
      </c>
      <c r="K1620" s="3">
        <v>35757.24</v>
      </c>
      <c r="L1620" s="6">
        <v>19.7</v>
      </c>
      <c r="M1620" s="4">
        <v>5</v>
      </c>
      <c r="N1620" s="4">
        <v>15</v>
      </c>
      <c r="O1620" s="4">
        <v>568784</v>
      </c>
      <c r="P1620" s="4">
        <v>1081410</v>
      </c>
      <c r="Q1620" s="4">
        <v>0</v>
      </c>
      <c r="R1620" s="9" t="str">
        <f t="shared" si="103"/>
        <v>cb87b478-27fd-42bc-9324-57e044dbbe17погашен661716долгосрочный717консолидация кредитов10+ летв ипотекеконсолидация кредитов35757,2419,751556878410814100</v>
      </c>
      <c r="S1620" s="10">
        <f t="shared" si="104"/>
        <v>0.26499947196113632</v>
      </c>
      <c r="T1620" s="3">
        <f t="shared" si="105"/>
        <v>15.906820548789561</v>
      </c>
      <c r="U1620" s="13">
        <f t="shared" si="106"/>
        <v>5.5627086021887234E-2</v>
      </c>
    </row>
    <row r="1621" spans="1:21" x14ac:dyDescent="0.25">
      <c r="A1621">
        <v>1187</v>
      </c>
      <c r="B1621" t="s">
        <v>1237</v>
      </c>
      <c r="C1621" t="s">
        <v>23</v>
      </c>
      <c r="E1621" t="s">
        <v>24</v>
      </c>
      <c r="F1621" s="4">
        <v>751</v>
      </c>
      <c r="G1621" s="4">
        <v>3715260</v>
      </c>
      <c r="H1621" t="s">
        <v>29</v>
      </c>
      <c r="I1621" t="s">
        <v>32</v>
      </c>
      <c r="J1621" t="s">
        <v>80</v>
      </c>
      <c r="K1621" s="3">
        <v>21486.720000000001</v>
      </c>
      <c r="L1621" s="6">
        <v>28.5</v>
      </c>
      <c r="N1621" s="4">
        <v>6</v>
      </c>
      <c r="O1621" s="4">
        <v>1193827</v>
      </c>
      <c r="P1621" s="4">
        <v>2273568</v>
      </c>
      <c r="Q1621" s="4">
        <v>0</v>
      </c>
      <c r="R1621" s="9" t="str">
        <f t="shared" si="103"/>
        <v>cb9f0979-7c81-4c89-b37b-880febd4953bпогашенкраткосрочный751приобретение автомобиля10+ летв собственностиприобретение автомобиля21486,7228,56119382722735680</v>
      </c>
      <c r="S1621" s="10">
        <f t="shared" si="104"/>
        <v>6.9400429579625653E-2</v>
      </c>
      <c r="T1621" s="3">
        <f t="shared" si="105"/>
        <v>55.561155913978489</v>
      </c>
      <c r="U1621" s="13">
        <f t="shared" si="106"/>
        <v>0.19430062657855024</v>
      </c>
    </row>
    <row r="1622" spans="1:21" x14ac:dyDescent="0.25">
      <c r="A1622">
        <v>1318</v>
      </c>
      <c r="B1622" t="s">
        <v>1368</v>
      </c>
      <c r="C1622" t="s">
        <v>23</v>
      </c>
      <c r="D1622" s="1">
        <v>111012</v>
      </c>
      <c r="E1622" t="s">
        <v>24</v>
      </c>
      <c r="F1622" s="4">
        <v>699</v>
      </c>
      <c r="G1622" s="4">
        <v>325945</v>
      </c>
      <c r="I1622" t="s">
        <v>38</v>
      </c>
      <c r="J1622" t="s">
        <v>30</v>
      </c>
      <c r="K1622" s="3">
        <v>2015.52</v>
      </c>
      <c r="L1622" s="6">
        <v>9.1999999999999993</v>
      </c>
      <c r="N1622" s="4">
        <v>7</v>
      </c>
      <c r="O1622" s="4">
        <v>45410</v>
      </c>
      <c r="P1622" s="4">
        <v>383724</v>
      </c>
      <c r="Q1622" s="4">
        <v>0</v>
      </c>
      <c r="R1622" s="9" t="str">
        <f t="shared" si="103"/>
        <v>cbd968ff-3af4-493b-86d0-9bbc1a0c9100погашен111012краткосрочный699консолидация кредитовв арендеконсолидация кредитов2015,529,27454103837240</v>
      </c>
      <c r="S1622" s="10">
        <f t="shared" si="104"/>
        <v>7.4203439230545024E-2</v>
      </c>
      <c r="T1622" s="3">
        <f t="shared" si="105"/>
        <v>22.530165912518854</v>
      </c>
      <c r="U1622" s="13">
        <f t="shared" si="106"/>
        <v>7.8789313895821084E-2</v>
      </c>
    </row>
    <row r="1623" spans="1:21" x14ac:dyDescent="0.25">
      <c r="A1623">
        <v>26</v>
      </c>
      <c r="B1623" t="s">
        <v>66</v>
      </c>
      <c r="C1623" t="s">
        <v>23</v>
      </c>
      <c r="D1623" s="1">
        <v>465410</v>
      </c>
      <c r="E1623" t="s">
        <v>34</v>
      </c>
      <c r="F1623" s="4">
        <v>688</v>
      </c>
      <c r="G1623" s="4">
        <v>1722654</v>
      </c>
      <c r="H1623" t="s">
        <v>35</v>
      </c>
      <c r="I1623" t="s">
        <v>38</v>
      </c>
      <c r="J1623" t="s">
        <v>44</v>
      </c>
      <c r="K1623" s="3">
        <v>15647.45</v>
      </c>
      <c r="L1623" s="6">
        <v>22.3</v>
      </c>
      <c r="M1623" s="4">
        <v>30</v>
      </c>
      <c r="N1623" s="4">
        <v>7</v>
      </c>
      <c r="O1623" s="4">
        <v>107559</v>
      </c>
      <c r="P1623" s="4">
        <v>488356</v>
      </c>
      <c r="Q1623" s="4">
        <v>0</v>
      </c>
      <c r="R1623" s="9" t="str">
        <f t="shared" si="103"/>
        <v>cbe53e22-ba67-4eaf-a4fb-c5acdd12ec66погашен465410долгосрочный688приобретение жилья3 годав арендеприобретение жилья15647,4522,33071075594883560</v>
      </c>
      <c r="S1623" s="10">
        <f t="shared" si="104"/>
        <v>0.10900006617695719</v>
      </c>
      <c r="T1623" s="3">
        <f t="shared" si="105"/>
        <v>6.8738995810819015</v>
      </c>
      <c r="U1623" s="13">
        <f t="shared" si="106"/>
        <v>2.4038430692659988E-2</v>
      </c>
    </row>
    <row r="1624" spans="1:21" x14ac:dyDescent="0.25">
      <c r="A1624">
        <v>852</v>
      </c>
      <c r="B1624" t="s">
        <v>904</v>
      </c>
      <c r="C1624" t="s">
        <v>23</v>
      </c>
      <c r="D1624" s="1">
        <v>180290</v>
      </c>
      <c r="E1624" t="s">
        <v>24</v>
      </c>
      <c r="F1624" s="4">
        <v>741</v>
      </c>
      <c r="G1624" s="4">
        <v>1297548</v>
      </c>
      <c r="H1624" t="s">
        <v>52</v>
      </c>
      <c r="I1624" t="s">
        <v>26</v>
      </c>
      <c r="J1624" t="s">
        <v>30</v>
      </c>
      <c r="K1624" s="3">
        <v>16976.12</v>
      </c>
      <c r="L1624" s="6">
        <v>14</v>
      </c>
      <c r="N1624" s="4">
        <v>13</v>
      </c>
      <c r="O1624" s="4">
        <v>191159</v>
      </c>
      <c r="P1624" s="4">
        <v>799106</v>
      </c>
      <c r="Q1624" s="4">
        <v>1</v>
      </c>
      <c r="R1624" s="9" t="str">
        <f t="shared" si="103"/>
        <v>cc20dd6b-0229-40cd-8485-610a36c8a246погашен180290краткосрочный741консолидация кредитов4 годав ипотекеконсолидация кредитов16976,1214131911597991061</v>
      </c>
      <c r="S1624" s="10">
        <f t="shared" si="104"/>
        <v>0.15699876998769988</v>
      </c>
      <c r="T1624" s="3">
        <f t="shared" si="105"/>
        <v>11.260464699825402</v>
      </c>
      <c r="U1624" s="13">
        <f t="shared" si="106"/>
        <v>3.9378506633827436E-2</v>
      </c>
    </row>
    <row r="1625" spans="1:21" x14ac:dyDescent="0.25">
      <c r="A1625">
        <v>1602</v>
      </c>
      <c r="B1625" t="s">
        <v>1652</v>
      </c>
      <c r="C1625" t="s">
        <v>23</v>
      </c>
      <c r="D1625" s="1">
        <v>326744</v>
      </c>
      <c r="E1625" t="s">
        <v>34</v>
      </c>
      <c r="F1625" s="4">
        <v>724</v>
      </c>
      <c r="G1625" s="4">
        <v>1693071</v>
      </c>
      <c r="H1625" t="s">
        <v>42</v>
      </c>
      <c r="I1625" t="s">
        <v>38</v>
      </c>
      <c r="J1625" t="s">
        <v>30</v>
      </c>
      <c r="K1625" s="3">
        <v>27653.55</v>
      </c>
      <c r="L1625" s="6">
        <v>15.2</v>
      </c>
      <c r="M1625" s="4">
        <v>4</v>
      </c>
      <c r="N1625" s="4">
        <v>9</v>
      </c>
      <c r="O1625" s="4">
        <v>333621</v>
      </c>
      <c r="P1625" s="4">
        <v>568106</v>
      </c>
      <c r="Q1625" s="4">
        <v>0</v>
      </c>
      <c r="R1625" s="9" t="str">
        <f t="shared" si="103"/>
        <v>cc3cdc8d-b2ec-48c3-8c50-5e597443296eпогашен326744долгосрочный724консолидация кредитов&lt; 1 годав арендеконсолидация кредитов27653,5515,2493336215681060</v>
      </c>
      <c r="S1625" s="10">
        <f t="shared" si="104"/>
        <v>0.19600040399959598</v>
      </c>
      <c r="T1625" s="3">
        <f t="shared" si="105"/>
        <v>12.064310007214264</v>
      </c>
      <c r="U1625" s="13">
        <f t="shared" si="106"/>
        <v>4.218960090155105E-2</v>
      </c>
    </row>
    <row r="1626" spans="1:21" x14ac:dyDescent="0.25">
      <c r="A1626">
        <v>1986</v>
      </c>
      <c r="B1626" t="s">
        <v>2033</v>
      </c>
      <c r="C1626" t="s">
        <v>23</v>
      </c>
      <c r="D1626" s="1">
        <v>388168</v>
      </c>
      <c r="E1626" t="s">
        <v>24</v>
      </c>
      <c r="F1626" s="4">
        <v>693</v>
      </c>
      <c r="G1626" s="4">
        <v>1042929</v>
      </c>
      <c r="H1626" t="s">
        <v>46</v>
      </c>
      <c r="I1626" t="s">
        <v>32</v>
      </c>
      <c r="J1626" t="s">
        <v>75</v>
      </c>
      <c r="K1626" s="12">
        <v>0</v>
      </c>
      <c r="L1626" s="6">
        <v>19.8</v>
      </c>
      <c r="N1626" s="4">
        <v>2</v>
      </c>
      <c r="O1626" s="11">
        <v>0</v>
      </c>
      <c r="P1626" s="11">
        <v>0</v>
      </c>
      <c r="Q1626" s="4">
        <v>0</v>
      </c>
      <c r="R1626" s="9" t="str">
        <f t="shared" si="103"/>
        <v>cc4bd6b1-d485-4bad-ad6b-f856fa20f2d1погашен388168краткосрочный693бизнес2 годав собственностибизнес019,82000</v>
      </c>
      <c r="S1626" s="10">
        <f t="shared" si="104"/>
        <v>0</v>
      </c>
      <c r="T1626" s="3" t="str">
        <f t="shared" si="105"/>
        <v/>
      </c>
      <c r="U1626" s="13" t="str">
        <f t="shared" si="106"/>
        <v/>
      </c>
    </row>
    <row r="1627" spans="1:21" x14ac:dyDescent="0.25">
      <c r="A1627">
        <v>1400</v>
      </c>
      <c r="B1627" t="s">
        <v>1450</v>
      </c>
      <c r="C1627" t="s">
        <v>23</v>
      </c>
      <c r="D1627" s="1">
        <v>536976</v>
      </c>
      <c r="E1627" t="s">
        <v>24</v>
      </c>
      <c r="F1627" s="4">
        <v>668</v>
      </c>
      <c r="G1627" s="4">
        <v>1780775</v>
      </c>
      <c r="H1627" t="s">
        <v>29</v>
      </c>
      <c r="I1627" t="s">
        <v>38</v>
      </c>
      <c r="J1627" t="s">
        <v>30</v>
      </c>
      <c r="K1627" s="3">
        <v>27453.48</v>
      </c>
      <c r="L1627" s="6">
        <v>38.799999999999997</v>
      </c>
      <c r="M1627" s="4">
        <v>39</v>
      </c>
      <c r="N1627" s="4">
        <v>11</v>
      </c>
      <c r="O1627" s="4">
        <v>732754</v>
      </c>
      <c r="P1627" s="4">
        <v>968550</v>
      </c>
      <c r="Q1627" s="4">
        <v>0</v>
      </c>
      <c r="R1627" s="9" t="str">
        <f t="shared" si="103"/>
        <v>cc58d787-d423-40ee-b1e5-706be95eaf7fпогашен536976краткосрочный668консолидация кредитов10+ летв арендеконсолидация кредитов27453,4838,839117327549685500</v>
      </c>
      <c r="S1627" s="10">
        <f t="shared" si="104"/>
        <v>0.18499909309149107</v>
      </c>
      <c r="T1627" s="3">
        <f t="shared" si="105"/>
        <v>26.690751045040557</v>
      </c>
      <c r="U1627" s="13">
        <f t="shared" si="106"/>
        <v>9.333912454832019E-2</v>
      </c>
    </row>
    <row r="1628" spans="1:21" x14ac:dyDescent="0.25">
      <c r="A1628">
        <v>741</v>
      </c>
      <c r="B1628" t="s">
        <v>793</v>
      </c>
      <c r="C1628" t="s">
        <v>23</v>
      </c>
      <c r="D1628" s="1">
        <v>225808</v>
      </c>
      <c r="E1628" t="s">
        <v>24</v>
      </c>
      <c r="F1628" s="4"/>
      <c r="G1628" s="4"/>
      <c r="H1628" t="s">
        <v>52</v>
      </c>
      <c r="I1628" t="s">
        <v>38</v>
      </c>
      <c r="J1628" t="s">
        <v>30</v>
      </c>
      <c r="K1628" s="3">
        <v>5552.18</v>
      </c>
      <c r="L1628" s="6">
        <v>32.1</v>
      </c>
      <c r="M1628" s="4">
        <v>43</v>
      </c>
      <c r="N1628" s="4">
        <v>9</v>
      </c>
      <c r="O1628" s="4">
        <v>189449</v>
      </c>
      <c r="P1628" s="4">
        <v>753786</v>
      </c>
      <c r="Q1628" s="4">
        <v>0</v>
      </c>
      <c r="R1628" s="9" t="str">
        <f t="shared" si="103"/>
        <v>cc698d70-1b24-4b4a-b886-e835a29e22a3погашен225808краткосрочныйконсолидация кредитов4 годав арендеконсолидация кредитов5552,1832,14391894497537860</v>
      </c>
      <c r="S1628" s="10" t="str">
        <f t="shared" si="104"/>
        <v/>
      </c>
      <c r="T1628" s="3">
        <f t="shared" si="105"/>
        <v>34.121552255150227</v>
      </c>
      <c r="U1628" s="13">
        <f t="shared" si="106"/>
        <v>0.11932507295695857</v>
      </c>
    </row>
    <row r="1629" spans="1:21" x14ac:dyDescent="0.25">
      <c r="A1629">
        <v>324</v>
      </c>
      <c r="B1629" t="s">
        <v>374</v>
      </c>
      <c r="C1629" t="s">
        <v>23</v>
      </c>
      <c r="D1629" s="1">
        <v>154748</v>
      </c>
      <c r="E1629" t="s">
        <v>24</v>
      </c>
      <c r="F1629" s="4">
        <v>748</v>
      </c>
      <c r="G1629" s="4">
        <v>1603657</v>
      </c>
      <c r="H1629" t="s">
        <v>25</v>
      </c>
      <c r="I1629" t="s">
        <v>26</v>
      </c>
      <c r="J1629" t="s">
        <v>72</v>
      </c>
      <c r="K1629" s="3">
        <v>8539.5499999999993</v>
      </c>
      <c r="L1629" s="6">
        <v>29.2</v>
      </c>
      <c r="N1629" s="4">
        <v>11</v>
      </c>
      <c r="O1629" s="4">
        <v>9842</v>
      </c>
      <c r="P1629" s="4">
        <v>1425820</v>
      </c>
      <c r="Q1629" s="4">
        <v>0</v>
      </c>
      <c r="R1629" s="9" t="str">
        <f t="shared" si="103"/>
        <v>cc8b7adc-f294-45d6-9348-240f1899f6cfпогашен154748краткосрочный748иное8 летв ипотекеиное8539,5529,211984214258200</v>
      </c>
      <c r="S1629" s="10">
        <f t="shared" si="104"/>
        <v>6.3900572254540711E-2</v>
      </c>
      <c r="T1629" s="3">
        <f t="shared" si="105"/>
        <v>1.1525197463566583</v>
      </c>
      <c r="U1629" s="13">
        <f t="shared" si="106"/>
        <v>4.0304292662297044E-3</v>
      </c>
    </row>
    <row r="1630" spans="1:21" x14ac:dyDescent="0.25">
      <c r="A1630">
        <v>1244</v>
      </c>
      <c r="B1630" t="s">
        <v>1294</v>
      </c>
      <c r="C1630" t="s">
        <v>23</v>
      </c>
      <c r="D1630" s="1">
        <v>154594</v>
      </c>
      <c r="E1630" t="s">
        <v>24</v>
      </c>
      <c r="F1630" s="4"/>
      <c r="G1630" s="4"/>
      <c r="H1630" t="s">
        <v>29</v>
      </c>
      <c r="I1630" t="s">
        <v>32</v>
      </c>
      <c r="J1630" t="s">
        <v>30</v>
      </c>
      <c r="K1630" s="3">
        <v>10075.51</v>
      </c>
      <c r="L1630" s="6">
        <v>12.7</v>
      </c>
      <c r="N1630" s="4">
        <v>7</v>
      </c>
      <c r="O1630" s="4">
        <v>97280</v>
      </c>
      <c r="P1630" s="4">
        <v>255420</v>
      </c>
      <c r="Q1630" s="4">
        <v>0</v>
      </c>
      <c r="R1630" s="9" t="str">
        <f t="shared" si="103"/>
        <v>cd02c9c2-4702-4252-9e7c-5e7577942a3aпогашен154594краткосрочныйконсолидация кредитов10+ летв собственностиконсолидация кредитов10075,5112,77972802554200</v>
      </c>
      <c r="S1630" s="10" t="str">
        <f t="shared" si="104"/>
        <v/>
      </c>
      <c r="T1630" s="3">
        <f t="shared" si="105"/>
        <v>9.655094382319108</v>
      </c>
      <c r="U1630" s="13">
        <f t="shared" si="106"/>
        <v>3.3764432314261253E-2</v>
      </c>
    </row>
    <row r="1631" spans="1:21" x14ac:dyDescent="0.25">
      <c r="A1631">
        <v>1124</v>
      </c>
      <c r="B1631" t="s">
        <v>1174</v>
      </c>
      <c r="C1631" t="s">
        <v>23</v>
      </c>
      <c r="D1631" s="1">
        <v>261140</v>
      </c>
      <c r="E1631" t="s">
        <v>24</v>
      </c>
      <c r="F1631" s="4">
        <v>731</v>
      </c>
      <c r="G1631" s="4">
        <v>1597558</v>
      </c>
      <c r="H1631" t="s">
        <v>29</v>
      </c>
      <c r="I1631" t="s">
        <v>38</v>
      </c>
      <c r="J1631" t="s">
        <v>30</v>
      </c>
      <c r="K1631" s="3">
        <v>10490.66</v>
      </c>
      <c r="L1631" s="6">
        <v>18.8</v>
      </c>
      <c r="N1631" s="4">
        <v>8</v>
      </c>
      <c r="O1631" s="4">
        <v>138567</v>
      </c>
      <c r="P1631" s="4">
        <v>348040</v>
      </c>
      <c r="Q1631" s="4">
        <v>1</v>
      </c>
      <c r="R1631" s="9" t="str">
        <f t="shared" si="103"/>
        <v>cd0b815b-28fe-44f2-8621-696419628213погашен261140краткосрочный731консолидация кредитов10+ летв арендеконсолидация кредитов10490,6618,881385673480401</v>
      </c>
      <c r="S1631" s="10">
        <f t="shared" si="104"/>
        <v>7.8800218833995378E-2</v>
      </c>
      <c r="T1631" s="3">
        <f t="shared" si="105"/>
        <v>13.208606512840946</v>
      </c>
      <c r="U1631" s="13">
        <f t="shared" si="106"/>
        <v>4.6191273011813479E-2</v>
      </c>
    </row>
    <row r="1632" spans="1:21" x14ac:dyDescent="0.25">
      <c r="A1632">
        <v>650</v>
      </c>
      <c r="B1632" t="s">
        <v>702</v>
      </c>
      <c r="C1632" t="s">
        <v>40</v>
      </c>
      <c r="D1632" s="1">
        <v>32230</v>
      </c>
      <c r="E1632" t="s">
        <v>24</v>
      </c>
      <c r="F1632" s="4"/>
      <c r="G1632" s="4"/>
      <c r="H1632" t="s">
        <v>46</v>
      </c>
      <c r="I1632" t="s">
        <v>38</v>
      </c>
      <c r="J1632" t="s">
        <v>72</v>
      </c>
      <c r="K1632" s="3">
        <v>5679.1</v>
      </c>
      <c r="L1632" s="6">
        <v>11.3</v>
      </c>
      <c r="M1632" s="4">
        <v>23</v>
      </c>
      <c r="N1632" s="4">
        <v>6</v>
      </c>
      <c r="O1632" s="4">
        <v>52364</v>
      </c>
      <c r="P1632" s="4">
        <v>79464</v>
      </c>
      <c r="Q1632" s="4">
        <v>1</v>
      </c>
      <c r="R1632" s="9" t="str">
        <f t="shared" si="103"/>
        <v>cd31f1ff-1388-49de-9c8e-624292735830не погашен32230краткосрочныйиное2 годав арендеиное5679,111,323652364794641</v>
      </c>
      <c r="S1632" s="10" t="str">
        <f t="shared" si="104"/>
        <v/>
      </c>
      <c r="T1632" s="3">
        <f t="shared" si="105"/>
        <v>9.2204750752760116</v>
      </c>
      <c r="U1632" s="13">
        <f t="shared" si="106"/>
        <v>3.2244543062634599E-2</v>
      </c>
    </row>
    <row r="1633" spans="1:21" x14ac:dyDescent="0.25">
      <c r="A1633">
        <v>1309</v>
      </c>
      <c r="B1633" t="s">
        <v>1359</v>
      </c>
      <c r="C1633" t="s">
        <v>23</v>
      </c>
      <c r="D1633" s="1">
        <v>256454</v>
      </c>
      <c r="E1633" t="s">
        <v>34</v>
      </c>
      <c r="F1633" s="4">
        <v>707</v>
      </c>
      <c r="G1633" s="4">
        <v>1045627</v>
      </c>
      <c r="H1633" t="s">
        <v>29</v>
      </c>
      <c r="I1633" t="s">
        <v>26</v>
      </c>
      <c r="J1633" t="s">
        <v>30</v>
      </c>
      <c r="K1633" s="3">
        <v>29800.36</v>
      </c>
      <c r="L1633" s="6">
        <v>19.5</v>
      </c>
      <c r="M1633" s="4">
        <v>35</v>
      </c>
      <c r="N1633" s="4">
        <v>18</v>
      </c>
      <c r="O1633" s="4">
        <v>347225</v>
      </c>
      <c r="P1633" s="4">
        <v>825572</v>
      </c>
      <c r="Q1633" s="4">
        <v>0</v>
      </c>
      <c r="R1633" s="9" t="str">
        <f t="shared" si="103"/>
        <v>cd45d3db-94cb-415b-95ea-a0d7705a015dпогашен256454долгосрочный707консолидация кредитов10+ летв ипотекеконсолидация кредитов29800,3619,535183472258255720</v>
      </c>
      <c r="S1633" s="10">
        <f t="shared" si="104"/>
        <v>0.34199989097450623</v>
      </c>
      <c r="T1633" s="3">
        <f t="shared" si="105"/>
        <v>11.651704878733009</v>
      </c>
      <c r="U1633" s="13">
        <f t="shared" si="106"/>
        <v>4.0746696525739437E-2</v>
      </c>
    </row>
    <row r="1634" spans="1:21" x14ac:dyDescent="0.25">
      <c r="A1634">
        <v>1697</v>
      </c>
      <c r="B1634" t="s">
        <v>1746</v>
      </c>
      <c r="C1634" t="s">
        <v>23</v>
      </c>
      <c r="E1634" t="s">
        <v>34</v>
      </c>
      <c r="F1634" s="4">
        <v>701</v>
      </c>
      <c r="G1634" s="4">
        <v>1571946</v>
      </c>
      <c r="H1634" t="s">
        <v>29</v>
      </c>
      <c r="I1634" t="s">
        <v>26</v>
      </c>
      <c r="J1634" t="s">
        <v>72</v>
      </c>
      <c r="K1634" s="3">
        <v>26461.11</v>
      </c>
      <c r="L1634" s="6">
        <v>17.899999999999999</v>
      </c>
      <c r="N1634" s="4">
        <v>8</v>
      </c>
      <c r="O1634" s="4">
        <v>332196</v>
      </c>
      <c r="P1634" s="4">
        <v>404866</v>
      </c>
      <c r="Q1634" s="4">
        <v>0</v>
      </c>
      <c r="R1634" s="9" t="str">
        <f t="shared" si="103"/>
        <v>cd65a2dd-4f9a-4224-be7e-e03baac13687погашендолгосрочный701иное10+ летв ипотекеиное26461,1117,983321964048660</v>
      </c>
      <c r="S1634" s="10">
        <f t="shared" si="104"/>
        <v>0.20200014504315034</v>
      </c>
      <c r="T1634" s="3">
        <f t="shared" si="105"/>
        <v>12.554121879240894</v>
      </c>
      <c r="U1634" s="13">
        <f t="shared" si="106"/>
        <v>4.3902501795616923E-2</v>
      </c>
    </row>
    <row r="1635" spans="1:21" x14ac:dyDescent="0.25">
      <c r="A1635">
        <v>692</v>
      </c>
      <c r="B1635" t="s">
        <v>744</v>
      </c>
      <c r="C1635" t="s">
        <v>23</v>
      </c>
      <c r="E1635" t="s">
        <v>24</v>
      </c>
      <c r="F1635" s="4">
        <v>742</v>
      </c>
      <c r="G1635" s="4">
        <v>5972460</v>
      </c>
      <c r="H1635" t="s">
        <v>29</v>
      </c>
      <c r="I1635" t="s">
        <v>26</v>
      </c>
      <c r="J1635" t="s">
        <v>30</v>
      </c>
      <c r="K1635" s="3">
        <v>66194.67</v>
      </c>
      <c r="L1635" s="6">
        <v>34.200000000000003</v>
      </c>
      <c r="M1635" s="4">
        <v>24</v>
      </c>
      <c r="N1635" s="4">
        <v>28</v>
      </c>
      <c r="O1635" s="4">
        <v>368695</v>
      </c>
      <c r="P1635" s="4">
        <v>843678</v>
      </c>
      <c r="Q1635" s="4">
        <v>0</v>
      </c>
      <c r="R1635" s="9" t="str">
        <f t="shared" si="103"/>
        <v>cd840ed8-f67f-43da-98b8-228af20f19c6погашенкраткосрочный742консолидация кредитов10+ летв ипотекеконсолидация кредитов66194,6734,224283686958436780</v>
      </c>
      <c r="S1635" s="10">
        <f t="shared" si="104"/>
        <v>0.1329998091238786</v>
      </c>
      <c r="T1635" s="3">
        <f t="shared" si="105"/>
        <v>5.569859325531799</v>
      </c>
      <c r="U1635" s="13">
        <f t="shared" si="106"/>
        <v>1.9478125303597851E-2</v>
      </c>
    </row>
    <row r="1636" spans="1:21" x14ac:dyDescent="0.25">
      <c r="A1636">
        <v>960</v>
      </c>
      <c r="B1636" t="s">
        <v>1012</v>
      </c>
      <c r="C1636" t="s">
        <v>23</v>
      </c>
      <c r="D1636" s="1">
        <v>312818</v>
      </c>
      <c r="E1636" t="s">
        <v>24</v>
      </c>
      <c r="F1636" s="4">
        <v>740</v>
      </c>
      <c r="G1636" s="4">
        <v>1088111</v>
      </c>
      <c r="H1636" t="s">
        <v>74</v>
      </c>
      <c r="I1636" t="s">
        <v>38</v>
      </c>
      <c r="J1636" t="s">
        <v>30</v>
      </c>
      <c r="K1636" s="3">
        <v>20220.75</v>
      </c>
      <c r="L1636" s="6">
        <v>11.3</v>
      </c>
      <c r="N1636" s="4">
        <v>6</v>
      </c>
      <c r="O1636" s="4">
        <v>356117</v>
      </c>
      <c r="P1636" s="4">
        <v>556468</v>
      </c>
      <c r="Q1636" s="4">
        <v>0</v>
      </c>
      <c r="R1636" s="9" t="str">
        <f t="shared" si="103"/>
        <v>cd85fc71-a410-492e-a260-dfd660a31b30погашен312818краткосрочный740консолидация кредитов6 летв арендеконсолидация кредитов20220,7511,363561175564680</v>
      </c>
      <c r="S1636" s="10">
        <f t="shared" si="104"/>
        <v>0.22300022699889993</v>
      </c>
      <c r="T1636" s="3">
        <f t="shared" si="105"/>
        <v>17.611463471928587</v>
      </c>
      <c r="U1636" s="13">
        <f t="shared" si="106"/>
        <v>6.1588322475847966E-2</v>
      </c>
    </row>
    <row r="1637" spans="1:21" x14ac:dyDescent="0.25">
      <c r="A1637">
        <v>1486</v>
      </c>
      <c r="B1637" t="s">
        <v>1536</v>
      </c>
      <c r="C1637" t="s">
        <v>23</v>
      </c>
      <c r="E1637" t="s">
        <v>24</v>
      </c>
      <c r="F1637" s="4">
        <v>742</v>
      </c>
      <c r="G1637" s="4">
        <v>1139088</v>
      </c>
      <c r="H1637" t="s">
        <v>29</v>
      </c>
      <c r="I1637" t="s">
        <v>38</v>
      </c>
      <c r="J1637" t="s">
        <v>30</v>
      </c>
      <c r="K1637" s="3">
        <v>19934.04</v>
      </c>
      <c r="L1637" s="6">
        <v>14.9</v>
      </c>
      <c r="M1637" s="4">
        <v>9</v>
      </c>
      <c r="N1637" s="4">
        <v>32</v>
      </c>
      <c r="O1637" s="4">
        <v>106818</v>
      </c>
      <c r="P1637" s="4">
        <v>479446</v>
      </c>
      <c r="Q1637" s="4">
        <v>0</v>
      </c>
      <c r="R1637" s="9" t="str">
        <f t="shared" si="103"/>
        <v>cd86abe1-15ef-44ca-b9a4-32abe32000aaпогашенкраткосрочный742консолидация кредитов10+ летв арендеконсолидация кредитов19934,0414,99321068184794460</v>
      </c>
      <c r="S1637" s="10">
        <f t="shared" si="104"/>
        <v>0.21000000000000002</v>
      </c>
      <c r="T1637" s="3">
        <f t="shared" si="105"/>
        <v>5.3585725723435891</v>
      </c>
      <c r="U1637" s="13">
        <f t="shared" si="106"/>
        <v>1.8739243114109634E-2</v>
      </c>
    </row>
    <row r="1638" spans="1:21" x14ac:dyDescent="0.25">
      <c r="A1638">
        <v>1266</v>
      </c>
      <c r="B1638" t="s">
        <v>1316</v>
      </c>
      <c r="C1638" t="s">
        <v>40</v>
      </c>
      <c r="D1638" s="1">
        <v>317152</v>
      </c>
      <c r="E1638" t="s">
        <v>24</v>
      </c>
      <c r="F1638" s="4">
        <v>713</v>
      </c>
      <c r="G1638" s="4">
        <v>972990</v>
      </c>
      <c r="H1638" t="s">
        <v>29</v>
      </c>
      <c r="I1638" t="s">
        <v>26</v>
      </c>
      <c r="J1638" t="s">
        <v>72</v>
      </c>
      <c r="K1638" s="3">
        <v>18567.939999999999</v>
      </c>
      <c r="L1638" s="6">
        <v>12.4</v>
      </c>
      <c r="N1638" s="4">
        <v>7</v>
      </c>
      <c r="O1638" s="4">
        <v>484234</v>
      </c>
      <c r="P1638" s="4">
        <v>797588</v>
      </c>
      <c r="Q1638" s="4">
        <v>0</v>
      </c>
      <c r="R1638" s="9" t="str">
        <f t="shared" si="103"/>
        <v>cdaade7b-fce4-430c-96ab-cc072212088cне погашен317152краткосрочный713иное10+ летв ипотекеиное18567,9412,474842347975880</v>
      </c>
      <c r="S1638" s="10">
        <f t="shared" si="104"/>
        <v>0.22900058582308139</v>
      </c>
      <c r="T1638" s="3">
        <f t="shared" si="105"/>
        <v>26.079037308392856</v>
      </c>
      <c r="U1638" s="13">
        <f t="shared" si="106"/>
        <v>9.1199925671655857E-2</v>
      </c>
    </row>
    <row r="1639" spans="1:21" x14ac:dyDescent="0.25">
      <c r="A1639">
        <v>60</v>
      </c>
      <c r="B1639" t="s">
        <v>106</v>
      </c>
      <c r="C1639" t="s">
        <v>23</v>
      </c>
      <c r="D1639" s="1">
        <v>174548</v>
      </c>
      <c r="E1639" t="s">
        <v>24</v>
      </c>
      <c r="F1639" s="4">
        <v>721</v>
      </c>
      <c r="G1639" s="4">
        <v>1620681</v>
      </c>
      <c r="H1639" t="s">
        <v>74</v>
      </c>
      <c r="I1639" t="s">
        <v>38</v>
      </c>
      <c r="J1639" t="s">
        <v>107</v>
      </c>
      <c r="K1639" s="3">
        <v>30522.74</v>
      </c>
      <c r="L1639" s="6">
        <v>15</v>
      </c>
      <c r="M1639" s="4">
        <v>27</v>
      </c>
      <c r="N1639" s="4">
        <v>7</v>
      </c>
      <c r="O1639" s="4">
        <v>40489</v>
      </c>
      <c r="P1639" s="4">
        <v>128832</v>
      </c>
      <c r="Q1639" s="4">
        <v>0</v>
      </c>
      <c r="R1639" s="9" t="str">
        <f t="shared" si="103"/>
        <v>cdb9037a-a7e4-49e5-ace2-61cb3df0e1e0погашен174548краткосрочный721путешествие6 летв арендепутешествие30522,7415277404891288320</v>
      </c>
      <c r="S1639" s="10">
        <f t="shared" si="104"/>
        <v>0.22599936693278938</v>
      </c>
      <c r="T1639" s="3">
        <f t="shared" si="105"/>
        <v>1.3265191788155322</v>
      </c>
      <c r="U1639" s="13">
        <f t="shared" si="106"/>
        <v>4.6389155044104617E-3</v>
      </c>
    </row>
    <row r="1640" spans="1:21" x14ac:dyDescent="0.25">
      <c r="A1640">
        <v>629</v>
      </c>
      <c r="B1640" t="s">
        <v>680</v>
      </c>
      <c r="C1640" t="s">
        <v>23</v>
      </c>
      <c r="D1640" s="1">
        <v>776864</v>
      </c>
      <c r="E1640" t="s">
        <v>34</v>
      </c>
      <c r="F1640" s="4">
        <v>724</v>
      </c>
      <c r="G1640" s="4">
        <v>1380179</v>
      </c>
      <c r="H1640" t="s">
        <v>57</v>
      </c>
      <c r="I1640" t="s">
        <v>38</v>
      </c>
      <c r="J1640" t="s">
        <v>75</v>
      </c>
      <c r="K1640" s="3">
        <v>11593.42</v>
      </c>
      <c r="L1640" s="6">
        <v>12.8</v>
      </c>
      <c r="N1640" s="4">
        <v>15</v>
      </c>
      <c r="O1640" s="4">
        <v>42750</v>
      </c>
      <c r="P1640" s="4">
        <v>562474</v>
      </c>
      <c r="Q1640" s="4">
        <v>0</v>
      </c>
      <c r="R1640" s="9" t="str">
        <f t="shared" si="103"/>
        <v>cdd7fa9b-100c-46e4-807c-5fd55a682c95погашен776864долгосрочный724бизнес7 летв арендебизнес11593,4212,815427505624740</v>
      </c>
      <c r="S1640" s="10">
        <f t="shared" si="104"/>
        <v>0.10079927313775967</v>
      </c>
      <c r="T1640" s="3">
        <f t="shared" si="105"/>
        <v>3.6874364941492672</v>
      </c>
      <c r="U1640" s="13">
        <f t="shared" si="106"/>
        <v>1.2895182065525748E-2</v>
      </c>
    </row>
    <row r="1641" spans="1:21" x14ac:dyDescent="0.25">
      <c r="A1641">
        <v>1625</v>
      </c>
      <c r="B1641" t="s">
        <v>1675</v>
      </c>
      <c r="C1641" t="s">
        <v>23</v>
      </c>
      <c r="E1641" t="s">
        <v>34</v>
      </c>
      <c r="F1641" s="4">
        <v>680</v>
      </c>
      <c r="G1641" s="4">
        <v>870561</v>
      </c>
      <c r="H1641" t="s">
        <v>37</v>
      </c>
      <c r="I1641" t="s">
        <v>38</v>
      </c>
      <c r="J1641" t="s">
        <v>30</v>
      </c>
      <c r="K1641" s="3">
        <v>6993.52</v>
      </c>
      <c r="L1641" s="6">
        <v>30.5</v>
      </c>
      <c r="N1641" s="4">
        <v>10</v>
      </c>
      <c r="O1641" s="4">
        <v>261934</v>
      </c>
      <c r="P1641" s="4">
        <v>421256</v>
      </c>
      <c r="Q1641" s="4">
        <v>2</v>
      </c>
      <c r="R1641" s="9" t="str">
        <f t="shared" si="103"/>
        <v>cdfd06c1-7e1f-4ffa-b89e-25e3e41f4753погашендолгосрочный680консолидация кредитов5 летв арендеконсолидация кредитов6993,5230,5102619344212562</v>
      </c>
      <c r="S1641" s="10">
        <f t="shared" si="104"/>
        <v>9.6400183330059591E-2</v>
      </c>
      <c r="T1641" s="3">
        <f t="shared" si="105"/>
        <v>37.453814388176482</v>
      </c>
      <c r="U1641" s="13">
        <f t="shared" si="106"/>
        <v>0.13097818941431585</v>
      </c>
    </row>
    <row r="1642" spans="1:21" x14ac:dyDescent="0.25">
      <c r="A1642">
        <v>1100</v>
      </c>
      <c r="B1642" t="s">
        <v>1150</v>
      </c>
      <c r="C1642" t="s">
        <v>23</v>
      </c>
      <c r="D1642" s="1">
        <v>52932</v>
      </c>
      <c r="E1642" t="s">
        <v>24</v>
      </c>
      <c r="F1642" s="4">
        <v>704</v>
      </c>
      <c r="G1642" s="4">
        <v>2247377</v>
      </c>
      <c r="H1642" t="s">
        <v>46</v>
      </c>
      <c r="I1642" t="s">
        <v>26</v>
      </c>
      <c r="J1642" t="s">
        <v>72</v>
      </c>
      <c r="K1642" s="3">
        <v>54124.35</v>
      </c>
      <c r="L1642" s="6">
        <v>21.1</v>
      </c>
      <c r="M1642" s="4">
        <v>45</v>
      </c>
      <c r="N1642" s="4">
        <v>17</v>
      </c>
      <c r="O1642" s="4">
        <v>684019</v>
      </c>
      <c r="P1642" s="4">
        <v>1001308</v>
      </c>
      <c r="Q1642" s="4">
        <v>0</v>
      </c>
      <c r="R1642" s="9" t="str">
        <f t="shared" si="103"/>
        <v>ce0d05e9-62e8-48d0-b4cd-6b1c1d78eb2eпогашен52932краткосрочный704иное2 годав ипотекеиное54124,3521,1451768401910013080</v>
      </c>
      <c r="S1642" s="10">
        <f t="shared" si="104"/>
        <v>0.28900010990590363</v>
      </c>
      <c r="T1642" s="3">
        <f t="shared" si="105"/>
        <v>12.637916205922103</v>
      </c>
      <c r="U1642" s="13">
        <f t="shared" si="106"/>
        <v>4.419553547913304E-2</v>
      </c>
    </row>
    <row r="1643" spans="1:21" x14ac:dyDescent="0.25">
      <c r="A1643">
        <v>248</v>
      </c>
      <c r="B1643" t="s">
        <v>297</v>
      </c>
      <c r="C1643" t="s">
        <v>23</v>
      </c>
      <c r="D1643" s="1">
        <v>653334</v>
      </c>
      <c r="E1643" t="s">
        <v>24</v>
      </c>
      <c r="F1643" s="4">
        <v>722</v>
      </c>
      <c r="G1643" s="4">
        <v>2068891</v>
      </c>
      <c r="H1643" t="s">
        <v>29</v>
      </c>
      <c r="I1643" t="s">
        <v>32</v>
      </c>
      <c r="J1643" t="s">
        <v>30</v>
      </c>
      <c r="K1643" s="3">
        <v>29309.21</v>
      </c>
      <c r="L1643" s="6">
        <v>21.3</v>
      </c>
      <c r="M1643" s="4">
        <v>53</v>
      </c>
      <c r="N1643" s="4">
        <v>9</v>
      </c>
      <c r="O1643" s="4">
        <v>294291</v>
      </c>
      <c r="P1643" s="4">
        <v>548724</v>
      </c>
      <c r="Q1643" s="4">
        <v>0</v>
      </c>
      <c r="R1643" s="9" t="str">
        <f t="shared" si="103"/>
        <v>ce0e117f-d104-4681-82cb-4bbe32ca48ddпогашен653334краткосрочный722консолидация кредитов10+ летв собственностиконсолидация кредитов29309,2121,35392942915487240</v>
      </c>
      <c r="S1643" s="10">
        <f t="shared" si="104"/>
        <v>0.16999954081679508</v>
      </c>
      <c r="T1643" s="3">
        <f t="shared" si="105"/>
        <v>10.040905230813113</v>
      </c>
      <c r="U1643" s="13">
        <f t="shared" si="106"/>
        <v>3.5113635518731083E-2</v>
      </c>
    </row>
    <row r="1644" spans="1:21" x14ac:dyDescent="0.25">
      <c r="A1644">
        <v>1542</v>
      </c>
      <c r="B1644" t="s">
        <v>1592</v>
      </c>
      <c r="C1644" t="s">
        <v>23</v>
      </c>
      <c r="D1644" s="1">
        <v>399630</v>
      </c>
      <c r="E1644" t="s">
        <v>24</v>
      </c>
      <c r="F1644" s="4">
        <v>712</v>
      </c>
      <c r="G1644" s="4">
        <v>1335985</v>
      </c>
      <c r="H1644" t="s">
        <v>52</v>
      </c>
      <c r="I1644" t="s">
        <v>38</v>
      </c>
      <c r="J1644" t="s">
        <v>30</v>
      </c>
      <c r="K1644" s="3">
        <v>28946.5</v>
      </c>
      <c r="L1644" s="6">
        <v>10.199999999999999</v>
      </c>
      <c r="N1644" s="4">
        <v>13</v>
      </c>
      <c r="O1644" s="4">
        <v>579025</v>
      </c>
      <c r="P1644" s="4">
        <v>687632</v>
      </c>
      <c r="Q1644" s="4">
        <v>0</v>
      </c>
      <c r="R1644" s="9" t="str">
        <f t="shared" si="103"/>
        <v>ce2d5b7f-5c98-40ac-a6fc-e3f23ad7878dпогашен399630краткосрочный712консолидация кредитов4 годав арендеконсолидация кредитов28946,510,2135790256876320</v>
      </c>
      <c r="S1644" s="10">
        <f t="shared" si="104"/>
        <v>0.26000142217165612</v>
      </c>
      <c r="T1644" s="3">
        <f t="shared" si="105"/>
        <v>20.003281916639317</v>
      </c>
      <c r="U1644" s="13">
        <f t="shared" si="106"/>
        <v>6.9952652101907944E-2</v>
      </c>
    </row>
    <row r="1645" spans="1:21" x14ac:dyDescent="0.25">
      <c r="A1645">
        <v>284</v>
      </c>
      <c r="B1645" t="s">
        <v>334</v>
      </c>
      <c r="C1645" t="s">
        <v>40</v>
      </c>
      <c r="D1645" s="1">
        <v>88528</v>
      </c>
      <c r="E1645" t="s">
        <v>24</v>
      </c>
      <c r="F1645" s="4">
        <v>696</v>
      </c>
      <c r="G1645" s="4">
        <v>993833</v>
      </c>
      <c r="H1645" t="s">
        <v>46</v>
      </c>
      <c r="I1645" t="s">
        <v>38</v>
      </c>
      <c r="J1645" t="s">
        <v>30</v>
      </c>
      <c r="K1645" s="3">
        <v>2550.94</v>
      </c>
      <c r="L1645" s="6">
        <v>20.8</v>
      </c>
      <c r="M1645" s="4">
        <v>35</v>
      </c>
      <c r="N1645" s="4">
        <v>11</v>
      </c>
      <c r="O1645" s="4">
        <v>38532</v>
      </c>
      <c r="P1645" s="4">
        <v>241142</v>
      </c>
      <c r="Q1645" s="4">
        <v>0</v>
      </c>
      <c r="R1645" s="9" t="str">
        <f t="shared" si="103"/>
        <v>ceb55b24-7481-4290-a522-f9455d6f051cне погашен88528краткосрочный696консолидация кредитов2 годав арендеконсолидация кредитов2550,9420,83511385322411420</v>
      </c>
      <c r="S1645" s="10">
        <f t="shared" si="104"/>
        <v>3.0801231192765784E-2</v>
      </c>
      <c r="T1645" s="3">
        <f t="shared" si="105"/>
        <v>15.105020110233875</v>
      </c>
      <c r="U1645" s="13">
        <f t="shared" si="106"/>
        <v>5.2823142780614042E-2</v>
      </c>
    </row>
    <row r="1646" spans="1:21" x14ac:dyDescent="0.25">
      <c r="A1646">
        <v>1622</v>
      </c>
      <c r="B1646" t="s">
        <v>1672</v>
      </c>
      <c r="C1646" t="s">
        <v>40</v>
      </c>
      <c r="D1646" s="1">
        <v>242748</v>
      </c>
      <c r="E1646" t="s">
        <v>34</v>
      </c>
      <c r="F1646" s="4">
        <v>680</v>
      </c>
      <c r="G1646" s="4">
        <v>795910</v>
      </c>
      <c r="H1646" t="s">
        <v>29</v>
      </c>
      <c r="I1646" t="s">
        <v>26</v>
      </c>
      <c r="J1646" t="s">
        <v>30</v>
      </c>
      <c r="K1646" s="3">
        <v>8887.44</v>
      </c>
      <c r="L1646" s="6">
        <v>11.3</v>
      </c>
      <c r="M1646" s="4">
        <v>28</v>
      </c>
      <c r="N1646" s="4">
        <v>6</v>
      </c>
      <c r="O1646" s="4">
        <v>111169</v>
      </c>
      <c r="P1646" s="4">
        <v>242880</v>
      </c>
      <c r="Q1646" s="4">
        <v>1</v>
      </c>
      <c r="R1646" s="9" t="str">
        <f t="shared" si="103"/>
        <v>ced8bb43-4628-43bb-8018-eeb25fc8403eне погашен242748долгосрочный680консолидация кредитов10+ летв ипотекеконсолидация кредитов8887,4411,32861111692428801</v>
      </c>
      <c r="S1646" s="10">
        <f t="shared" si="104"/>
        <v>0.1339966579135832</v>
      </c>
      <c r="T1646" s="3">
        <f t="shared" si="105"/>
        <v>12.508551393877202</v>
      </c>
      <c r="U1646" s="13">
        <f t="shared" si="106"/>
        <v>4.3743139130927894E-2</v>
      </c>
    </row>
    <row r="1647" spans="1:21" x14ac:dyDescent="0.25">
      <c r="A1647">
        <v>695</v>
      </c>
      <c r="B1647" t="s">
        <v>747</v>
      </c>
      <c r="C1647" t="s">
        <v>23</v>
      </c>
      <c r="D1647" s="1">
        <v>303380</v>
      </c>
      <c r="E1647" t="s">
        <v>24</v>
      </c>
      <c r="F1647" s="4"/>
      <c r="G1647" s="4"/>
      <c r="H1647" t="s">
        <v>29</v>
      </c>
      <c r="I1647" t="s">
        <v>38</v>
      </c>
      <c r="J1647" t="s">
        <v>30</v>
      </c>
      <c r="K1647" s="3">
        <v>56924.76</v>
      </c>
      <c r="L1647" s="6">
        <v>22.5</v>
      </c>
      <c r="M1647" s="4">
        <v>13</v>
      </c>
      <c r="N1647" s="4">
        <v>12</v>
      </c>
      <c r="O1647" s="4">
        <v>245575</v>
      </c>
      <c r="P1647" s="4">
        <v>653708</v>
      </c>
      <c r="Q1647" s="4">
        <v>0</v>
      </c>
      <c r="R1647" s="9" t="str">
        <f t="shared" si="103"/>
        <v>ceef9374-a4c3-4518-acf9-2a2fd38768baпогашен303380краткосрочныйконсолидация кредитов10+ летв арендеконсолидация кредитов56924,7622,513122455756537080</v>
      </c>
      <c r="S1647" s="10" t="str">
        <f t="shared" si="104"/>
        <v/>
      </c>
      <c r="T1647" s="3">
        <f t="shared" si="105"/>
        <v>4.3140278500954592</v>
      </c>
      <c r="U1647" s="13">
        <f t="shared" si="106"/>
        <v>1.50864088509717E-2</v>
      </c>
    </row>
    <row r="1648" spans="1:21" x14ac:dyDescent="0.25">
      <c r="A1648">
        <v>417</v>
      </c>
      <c r="B1648" t="s">
        <v>469</v>
      </c>
      <c r="C1648" t="s">
        <v>23</v>
      </c>
      <c r="D1648" s="1">
        <v>500302</v>
      </c>
      <c r="E1648" t="s">
        <v>24</v>
      </c>
      <c r="F1648" s="4"/>
      <c r="G1648" s="4"/>
      <c r="H1648" t="s">
        <v>57</v>
      </c>
      <c r="I1648" t="s">
        <v>38</v>
      </c>
      <c r="J1648" t="s">
        <v>30</v>
      </c>
      <c r="K1648" s="3">
        <v>13520.59</v>
      </c>
      <c r="L1648" s="6">
        <v>15</v>
      </c>
      <c r="N1648" s="4">
        <v>8</v>
      </c>
      <c r="O1648" s="4">
        <v>232142</v>
      </c>
      <c r="P1648" s="4">
        <v>732424</v>
      </c>
      <c r="Q1648" s="4">
        <v>0</v>
      </c>
      <c r="R1648" s="9" t="str">
        <f t="shared" si="103"/>
        <v>ceeff234-9aa8-494f-9935-e1a963b27960погашен500302краткосрочныйконсолидация кредитов7 летв арендеконсолидация кредитов13520,591582321427324240</v>
      </c>
      <c r="S1648" s="10" t="str">
        <f t="shared" si="104"/>
        <v/>
      </c>
      <c r="T1648" s="3">
        <f t="shared" si="105"/>
        <v>17.169517010722164</v>
      </c>
      <c r="U1648" s="13">
        <f t="shared" si="106"/>
        <v>6.0042809735624765E-2</v>
      </c>
    </row>
    <row r="1649" spans="1:21" x14ac:dyDescent="0.25">
      <c r="A1649">
        <v>854</v>
      </c>
      <c r="B1649" t="s">
        <v>906</v>
      </c>
      <c r="C1649" t="s">
        <v>23</v>
      </c>
      <c r="E1649" t="s">
        <v>24</v>
      </c>
      <c r="F1649" s="4">
        <v>716</v>
      </c>
      <c r="G1649" s="4">
        <v>4379215</v>
      </c>
      <c r="H1649" t="s">
        <v>42</v>
      </c>
      <c r="I1649" t="s">
        <v>26</v>
      </c>
      <c r="J1649" t="s">
        <v>27</v>
      </c>
      <c r="K1649" s="3">
        <v>32114.18</v>
      </c>
      <c r="L1649" s="6">
        <v>26.1</v>
      </c>
      <c r="M1649" s="4">
        <v>5</v>
      </c>
      <c r="N1649" s="4">
        <v>19</v>
      </c>
      <c r="O1649" s="4">
        <v>1959071</v>
      </c>
      <c r="P1649" s="4">
        <v>6164114</v>
      </c>
      <c r="Q1649" s="4">
        <v>0</v>
      </c>
      <c r="R1649" s="9" t="str">
        <f t="shared" si="103"/>
        <v>cf0f4b83-0179-4a41-949c-439f147ac49cпогашенкраткосрочный716ремонт жилья&lt; 1 годав ипотекеремонт жилья32114,1826,1519195907161641140</v>
      </c>
      <c r="S1649" s="10">
        <f t="shared" si="104"/>
        <v>8.7999826452914515E-2</v>
      </c>
      <c r="T1649" s="3">
        <f t="shared" si="105"/>
        <v>61.003301345386987</v>
      </c>
      <c r="U1649" s="13">
        <f t="shared" si="106"/>
        <v>0.21333212889091005</v>
      </c>
    </row>
    <row r="1650" spans="1:21" x14ac:dyDescent="0.25">
      <c r="A1650">
        <v>722</v>
      </c>
      <c r="B1650" t="s">
        <v>774</v>
      </c>
      <c r="C1650" t="s">
        <v>23</v>
      </c>
      <c r="D1650" s="1">
        <v>216128</v>
      </c>
      <c r="E1650" t="s">
        <v>24</v>
      </c>
      <c r="F1650" s="4">
        <v>715</v>
      </c>
      <c r="G1650" s="4">
        <v>1175929</v>
      </c>
      <c r="H1650" t="s">
        <v>37</v>
      </c>
      <c r="I1650" t="s">
        <v>26</v>
      </c>
      <c r="J1650" t="s">
        <v>30</v>
      </c>
      <c r="K1650" s="3">
        <v>15483.1</v>
      </c>
      <c r="L1650" s="6">
        <v>32.299999999999997</v>
      </c>
      <c r="N1650" s="4">
        <v>12</v>
      </c>
      <c r="O1650" s="4">
        <v>137332</v>
      </c>
      <c r="P1650" s="4">
        <v>255222</v>
      </c>
      <c r="Q1650" s="4">
        <v>2</v>
      </c>
      <c r="R1650" s="9" t="str">
        <f t="shared" si="103"/>
        <v>cf1765cc-be60-4fe6-8b18-249245fa037aпогашен216128краткосрочный715консолидация кредитов5 летв ипотекеконсолидация кредитов15483,132,3121373322552222</v>
      </c>
      <c r="S1650" s="10">
        <f t="shared" si="104"/>
        <v>0.15800035546363769</v>
      </c>
      <c r="T1650" s="3">
        <f t="shared" si="105"/>
        <v>8.8697999754571111</v>
      </c>
      <c r="U1650" s="13">
        <f t="shared" si="106"/>
        <v>3.1018211635588714E-2</v>
      </c>
    </row>
    <row r="1651" spans="1:21" x14ac:dyDescent="0.25">
      <c r="A1651">
        <v>1444</v>
      </c>
      <c r="B1651" t="s">
        <v>1494</v>
      </c>
      <c r="C1651" t="s">
        <v>23</v>
      </c>
      <c r="D1651" s="1">
        <v>287034</v>
      </c>
      <c r="E1651" t="s">
        <v>24</v>
      </c>
      <c r="F1651" s="4"/>
      <c r="G1651" s="4"/>
      <c r="H1651" t="s">
        <v>68</v>
      </c>
      <c r="I1651" t="s">
        <v>38</v>
      </c>
      <c r="J1651" t="s">
        <v>30</v>
      </c>
      <c r="K1651" s="3">
        <v>16331.83</v>
      </c>
      <c r="L1651" s="6">
        <v>6.9</v>
      </c>
      <c r="N1651" s="4">
        <v>5</v>
      </c>
      <c r="O1651" s="4">
        <v>272403</v>
      </c>
      <c r="P1651" s="4">
        <v>830060</v>
      </c>
      <c r="Q1651" s="4">
        <v>0</v>
      </c>
      <c r="R1651" s="9" t="str">
        <f t="shared" si="103"/>
        <v>cf1eb3c5-c14c-444f-8151-a67ff76800d2погашен287034краткосрочныйконсолидация кредитов1 годв арендеконсолидация кредитов16331,836,952724038300600</v>
      </c>
      <c r="S1651" s="10" t="str">
        <f t="shared" si="104"/>
        <v/>
      </c>
      <c r="T1651" s="3">
        <f t="shared" si="105"/>
        <v>16.679269867491886</v>
      </c>
      <c r="U1651" s="13">
        <f t="shared" si="106"/>
        <v>5.8328386672586545E-2</v>
      </c>
    </row>
    <row r="1652" spans="1:21" x14ac:dyDescent="0.25">
      <c r="A1652">
        <v>357</v>
      </c>
      <c r="B1652" t="s">
        <v>408</v>
      </c>
      <c r="C1652" t="s">
        <v>23</v>
      </c>
      <c r="D1652" s="1">
        <v>131934</v>
      </c>
      <c r="E1652" t="s">
        <v>24</v>
      </c>
      <c r="F1652" s="4"/>
      <c r="G1652" s="4"/>
      <c r="H1652" t="s">
        <v>29</v>
      </c>
      <c r="I1652" t="s">
        <v>38</v>
      </c>
      <c r="J1652" t="s">
        <v>30</v>
      </c>
      <c r="K1652" s="3">
        <v>10640.95</v>
      </c>
      <c r="L1652" s="6">
        <v>16.7</v>
      </c>
      <c r="M1652" s="4">
        <v>47</v>
      </c>
      <c r="N1652" s="4">
        <v>7</v>
      </c>
      <c r="O1652" s="4">
        <v>136154</v>
      </c>
      <c r="P1652" s="4">
        <v>248270</v>
      </c>
      <c r="Q1652" s="4">
        <v>0</v>
      </c>
      <c r="R1652" s="9" t="str">
        <f t="shared" si="103"/>
        <v>cf3d93fb-6762-4a14-afa9-05b252698f34погашен131934краткосрочныйконсолидация кредитов10+ летв арендеконсолидация кредитов10640,9516,74771361542482700</v>
      </c>
      <c r="S1652" s="10" t="str">
        <f t="shared" si="104"/>
        <v/>
      </c>
      <c r="T1652" s="3">
        <f t="shared" si="105"/>
        <v>12.795286135166503</v>
      </c>
      <c r="U1652" s="13">
        <f t="shared" si="106"/>
        <v>4.4745867367550721E-2</v>
      </c>
    </row>
    <row r="1653" spans="1:21" x14ac:dyDescent="0.25">
      <c r="A1653">
        <v>143</v>
      </c>
      <c r="B1653" t="s">
        <v>190</v>
      </c>
      <c r="C1653" t="s">
        <v>23</v>
      </c>
      <c r="D1653" s="1">
        <v>223256</v>
      </c>
      <c r="E1653" t="s">
        <v>24</v>
      </c>
      <c r="F1653" s="4">
        <v>740</v>
      </c>
      <c r="G1653" s="4">
        <v>804916</v>
      </c>
      <c r="H1653" t="s">
        <v>57</v>
      </c>
      <c r="I1653" t="s">
        <v>26</v>
      </c>
      <c r="J1653" t="s">
        <v>30</v>
      </c>
      <c r="K1653" s="3">
        <v>6774.64</v>
      </c>
      <c r="L1653" s="6">
        <v>34.4</v>
      </c>
      <c r="M1653" s="4">
        <v>7</v>
      </c>
      <c r="N1653" s="4">
        <v>13</v>
      </c>
      <c r="O1653" s="4">
        <v>308142</v>
      </c>
      <c r="P1653" s="4">
        <v>587818</v>
      </c>
      <c r="Q1653" s="4">
        <v>0</v>
      </c>
      <c r="R1653" s="9" t="str">
        <f t="shared" si="103"/>
        <v>cf4d223b-958a-4a31-8b82-09ae3996fd0cпогашен223256краткосрочный740консолидация кредитов7 летв ипотекеконсолидация кредитов6774,6434,47133081425878180</v>
      </c>
      <c r="S1653" s="10">
        <f t="shared" si="104"/>
        <v>0.10099896138230574</v>
      </c>
      <c r="T1653" s="3">
        <f t="shared" si="105"/>
        <v>45.484630917657618</v>
      </c>
      <c r="U1653" s="13">
        <f t="shared" si="106"/>
        <v>0.1590624266470943</v>
      </c>
    </row>
    <row r="1654" spans="1:21" x14ac:dyDescent="0.25">
      <c r="A1654">
        <v>899</v>
      </c>
      <c r="B1654" t="s">
        <v>951</v>
      </c>
      <c r="C1654" t="s">
        <v>23</v>
      </c>
      <c r="D1654" s="1">
        <v>293744</v>
      </c>
      <c r="E1654" t="s">
        <v>24</v>
      </c>
      <c r="F1654" s="4">
        <v>686</v>
      </c>
      <c r="G1654" s="4">
        <v>743318</v>
      </c>
      <c r="H1654" t="s">
        <v>55</v>
      </c>
      <c r="I1654" t="s">
        <v>38</v>
      </c>
      <c r="J1654" t="s">
        <v>30</v>
      </c>
      <c r="K1654" s="3">
        <v>11211.71</v>
      </c>
      <c r="L1654" s="6">
        <v>16.8</v>
      </c>
      <c r="N1654" s="4">
        <v>4</v>
      </c>
      <c r="O1654" s="4">
        <v>351842</v>
      </c>
      <c r="P1654" s="4">
        <v>442332</v>
      </c>
      <c r="Q1654" s="4">
        <v>1</v>
      </c>
      <c r="R1654" s="9" t="str">
        <f t="shared" si="103"/>
        <v>cf6e16f5-e498-470e-a26b-be9716e7cee0погашен293744краткосрочный686консолидация кредитов9 летв арендеконсолидация кредитов11211,7116,843518424423321</v>
      </c>
      <c r="S1654" s="10">
        <f t="shared" si="104"/>
        <v>0.18099994887786922</v>
      </c>
      <c r="T1654" s="3">
        <f t="shared" si="105"/>
        <v>31.381653646053994</v>
      </c>
      <c r="U1654" s="13">
        <f t="shared" si="106"/>
        <v>0.1097434865455218</v>
      </c>
    </row>
    <row r="1655" spans="1:21" x14ac:dyDescent="0.25">
      <c r="A1655">
        <v>1797</v>
      </c>
      <c r="B1655" t="s">
        <v>1846</v>
      </c>
      <c r="C1655" t="s">
        <v>23</v>
      </c>
      <c r="D1655" s="1">
        <v>87934</v>
      </c>
      <c r="E1655" t="s">
        <v>24</v>
      </c>
      <c r="F1655" s="4">
        <v>729</v>
      </c>
      <c r="G1655" s="4">
        <v>1180964</v>
      </c>
      <c r="H1655" t="s">
        <v>29</v>
      </c>
      <c r="I1655" t="s">
        <v>32</v>
      </c>
      <c r="J1655" t="s">
        <v>30</v>
      </c>
      <c r="K1655" s="3">
        <v>23521.05</v>
      </c>
      <c r="L1655" s="6">
        <v>16.3</v>
      </c>
      <c r="N1655" s="4">
        <v>5</v>
      </c>
      <c r="O1655" s="4">
        <v>457254</v>
      </c>
      <c r="P1655" s="4">
        <v>545270</v>
      </c>
      <c r="Q1655" s="4">
        <v>0</v>
      </c>
      <c r="R1655" s="9" t="str">
        <f t="shared" si="103"/>
        <v>cf80b3b2-3622-46a0-8bf6-f92bf329c3c7погашен87934краткосрочный729консолидация кредитов10+ летв собственностиконсолидация кредитов23521,0516,354572545452700</v>
      </c>
      <c r="S1655" s="10">
        <f t="shared" si="104"/>
        <v>0.23900186627196085</v>
      </c>
      <c r="T1655" s="3">
        <f t="shared" si="105"/>
        <v>19.440203562340969</v>
      </c>
      <c r="U1655" s="13">
        <f t="shared" si="106"/>
        <v>6.7983534014761343E-2</v>
      </c>
    </row>
    <row r="1656" spans="1:21" x14ac:dyDescent="0.25">
      <c r="A1656">
        <v>1899</v>
      </c>
      <c r="B1656" t="s">
        <v>1946</v>
      </c>
      <c r="C1656" t="s">
        <v>23</v>
      </c>
      <c r="D1656" s="1">
        <v>78034</v>
      </c>
      <c r="E1656" t="s">
        <v>24</v>
      </c>
      <c r="F1656" s="4">
        <v>732</v>
      </c>
      <c r="G1656" s="4">
        <v>936130</v>
      </c>
      <c r="H1656" t="s">
        <v>68</v>
      </c>
      <c r="I1656" t="s">
        <v>26</v>
      </c>
      <c r="J1656" t="s">
        <v>27</v>
      </c>
      <c r="K1656" s="3">
        <v>1739.64</v>
      </c>
      <c r="L1656" s="6">
        <v>13</v>
      </c>
      <c r="N1656" s="4">
        <v>2</v>
      </c>
      <c r="O1656" s="4">
        <v>39615</v>
      </c>
      <c r="P1656" s="4">
        <v>82368</v>
      </c>
      <c r="Q1656" s="4">
        <v>0</v>
      </c>
      <c r="R1656" s="9" t="str">
        <f t="shared" si="103"/>
        <v>cf835aa5-6820-4152-80d5-4d0aa3507bc5погашен78034краткосрочный732ремонт жилья1 годв ипотекеремонт жилья1739,6413239615823680</v>
      </c>
      <c r="S1656" s="10">
        <f t="shared" si="104"/>
        <v>2.2299979703673634E-2</v>
      </c>
      <c r="T1656" s="3">
        <f t="shared" si="105"/>
        <v>22.771952817824378</v>
      </c>
      <c r="U1656" s="13">
        <f t="shared" si="106"/>
        <v>7.9634856909218552E-2</v>
      </c>
    </row>
    <row r="1657" spans="1:21" x14ac:dyDescent="0.25">
      <c r="A1657">
        <v>1082</v>
      </c>
      <c r="B1657" t="s">
        <v>1132</v>
      </c>
      <c r="C1657" t="s">
        <v>40</v>
      </c>
      <c r="D1657" s="1">
        <v>683848</v>
      </c>
      <c r="E1657" t="s">
        <v>34</v>
      </c>
      <c r="F1657" s="4"/>
      <c r="G1657" s="4"/>
      <c r="H1657" t="s">
        <v>42</v>
      </c>
      <c r="I1657" t="s">
        <v>38</v>
      </c>
      <c r="J1657" t="s">
        <v>30</v>
      </c>
      <c r="K1657" s="3">
        <v>31104.9</v>
      </c>
      <c r="L1657" s="6">
        <v>13.2</v>
      </c>
      <c r="M1657" s="4">
        <v>71</v>
      </c>
      <c r="N1657" s="4">
        <v>28</v>
      </c>
      <c r="O1657" s="4">
        <v>791407</v>
      </c>
      <c r="P1657" s="4">
        <v>1905134</v>
      </c>
      <c r="Q1657" s="4">
        <v>0</v>
      </c>
      <c r="R1657" s="9" t="str">
        <f t="shared" si="103"/>
        <v>cfdb6b8e-64a7-4ff2-86da-127e6ac480b3не погашен683848долгосрочныйконсолидация кредитов&lt; 1 годав арендеконсолидация кредитов31104,913,2712879140719051340</v>
      </c>
      <c r="S1657" s="10" t="str">
        <f t="shared" si="104"/>
        <v/>
      </c>
      <c r="T1657" s="3">
        <f t="shared" si="105"/>
        <v>25.443161688351353</v>
      </c>
      <c r="U1657" s="13">
        <f t="shared" si="106"/>
        <v>8.8976231269196446E-2</v>
      </c>
    </row>
    <row r="1658" spans="1:21" x14ac:dyDescent="0.25">
      <c r="A1658">
        <v>1381</v>
      </c>
      <c r="B1658" t="s">
        <v>1431</v>
      </c>
      <c r="C1658" t="s">
        <v>23</v>
      </c>
      <c r="E1658" t="s">
        <v>34</v>
      </c>
      <c r="F1658" s="4">
        <v>726</v>
      </c>
      <c r="G1658" s="4">
        <v>1465774</v>
      </c>
      <c r="H1658" t="s">
        <v>37</v>
      </c>
      <c r="I1658" t="s">
        <v>26</v>
      </c>
      <c r="J1658" t="s">
        <v>30</v>
      </c>
      <c r="K1658" s="3">
        <v>38843.22</v>
      </c>
      <c r="L1658" s="6">
        <v>22.6</v>
      </c>
      <c r="M1658" s="4">
        <v>5</v>
      </c>
      <c r="N1658" s="4">
        <v>17</v>
      </c>
      <c r="O1658" s="4">
        <v>634847</v>
      </c>
      <c r="P1658" s="4">
        <v>1904386</v>
      </c>
      <c r="Q1658" s="4">
        <v>0</v>
      </c>
      <c r="R1658" s="9" t="str">
        <f t="shared" si="103"/>
        <v>d03efca2-adbd-4d48-baef-f78d62d6be80погашендолгосрочный726консолидация кредитов5 летв ипотекеконсолидация кредитов38843,2222,651763484719043860</v>
      </c>
      <c r="S1658" s="10">
        <f t="shared" si="104"/>
        <v>0.31800171104140201</v>
      </c>
      <c r="T1658" s="3">
        <f t="shared" si="105"/>
        <v>16.343830403349671</v>
      </c>
      <c r="U1658" s="13">
        <f t="shared" si="106"/>
        <v>5.7155335158631124E-2</v>
      </c>
    </row>
    <row r="1659" spans="1:21" x14ac:dyDescent="0.25">
      <c r="A1659">
        <v>246</v>
      </c>
      <c r="B1659" t="s">
        <v>295</v>
      </c>
      <c r="C1659" t="s">
        <v>40</v>
      </c>
      <c r="D1659" s="1">
        <v>427988</v>
      </c>
      <c r="E1659" t="s">
        <v>34</v>
      </c>
      <c r="F1659" s="4">
        <v>729</v>
      </c>
      <c r="G1659" s="4">
        <v>1624082</v>
      </c>
      <c r="H1659" t="s">
        <v>29</v>
      </c>
      <c r="I1659" t="s">
        <v>38</v>
      </c>
      <c r="J1659" t="s">
        <v>30</v>
      </c>
      <c r="K1659" s="3">
        <v>3640.78</v>
      </c>
      <c r="L1659" s="6">
        <v>19.2</v>
      </c>
      <c r="N1659" s="4">
        <v>5</v>
      </c>
      <c r="O1659" s="4">
        <v>132088</v>
      </c>
      <c r="P1659" s="4">
        <v>378576</v>
      </c>
      <c r="Q1659" s="4">
        <v>0</v>
      </c>
      <c r="R1659" s="9" t="str">
        <f t="shared" si="103"/>
        <v>d05982f1-bfcd-418f-add8-afcdd79c1e02не погашен427988долгосрочный729консолидация кредитов10+ летв арендеконсолидация кредитов3640,7819,251320883785760</v>
      </c>
      <c r="S1659" s="10">
        <f t="shared" si="104"/>
        <v>2.6900956971384449E-2</v>
      </c>
      <c r="T1659" s="3">
        <f t="shared" si="105"/>
        <v>36.280137772675083</v>
      </c>
      <c r="U1659" s="13">
        <f t="shared" si="106"/>
        <v>0.12687377333367164</v>
      </c>
    </row>
    <row r="1660" spans="1:21" x14ac:dyDescent="0.25">
      <c r="A1660">
        <v>1613</v>
      </c>
      <c r="B1660" t="s">
        <v>1663</v>
      </c>
      <c r="C1660" t="s">
        <v>23</v>
      </c>
      <c r="E1660" t="s">
        <v>24</v>
      </c>
      <c r="F1660" s="4">
        <v>743</v>
      </c>
      <c r="G1660" s="4">
        <v>518111</v>
      </c>
      <c r="H1660" t="s">
        <v>57</v>
      </c>
      <c r="I1660" t="s">
        <v>38</v>
      </c>
      <c r="J1660" t="s">
        <v>75</v>
      </c>
      <c r="K1660" s="3">
        <v>9442.43</v>
      </c>
      <c r="L1660" s="6">
        <v>11.2</v>
      </c>
      <c r="N1660" s="4">
        <v>6</v>
      </c>
      <c r="O1660" s="4">
        <v>98629</v>
      </c>
      <c r="P1660" s="4">
        <v>189090</v>
      </c>
      <c r="Q1660" s="4">
        <v>0</v>
      </c>
      <c r="R1660" s="9" t="str">
        <f t="shared" si="103"/>
        <v>d05d78b2-4a68-4819-b944-28ac99f3815bпогашенкраткосрочный743бизнес7 летв арендебизнес9442,4311,26986291890900</v>
      </c>
      <c r="S1660" s="10">
        <f t="shared" si="104"/>
        <v>0.21869668854743482</v>
      </c>
      <c r="T1660" s="3">
        <f t="shared" si="105"/>
        <v>10.445298508964324</v>
      </c>
      <c r="U1660" s="13">
        <f t="shared" si="106"/>
        <v>3.6527822571473197E-2</v>
      </c>
    </row>
    <row r="1661" spans="1:21" x14ac:dyDescent="0.25">
      <c r="A1661">
        <v>1014</v>
      </c>
      <c r="B1661" t="s">
        <v>1064</v>
      </c>
      <c r="C1661" t="s">
        <v>23</v>
      </c>
      <c r="D1661" s="1">
        <v>178508</v>
      </c>
      <c r="E1661" t="s">
        <v>24</v>
      </c>
      <c r="F1661" s="4">
        <v>739</v>
      </c>
      <c r="G1661" s="4">
        <v>2312604</v>
      </c>
      <c r="H1661" t="s">
        <v>68</v>
      </c>
      <c r="I1661" t="s">
        <v>32</v>
      </c>
      <c r="J1661" t="s">
        <v>30</v>
      </c>
      <c r="K1661" s="3">
        <v>21777.040000000001</v>
      </c>
      <c r="L1661" s="6">
        <v>21.3</v>
      </c>
      <c r="M1661" s="4">
        <v>18</v>
      </c>
      <c r="N1661" s="4">
        <v>9</v>
      </c>
      <c r="O1661" s="4">
        <v>134216</v>
      </c>
      <c r="P1661" s="4">
        <v>636878</v>
      </c>
      <c r="Q1661" s="4">
        <v>0</v>
      </c>
      <c r="R1661" s="9" t="str">
        <f t="shared" si="103"/>
        <v>d05e0fef-0b8a-4f1b-bffe-24f3fe30bf42погашен178508краткосрочный739консолидация кредитов1 годв собственностиконсолидация кредитов21777,0421,31891342166368780</v>
      </c>
      <c r="S1661" s="10">
        <f t="shared" si="104"/>
        <v>0.11300009859016071</v>
      </c>
      <c r="T1661" s="3">
        <f t="shared" si="105"/>
        <v>6.1631883855657152</v>
      </c>
      <c r="U1661" s="13">
        <f t="shared" si="106"/>
        <v>2.1553031886001189E-2</v>
      </c>
    </row>
    <row r="1662" spans="1:21" x14ac:dyDescent="0.25">
      <c r="A1662">
        <v>1233</v>
      </c>
      <c r="B1662" t="s">
        <v>1283</v>
      </c>
      <c r="C1662" t="s">
        <v>23</v>
      </c>
      <c r="D1662" s="1">
        <v>66550</v>
      </c>
      <c r="E1662" t="s">
        <v>24</v>
      </c>
      <c r="F1662" s="4">
        <v>745</v>
      </c>
      <c r="G1662" s="4">
        <v>1245374</v>
      </c>
      <c r="H1662" t="s">
        <v>29</v>
      </c>
      <c r="I1662" t="s">
        <v>26</v>
      </c>
      <c r="J1662" t="s">
        <v>27</v>
      </c>
      <c r="K1662" s="3">
        <v>31756.98</v>
      </c>
      <c r="L1662" s="6">
        <v>14.8</v>
      </c>
      <c r="N1662" s="4">
        <v>14</v>
      </c>
      <c r="O1662" s="4">
        <v>265164</v>
      </c>
      <c r="P1662" s="4">
        <v>864886</v>
      </c>
      <c r="Q1662" s="4">
        <v>0</v>
      </c>
      <c r="R1662" s="9" t="str">
        <f t="shared" si="103"/>
        <v>d0a63fa7-5d32-4775-890a-8cd2e92faf24погашен66550краткосрочный745ремонт жилья10+ летв ипотекеремонт жилья31756,9814,8142651648648860</v>
      </c>
      <c r="S1662" s="10">
        <f t="shared" si="104"/>
        <v>0.30599945076739998</v>
      </c>
      <c r="T1662" s="3">
        <f t="shared" si="105"/>
        <v>8.349786409161073</v>
      </c>
      <c r="U1662" s="13">
        <f t="shared" si="106"/>
        <v>2.9199693642242817E-2</v>
      </c>
    </row>
    <row r="1663" spans="1:21" x14ac:dyDescent="0.25">
      <c r="A1663">
        <v>394</v>
      </c>
      <c r="B1663" t="s">
        <v>446</v>
      </c>
      <c r="C1663" t="s">
        <v>23</v>
      </c>
      <c r="D1663" s="1">
        <v>87274</v>
      </c>
      <c r="E1663" t="s">
        <v>24</v>
      </c>
      <c r="F1663" s="4">
        <v>719</v>
      </c>
      <c r="G1663" s="4">
        <v>753692</v>
      </c>
      <c r="H1663" t="s">
        <v>29</v>
      </c>
      <c r="I1663" t="s">
        <v>38</v>
      </c>
      <c r="J1663" t="s">
        <v>30</v>
      </c>
      <c r="K1663" s="3">
        <v>4013.37</v>
      </c>
      <c r="L1663" s="6">
        <v>8.1999999999999993</v>
      </c>
      <c r="N1663" s="4">
        <v>8</v>
      </c>
      <c r="O1663" s="4">
        <v>101042</v>
      </c>
      <c r="P1663" s="4">
        <v>259424</v>
      </c>
      <c r="Q1663" s="4">
        <v>0</v>
      </c>
      <c r="R1663" s="9" t="str">
        <f t="shared" si="103"/>
        <v>d0a8be34-eef9-4005-beb5-cfb5b0468222погашен87274краткосрочный719консолидация кредитов10+ летв арендеконсолидация кредитов4013,378,281010422594240</v>
      </c>
      <c r="S1663" s="10">
        <f t="shared" si="104"/>
        <v>6.3899364727236063E-2</v>
      </c>
      <c r="T1663" s="3">
        <f t="shared" si="105"/>
        <v>25.176348056620746</v>
      </c>
      <c r="U1663" s="13">
        <f t="shared" si="106"/>
        <v>8.8043168323111973E-2</v>
      </c>
    </row>
    <row r="1664" spans="1:21" x14ac:dyDescent="0.25">
      <c r="A1664">
        <v>1097</v>
      </c>
      <c r="B1664" t="s">
        <v>1147</v>
      </c>
      <c r="C1664" t="s">
        <v>23</v>
      </c>
      <c r="D1664" s="1">
        <v>131956</v>
      </c>
      <c r="E1664" t="s">
        <v>24</v>
      </c>
      <c r="F1664" s="4">
        <v>737</v>
      </c>
      <c r="G1664" s="4">
        <v>569829</v>
      </c>
      <c r="H1664" t="s">
        <v>74</v>
      </c>
      <c r="I1664" t="s">
        <v>38</v>
      </c>
      <c r="J1664" t="s">
        <v>30</v>
      </c>
      <c r="K1664" s="3">
        <v>13723.32</v>
      </c>
      <c r="L1664" s="6">
        <v>11.4</v>
      </c>
      <c r="M1664" s="4">
        <v>54</v>
      </c>
      <c r="N1664" s="4">
        <v>10</v>
      </c>
      <c r="O1664" s="4">
        <v>184243</v>
      </c>
      <c r="P1664" s="4">
        <v>237578</v>
      </c>
      <c r="Q1664" s="4">
        <v>0</v>
      </c>
      <c r="R1664" s="9" t="str">
        <f t="shared" si="103"/>
        <v>d0b91e68-6d24-4a62-8b89-155620a21f8dпогашен131956краткосрочный737консолидация кредитов6 летв арендеконсолидация кредитов13723,3211,454101842432375780</v>
      </c>
      <c r="S1664" s="10">
        <f t="shared" si="104"/>
        <v>0.28899869960988295</v>
      </c>
      <c r="T1664" s="3">
        <f t="shared" si="105"/>
        <v>13.42554134130808</v>
      </c>
      <c r="U1664" s="13">
        <f t="shared" si="106"/>
        <v>4.6949906852389672E-2</v>
      </c>
    </row>
    <row r="1665" spans="1:21" x14ac:dyDescent="0.25">
      <c r="A1665">
        <v>1067</v>
      </c>
      <c r="B1665" t="s">
        <v>1117</v>
      </c>
      <c r="C1665" t="s">
        <v>40</v>
      </c>
      <c r="D1665" s="1">
        <v>203544</v>
      </c>
      <c r="E1665" t="s">
        <v>24</v>
      </c>
      <c r="F1665" s="4">
        <v>728</v>
      </c>
      <c r="G1665" s="4">
        <v>532114</v>
      </c>
      <c r="H1665" t="s">
        <v>46</v>
      </c>
      <c r="I1665" t="s">
        <v>38</v>
      </c>
      <c r="J1665" t="s">
        <v>30</v>
      </c>
      <c r="K1665" s="3">
        <v>9045.9</v>
      </c>
      <c r="L1665" s="6">
        <v>17.899999999999999</v>
      </c>
      <c r="N1665" s="4">
        <v>6</v>
      </c>
      <c r="O1665" s="4">
        <v>237728</v>
      </c>
      <c r="P1665" s="4">
        <v>277200</v>
      </c>
      <c r="Q1665" s="4">
        <v>0</v>
      </c>
      <c r="R1665" s="9" t="str">
        <f t="shared" si="103"/>
        <v>d0e52082-50bd-4742-8af7-13819832fac9не погашен203544краткосрочный728консолидация кредитов2 годав арендеконсолидация кредитов9045,917,962377282772000</v>
      </c>
      <c r="S1665" s="10">
        <f t="shared" si="104"/>
        <v>0.20399914304077696</v>
      </c>
      <c r="T1665" s="3">
        <f t="shared" si="105"/>
        <v>26.280193236714975</v>
      </c>
      <c r="U1665" s="13">
        <f t="shared" si="106"/>
        <v>9.1903379771377788E-2</v>
      </c>
    </row>
    <row r="1666" spans="1:21" x14ac:dyDescent="0.25">
      <c r="A1666">
        <v>1336</v>
      </c>
      <c r="B1666" t="s">
        <v>1386</v>
      </c>
      <c r="C1666" t="s">
        <v>23</v>
      </c>
      <c r="D1666" s="1">
        <v>150216</v>
      </c>
      <c r="E1666" t="s">
        <v>24</v>
      </c>
      <c r="F1666" s="4">
        <v>740</v>
      </c>
      <c r="G1666" s="4">
        <v>1760597</v>
      </c>
      <c r="H1666" t="s">
        <v>68</v>
      </c>
      <c r="I1666" t="s">
        <v>38</v>
      </c>
      <c r="J1666" t="s">
        <v>30</v>
      </c>
      <c r="K1666" s="3">
        <v>9551.2999999999993</v>
      </c>
      <c r="L1666" s="6">
        <v>20.9</v>
      </c>
      <c r="M1666" s="4">
        <v>16</v>
      </c>
      <c r="N1666" s="4">
        <v>9</v>
      </c>
      <c r="O1666" s="4">
        <v>13129</v>
      </c>
      <c r="P1666" s="4">
        <v>183040</v>
      </c>
      <c r="Q1666" s="4">
        <v>0</v>
      </c>
      <c r="R1666" s="9" t="str">
        <f t="shared" si="103"/>
        <v>d0ff9097-bed0-480b-80d1-39777a50792cпогашен150216краткосрочный740консолидация кредитов1 годв арендеконсолидация кредитов9551,320,9169131291830400</v>
      </c>
      <c r="S1666" s="10">
        <f t="shared" si="104"/>
        <v>6.5100417642424691E-2</v>
      </c>
      <c r="T1666" s="3">
        <f t="shared" si="105"/>
        <v>1.3745772826735629</v>
      </c>
      <c r="U1666" s="13">
        <f t="shared" si="106"/>
        <v>4.8069775171275721E-3</v>
      </c>
    </row>
    <row r="1667" spans="1:21" x14ac:dyDescent="0.25">
      <c r="A1667">
        <v>714</v>
      </c>
      <c r="B1667" t="s">
        <v>766</v>
      </c>
      <c r="C1667" t="s">
        <v>40</v>
      </c>
      <c r="D1667" s="1">
        <v>357588</v>
      </c>
      <c r="E1667" t="s">
        <v>24</v>
      </c>
      <c r="F1667" s="4">
        <v>739</v>
      </c>
      <c r="G1667" s="4">
        <v>1374650</v>
      </c>
      <c r="H1667" t="s">
        <v>46</v>
      </c>
      <c r="I1667" t="s">
        <v>38</v>
      </c>
      <c r="J1667" t="s">
        <v>30</v>
      </c>
      <c r="K1667" s="3">
        <v>19015.96</v>
      </c>
      <c r="L1667" s="6">
        <v>17.5</v>
      </c>
      <c r="M1667" s="4">
        <v>29</v>
      </c>
      <c r="N1667" s="4">
        <v>12</v>
      </c>
      <c r="O1667" s="4">
        <v>88616</v>
      </c>
      <c r="P1667" s="4">
        <v>190014</v>
      </c>
      <c r="Q1667" s="4">
        <v>0</v>
      </c>
      <c r="R1667" s="9" t="str">
        <f t="shared" si="103"/>
        <v>d103a2d9-3534-4715-b33d-458f45697a66не погашен357588краткосрочный739консолидация кредитов2 годав арендеконсолидация кредитов19015,9617,52912886161900140</v>
      </c>
      <c r="S1667" s="10">
        <f t="shared" si="104"/>
        <v>0.1659997235659986</v>
      </c>
      <c r="T1667" s="3">
        <f t="shared" si="105"/>
        <v>4.6600855281563485</v>
      </c>
      <c r="U1667" s="13">
        <f t="shared" si="106"/>
        <v>1.6296592882845531E-2</v>
      </c>
    </row>
    <row r="1668" spans="1:21" x14ac:dyDescent="0.25">
      <c r="A1668">
        <v>99</v>
      </c>
      <c r="B1668" t="s">
        <v>146</v>
      </c>
      <c r="C1668" t="s">
        <v>23</v>
      </c>
      <c r="D1668" s="1">
        <v>453464</v>
      </c>
      <c r="E1668" t="s">
        <v>24</v>
      </c>
      <c r="F1668" s="4">
        <v>712</v>
      </c>
      <c r="G1668" s="4">
        <v>895147</v>
      </c>
      <c r="H1668" t="s">
        <v>35</v>
      </c>
      <c r="I1668" t="s">
        <v>38</v>
      </c>
      <c r="J1668" t="s">
        <v>30</v>
      </c>
      <c r="K1668" s="3">
        <v>17007.849999999999</v>
      </c>
      <c r="L1668" s="6">
        <v>14.2</v>
      </c>
      <c r="M1668" s="4">
        <v>77</v>
      </c>
      <c r="N1668" s="4">
        <v>12</v>
      </c>
      <c r="O1668" s="4">
        <v>137845</v>
      </c>
      <c r="P1668" s="4">
        <v>222926</v>
      </c>
      <c r="Q1668" s="4">
        <v>1</v>
      </c>
      <c r="R1668" s="9" t="str">
        <f t="shared" si="103"/>
        <v>d110ff2c-c936-487a-8e4f-8a192bad9cd8погашен453464краткосрочный712консолидация кредитов3 годав арендеконсолидация кредитов17007,8514,277121378452229261</v>
      </c>
      <c r="S1668" s="10">
        <f t="shared" si="104"/>
        <v>0.22800076412030648</v>
      </c>
      <c r="T1668" s="3">
        <f t="shared" si="105"/>
        <v>8.1047869072222536</v>
      </c>
      <c r="U1668" s="13">
        <f t="shared" si="106"/>
        <v>2.8342915989671178E-2</v>
      </c>
    </row>
    <row r="1669" spans="1:21" x14ac:dyDescent="0.25">
      <c r="A1669">
        <v>972</v>
      </c>
      <c r="B1669" t="s">
        <v>1023</v>
      </c>
      <c r="C1669" t="s">
        <v>23</v>
      </c>
      <c r="D1669" s="1">
        <v>87252</v>
      </c>
      <c r="E1669" t="s">
        <v>24</v>
      </c>
      <c r="F1669" s="4">
        <v>746</v>
      </c>
      <c r="G1669" s="4">
        <v>1789667</v>
      </c>
      <c r="H1669" t="s">
        <v>46</v>
      </c>
      <c r="I1669" t="s">
        <v>26</v>
      </c>
      <c r="J1669" t="s">
        <v>30</v>
      </c>
      <c r="K1669" s="3">
        <v>16121.88</v>
      </c>
      <c r="L1669" s="6">
        <v>14.6</v>
      </c>
      <c r="N1669" s="4">
        <v>9</v>
      </c>
      <c r="O1669" s="4">
        <v>315609</v>
      </c>
      <c r="P1669" s="4">
        <v>609070</v>
      </c>
      <c r="Q1669" s="4">
        <v>0</v>
      </c>
      <c r="R1669" s="9" t="str">
        <f t="shared" si="103"/>
        <v>d11855a2-35f1-4370-bf82-1e1e7fe6d817погашен87252краткосрочный746консолидация кредитов2 годав ипотекеконсолидация кредитов16121,8814,693156096090700</v>
      </c>
      <c r="S1669" s="10">
        <f t="shared" si="104"/>
        <v>0.10809975263554616</v>
      </c>
      <c r="T1669" s="3">
        <f t="shared" si="105"/>
        <v>19.576438976099563</v>
      </c>
      <c r="U1669" s="13">
        <f t="shared" si="106"/>
        <v>6.8459957260823129E-2</v>
      </c>
    </row>
    <row r="1670" spans="1:21" x14ac:dyDescent="0.25">
      <c r="A1670">
        <v>863</v>
      </c>
      <c r="B1670" t="s">
        <v>915</v>
      </c>
      <c r="C1670" t="s">
        <v>23</v>
      </c>
      <c r="D1670" s="1">
        <v>171644</v>
      </c>
      <c r="E1670" t="s">
        <v>24</v>
      </c>
      <c r="F1670" s="4"/>
      <c r="G1670" s="4"/>
      <c r="H1670" t="s">
        <v>25</v>
      </c>
      <c r="I1670" t="s">
        <v>26</v>
      </c>
      <c r="J1670" t="s">
        <v>30</v>
      </c>
      <c r="K1670" s="3">
        <v>17454.349999999999</v>
      </c>
      <c r="L1670" s="6">
        <v>10</v>
      </c>
      <c r="M1670" s="4">
        <v>35</v>
      </c>
      <c r="N1670" s="4">
        <v>11</v>
      </c>
      <c r="O1670" s="4">
        <v>152551</v>
      </c>
      <c r="P1670" s="4">
        <v>500368</v>
      </c>
      <c r="Q1670" s="4">
        <v>0</v>
      </c>
      <c r="R1670" s="9" t="str">
        <f t="shared" si="103"/>
        <v>d14fe087-6ea3-4ed4-80dc-a2fde0fc5389погашен171644краткосрочныйконсолидация кредитов8 летв ипотекеконсолидация кредитов17454,351035111525515003680</v>
      </c>
      <c r="S1670" s="10" t="str">
        <f t="shared" si="104"/>
        <v/>
      </c>
      <c r="T1670" s="3">
        <f t="shared" si="105"/>
        <v>8.7399989114461452</v>
      </c>
      <c r="U1670" s="13">
        <f t="shared" si="106"/>
        <v>3.0564289688627417E-2</v>
      </c>
    </row>
    <row r="1671" spans="1:21" x14ac:dyDescent="0.25">
      <c r="A1671">
        <v>1617</v>
      </c>
      <c r="B1671" t="s">
        <v>1667</v>
      </c>
      <c r="C1671" t="s">
        <v>23</v>
      </c>
      <c r="D1671" s="1">
        <v>211508</v>
      </c>
      <c r="E1671" t="s">
        <v>24</v>
      </c>
      <c r="F1671" s="4">
        <v>722</v>
      </c>
      <c r="G1671" s="4">
        <v>908010</v>
      </c>
      <c r="H1671" t="s">
        <v>74</v>
      </c>
      <c r="I1671" t="s">
        <v>26</v>
      </c>
      <c r="J1671" t="s">
        <v>30</v>
      </c>
      <c r="K1671" s="3">
        <v>13090.62</v>
      </c>
      <c r="L1671" s="6">
        <v>12.5</v>
      </c>
      <c r="M1671" s="4">
        <v>18</v>
      </c>
      <c r="N1671" s="4">
        <v>13</v>
      </c>
      <c r="O1671" s="4">
        <v>68989</v>
      </c>
      <c r="P1671" s="4">
        <v>108526</v>
      </c>
      <c r="Q1671" s="4">
        <v>0</v>
      </c>
      <c r="R1671" s="9" t="str">
        <f t="shared" si="103"/>
        <v>d18edc72-d117-4491-b73f-f6f4761c36cbпогашен211508краткосрочный722консолидация кредитов6 летв ипотекеконсолидация кредитов13090,6212,51813689891085260</v>
      </c>
      <c r="S1671" s="10">
        <f t="shared" si="104"/>
        <v>0.17300188323917137</v>
      </c>
      <c r="T1671" s="3">
        <f t="shared" si="105"/>
        <v>5.2701094371389585</v>
      </c>
      <c r="U1671" s="13">
        <f t="shared" si="106"/>
        <v>1.8429882332883726E-2</v>
      </c>
    </row>
    <row r="1672" spans="1:21" x14ac:dyDescent="0.25">
      <c r="A1672">
        <v>1393</v>
      </c>
      <c r="B1672" t="s">
        <v>1443</v>
      </c>
      <c r="C1672" t="s">
        <v>40</v>
      </c>
      <c r="D1672" s="1">
        <v>268708</v>
      </c>
      <c r="E1672" t="s">
        <v>34</v>
      </c>
      <c r="F1672" s="4">
        <v>730</v>
      </c>
      <c r="G1672" s="4">
        <v>870219</v>
      </c>
      <c r="H1672" t="s">
        <v>37</v>
      </c>
      <c r="I1672" t="s">
        <v>38</v>
      </c>
      <c r="J1672" t="s">
        <v>30</v>
      </c>
      <c r="K1672" s="3">
        <v>16454.57</v>
      </c>
      <c r="L1672" s="6">
        <v>23.3</v>
      </c>
      <c r="N1672" s="4">
        <v>5</v>
      </c>
      <c r="O1672" s="4">
        <v>169195</v>
      </c>
      <c r="P1672" s="4">
        <v>201542</v>
      </c>
      <c r="Q1672" s="4">
        <v>0</v>
      </c>
      <c r="R1672" s="9" t="str">
        <f t="shared" ref="R1672:R1735" si="107">CONCATENATE(B1672,C1672,D1672,E1672,F1672,J1672,H1672,I1672,J1672,K1672,L1672,M1672,N1672,O1672,P1672,Q1672)</f>
        <v>d19fe356-f219-4624-ab6d-be53df6deee7не погашен268708долгосрочный730консолидация кредитов5 летв арендеконсолидация кредитов16454,5723,351691952015420</v>
      </c>
      <c r="S1672" s="10">
        <f t="shared" ref="S1672:S1735" si="108">IFERROR(K1672*12/G1672,"")</f>
        <v>0.22690246937839784</v>
      </c>
      <c r="T1672" s="3">
        <f t="shared" ref="T1672:T1735" si="109">IFERROR(O1672/K1672,"")</f>
        <v>10.282553722157431</v>
      </c>
      <c r="U1672" s="13">
        <f t="shared" ref="U1672:U1735" si="110">IFERROR((T1672-MIN($T$7:$T$2006))/(MAX($T$7:$T$2006)-MIN($T$7:$T$2006)),"")</f>
        <v>3.5958694490374067E-2</v>
      </c>
    </row>
    <row r="1673" spans="1:21" x14ac:dyDescent="0.25">
      <c r="A1673">
        <v>602</v>
      </c>
      <c r="B1673" t="s">
        <v>653</v>
      </c>
      <c r="C1673" t="s">
        <v>23</v>
      </c>
      <c r="D1673" s="1">
        <v>77000</v>
      </c>
      <c r="E1673" t="s">
        <v>24</v>
      </c>
      <c r="F1673" s="4">
        <v>711</v>
      </c>
      <c r="G1673" s="4">
        <v>674044</v>
      </c>
      <c r="H1673" t="s">
        <v>68</v>
      </c>
      <c r="I1673" t="s">
        <v>32</v>
      </c>
      <c r="J1673" t="s">
        <v>107</v>
      </c>
      <c r="K1673" s="3">
        <v>9942.32</v>
      </c>
      <c r="L1673" s="6">
        <v>20.2</v>
      </c>
      <c r="N1673" s="4">
        <v>5</v>
      </c>
      <c r="O1673" s="4">
        <v>70794</v>
      </c>
      <c r="P1673" s="4">
        <v>160710</v>
      </c>
      <c r="Q1673" s="4">
        <v>1</v>
      </c>
      <c r="R1673" s="9" t="str">
        <f t="shared" si="107"/>
        <v>d1d30005-1f5e-4aed-aa30-e56fd3d50f88погашен77000краткосрочный711путешествие1 годв собственностипутешествие9942,3220,25707941607101</v>
      </c>
      <c r="S1673" s="10">
        <f t="shared" si="108"/>
        <v>0.17700304431164732</v>
      </c>
      <c r="T1673" s="3">
        <f t="shared" si="109"/>
        <v>7.1204708760128419</v>
      </c>
      <c r="U1673" s="13">
        <f t="shared" si="110"/>
        <v>2.4900704997671573E-2</v>
      </c>
    </row>
    <row r="1674" spans="1:21" x14ac:dyDescent="0.25">
      <c r="A1674">
        <v>38</v>
      </c>
      <c r="B1674" t="s">
        <v>83</v>
      </c>
      <c r="C1674" t="s">
        <v>23</v>
      </c>
      <c r="D1674" s="1">
        <v>161172</v>
      </c>
      <c r="E1674" t="s">
        <v>24</v>
      </c>
      <c r="F1674" s="4">
        <v>720</v>
      </c>
      <c r="G1674" s="4">
        <v>796499</v>
      </c>
      <c r="H1674" t="s">
        <v>25</v>
      </c>
      <c r="I1674" t="s">
        <v>26</v>
      </c>
      <c r="J1674" t="s">
        <v>30</v>
      </c>
      <c r="K1674" s="3">
        <v>3404.99</v>
      </c>
      <c r="L1674" s="6">
        <v>22.6</v>
      </c>
      <c r="N1674" s="4">
        <v>6</v>
      </c>
      <c r="O1674" s="4">
        <v>114095</v>
      </c>
      <c r="P1674" s="4">
        <v>170038</v>
      </c>
      <c r="Q1674" s="4">
        <v>1</v>
      </c>
      <c r="R1674" s="9" t="str">
        <f t="shared" si="107"/>
        <v>d1d8497b-90bf-48ea-a8b1-40c909ab1f97погашен161172краткосрочный720консолидация кредитов8 летв ипотекеконсолидация кредитов3404,9922,661140951700381</v>
      </c>
      <c r="S1674" s="10">
        <f t="shared" si="108"/>
        <v>5.1299348775076928E-2</v>
      </c>
      <c r="T1674" s="3">
        <f t="shared" si="109"/>
        <v>33.50817476703309</v>
      </c>
      <c r="U1674" s="13">
        <f t="shared" si="110"/>
        <v>0.11718005584365634</v>
      </c>
    </row>
    <row r="1675" spans="1:21" x14ac:dyDescent="0.25">
      <c r="A1675">
        <v>1500</v>
      </c>
      <c r="B1675" t="s">
        <v>1550</v>
      </c>
      <c r="C1675" t="s">
        <v>23</v>
      </c>
      <c r="D1675" s="1">
        <v>140096</v>
      </c>
      <c r="E1675" t="s">
        <v>24</v>
      </c>
      <c r="F1675" s="4"/>
      <c r="G1675" s="4"/>
      <c r="H1675" t="s">
        <v>52</v>
      </c>
      <c r="I1675" t="s">
        <v>38</v>
      </c>
      <c r="J1675" t="s">
        <v>30</v>
      </c>
      <c r="K1675" s="3">
        <v>12406.43</v>
      </c>
      <c r="L1675" s="6">
        <v>8.6999999999999993</v>
      </c>
      <c r="N1675" s="4">
        <v>10</v>
      </c>
      <c r="O1675" s="4">
        <v>155078</v>
      </c>
      <c r="P1675" s="4">
        <v>292930</v>
      </c>
      <c r="Q1675" s="4">
        <v>0</v>
      </c>
      <c r="R1675" s="9" t="str">
        <f t="shared" si="107"/>
        <v>d1e5e19b-7960-4444-a337-c013a33bde09погашен140096краткосрочныйконсолидация кредитов4 годав арендеконсолидация кредитов12406,438,7101550782929300</v>
      </c>
      <c r="S1675" s="10" t="str">
        <f t="shared" si="108"/>
        <v/>
      </c>
      <c r="T1675" s="3">
        <f t="shared" si="109"/>
        <v>12.499808567009204</v>
      </c>
      <c r="U1675" s="13">
        <f t="shared" si="110"/>
        <v>4.3712564951709054E-2</v>
      </c>
    </row>
    <row r="1676" spans="1:21" x14ac:dyDescent="0.25">
      <c r="A1676">
        <v>327</v>
      </c>
      <c r="B1676" t="s">
        <v>377</v>
      </c>
      <c r="C1676" t="s">
        <v>40</v>
      </c>
      <c r="D1676" s="1">
        <v>215006</v>
      </c>
      <c r="E1676" t="s">
        <v>24</v>
      </c>
      <c r="F1676" s="4"/>
      <c r="G1676" s="4"/>
      <c r="H1676" t="s">
        <v>46</v>
      </c>
      <c r="I1676" t="s">
        <v>38</v>
      </c>
      <c r="J1676" t="s">
        <v>30</v>
      </c>
      <c r="K1676" s="3">
        <v>20639.13</v>
      </c>
      <c r="L1676" s="6">
        <v>11.9</v>
      </c>
      <c r="M1676" s="4">
        <v>74</v>
      </c>
      <c r="N1676" s="4">
        <v>9</v>
      </c>
      <c r="O1676" s="4">
        <v>76551</v>
      </c>
      <c r="P1676" s="4">
        <v>284130</v>
      </c>
      <c r="Q1676" s="4">
        <v>0</v>
      </c>
      <c r="R1676" s="9" t="str">
        <f t="shared" si="107"/>
        <v>d1eeca26-b38a-4b30-8687-9572e214c88fне погашен215006краткосрочныйконсолидация кредитов2 годав арендеконсолидация кредитов20639,1311,9749765512841300</v>
      </c>
      <c r="S1676" s="10" t="str">
        <f t="shared" si="108"/>
        <v/>
      </c>
      <c r="T1676" s="3">
        <f t="shared" si="109"/>
        <v>3.7090226186859621</v>
      </c>
      <c r="U1676" s="13">
        <f t="shared" si="110"/>
        <v>1.2970670011265681E-2</v>
      </c>
    </row>
    <row r="1677" spans="1:21" x14ac:dyDescent="0.25">
      <c r="A1677">
        <v>778</v>
      </c>
      <c r="B1677" t="s">
        <v>830</v>
      </c>
      <c r="C1677" t="s">
        <v>23</v>
      </c>
      <c r="D1677" s="1">
        <v>172436</v>
      </c>
      <c r="E1677" t="s">
        <v>24</v>
      </c>
      <c r="F1677" s="4">
        <v>740</v>
      </c>
      <c r="G1677" s="4">
        <v>1340222</v>
      </c>
      <c r="H1677" t="s">
        <v>57</v>
      </c>
      <c r="I1677" t="s">
        <v>32</v>
      </c>
      <c r="J1677" t="s">
        <v>30</v>
      </c>
      <c r="K1677" s="3">
        <v>14965.92</v>
      </c>
      <c r="L1677" s="6">
        <v>19.8</v>
      </c>
      <c r="N1677" s="4">
        <v>6</v>
      </c>
      <c r="O1677" s="4">
        <v>178410</v>
      </c>
      <c r="P1677" s="4">
        <v>398816</v>
      </c>
      <c r="Q1677" s="4">
        <v>7</v>
      </c>
      <c r="R1677" s="9" t="str">
        <f t="shared" si="107"/>
        <v>d2592b4e-f032-42c6-8fdf-3023fa3c9ce7погашен172436краткосрочный740консолидация кредитов7 летв собственностиконсолидация кредитов14965,9219,861784103988167</v>
      </c>
      <c r="S1677" s="10">
        <f t="shared" si="108"/>
        <v>0.13400096401939382</v>
      </c>
      <c r="T1677" s="3">
        <f t="shared" si="109"/>
        <v>11.921084704448507</v>
      </c>
      <c r="U1677" s="13">
        <f t="shared" si="110"/>
        <v>4.1688733602958945E-2</v>
      </c>
    </row>
    <row r="1678" spans="1:21" x14ac:dyDescent="0.25">
      <c r="A1678">
        <v>1772</v>
      </c>
      <c r="B1678" t="s">
        <v>1821</v>
      </c>
      <c r="C1678" t="s">
        <v>23</v>
      </c>
      <c r="D1678" s="1">
        <v>267388</v>
      </c>
      <c r="E1678" t="s">
        <v>24</v>
      </c>
      <c r="F1678" s="4">
        <v>745</v>
      </c>
      <c r="G1678" s="4">
        <v>2309184</v>
      </c>
      <c r="H1678" t="s">
        <v>35</v>
      </c>
      <c r="I1678" t="s">
        <v>38</v>
      </c>
      <c r="J1678" t="s">
        <v>72</v>
      </c>
      <c r="K1678" s="3">
        <v>20205.36</v>
      </c>
      <c r="L1678" s="6">
        <v>9.8000000000000007</v>
      </c>
      <c r="N1678" s="4">
        <v>12</v>
      </c>
      <c r="O1678" s="4">
        <v>80940</v>
      </c>
      <c r="P1678" s="4">
        <v>737924</v>
      </c>
      <c r="Q1678" s="4">
        <v>0</v>
      </c>
      <c r="R1678" s="9" t="str">
        <f t="shared" si="107"/>
        <v>d25bc86d-2a6f-4853-b064-ec966a73ceffпогашен267388краткосрочный745иное3 годав арендеиное20205,369,812809407379240</v>
      </c>
      <c r="S1678" s="10">
        <f t="shared" si="108"/>
        <v>0.105</v>
      </c>
      <c r="T1678" s="3">
        <f t="shared" si="109"/>
        <v>4.0058677499435795</v>
      </c>
      <c r="U1678" s="13">
        <f t="shared" si="110"/>
        <v>1.400875487561668E-2</v>
      </c>
    </row>
    <row r="1679" spans="1:21" x14ac:dyDescent="0.25">
      <c r="A1679">
        <v>1038</v>
      </c>
      <c r="B1679" t="s">
        <v>1088</v>
      </c>
      <c r="C1679" t="s">
        <v>23</v>
      </c>
      <c r="D1679" s="1">
        <v>351516</v>
      </c>
      <c r="E1679" t="s">
        <v>24</v>
      </c>
      <c r="F1679" s="4"/>
      <c r="G1679" s="4"/>
      <c r="H1679" t="s">
        <v>55</v>
      </c>
      <c r="I1679" t="s">
        <v>26</v>
      </c>
      <c r="J1679" t="s">
        <v>27</v>
      </c>
      <c r="K1679" s="3">
        <v>38737.39</v>
      </c>
      <c r="L1679" s="6">
        <v>16</v>
      </c>
      <c r="N1679" s="4">
        <v>26</v>
      </c>
      <c r="O1679" s="4">
        <v>562419</v>
      </c>
      <c r="P1679" s="4">
        <v>1528736</v>
      </c>
      <c r="Q1679" s="4">
        <v>0</v>
      </c>
      <c r="R1679" s="9" t="str">
        <f t="shared" si="107"/>
        <v>d27046bf-979b-40ed-b0c6-4e43b4c24d6eпогашен351516краткосрочныйремонт жилья9 летв ипотекеремонт жилья38737,39162656241915287360</v>
      </c>
      <c r="S1679" s="10" t="str">
        <f t="shared" si="108"/>
        <v/>
      </c>
      <c r="T1679" s="3">
        <f t="shared" si="109"/>
        <v>14.518763396294897</v>
      </c>
      <c r="U1679" s="13">
        <f t="shared" si="110"/>
        <v>5.077296860802151E-2</v>
      </c>
    </row>
    <row r="1680" spans="1:21" x14ac:dyDescent="0.25">
      <c r="A1680">
        <v>1940</v>
      </c>
      <c r="B1680" t="s">
        <v>1987</v>
      </c>
      <c r="C1680" t="s">
        <v>23</v>
      </c>
      <c r="D1680" s="1">
        <v>172744</v>
      </c>
      <c r="E1680" t="s">
        <v>24</v>
      </c>
      <c r="F1680" s="4">
        <v>725</v>
      </c>
      <c r="G1680" s="4">
        <v>1398647</v>
      </c>
      <c r="H1680" t="s">
        <v>29</v>
      </c>
      <c r="I1680" t="s">
        <v>38</v>
      </c>
      <c r="J1680" t="s">
        <v>30</v>
      </c>
      <c r="K1680" s="3">
        <v>6119.14</v>
      </c>
      <c r="L1680" s="6">
        <v>16.3</v>
      </c>
      <c r="M1680" s="4">
        <v>5</v>
      </c>
      <c r="N1680" s="4">
        <v>4</v>
      </c>
      <c r="O1680" s="4">
        <v>149625</v>
      </c>
      <c r="P1680" s="4">
        <v>319638</v>
      </c>
      <c r="Q1680" s="4">
        <v>0</v>
      </c>
      <c r="R1680" s="9" t="str">
        <f t="shared" si="107"/>
        <v>d2b6ea87-e5c3-476e-81e8-65c286318457погашен172744краткосрочный725консолидация кредитов10+ летв арендеконсолидация кредитов6119,1416,3541496253196380</v>
      </c>
      <c r="S1680" s="10">
        <f t="shared" si="108"/>
        <v>5.2500509420890337E-2</v>
      </c>
      <c r="T1680" s="3">
        <f t="shared" si="109"/>
        <v>24.451965472272246</v>
      </c>
      <c r="U1680" s="13">
        <f t="shared" si="110"/>
        <v>8.5509959866480634E-2</v>
      </c>
    </row>
    <row r="1681" spans="1:21" x14ac:dyDescent="0.25">
      <c r="A1681">
        <v>581</v>
      </c>
      <c r="B1681" t="s">
        <v>632</v>
      </c>
      <c r="C1681" t="s">
        <v>40</v>
      </c>
      <c r="D1681" s="1">
        <v>280588</v>
      </c>
      <c r="E1681" t="s">
        <v>24</v>
      </c>
      <c r="F1681" s="4"/>
      <c r="G1681" s="4"/>
      <c r="H1681" t="s">
        <v>29</v>
      </c>
      <c r="I1681" t="s">
        <v>38</v>
      </c>
      <c r="J1681" t="s">
        <v>30</v>
      </c>
      <c r="K1681" s="3">
        <v>17005.189999999999</v>
      </c>
      <c r="L1681" s="6">
        <v>15</v>
      </c>
      <c r="N1681" s="4">
        <v>11</v>
      </c>
      <c r="O1681" s="4">
        <v>111226</v>
      </c>
      <c r="P1681" s="4">
        <v>163856</v>
      </c>
      <c r="Q1681" s="4">
        <v>0</v>
      </c>
      <c r="R1681" s="9" t="str">
        <f t="shared" si="107"/>
        <v>d2ce0e2b-43ae-42af-8967-2351a4d06af2не погашен280588краткосрочныйконсолидация кредитов10+ летв арендеконсолидация кредитов17005,1915111112261638560</v>
      </c>
      <c r="S1681" s="10" t="str">
        <f t="shared" si="108"/>
        <v/>
      </c>
      <c r="T1681" s="3">
        <f t="shared" si="109"/>
        <v>6.5407090423570695</v>
      </c>
      <c r="U1681" s="13">
        <f t="shared" si="110"/>
        <v>2.2873243803018764E-2</v>
      </c>
    </row>
    <row r="1682" spans="1:21" x14ac:dyDescent="0.25">
      <c r="A1682">
        <v>1544</v>
      </c>
      <c r="B1682" t="s">
        <v>1594</v>
      </c>
      <c r="C1682" t="s">
        <v>23</v>
      </c>
      <c r="D1682" s="1">
        <v>351296</v>
      </c>
      <c r="E1682" t="s">
        <v>24</v>
      </c>
      <c r="F1682" s="4"/>
      <c r="G1682" s="4"/>
      <c r="H1682" t="s">
        <v>52</v>
      </c>
      <c r="I1682" t="s">
        <v>26</v>
      </c>
      <c r="J1682" t="s">
        <v>30</v>
      </c>
      <c r="K1682" s="3">
        <v>45129.56</v>
      </c>
      <c r="L1682" s="6">
        <v>12.1</v>
      </c>
      <c r="N1682" s="4">
        <v>22</v>
      </c>
      <c r="O1682" s="4">
        <v>149264</v>
      </c>
      <c r="P1682" s="4">
        <v>297990</v>
      </c>
      <c r="Q1682" s="4">
        <v>0</v>
      </c>
      <c r="R1682" s="9" t="str">
        <f t="shared" si="107"/>
        <v>d2d7893c-27c4-4cc7-8e40-69e4e83eb358погашен351296краткосрочныйконсолидация кредитов4 годав ипотекеконсолидация кредитов45129,5612,1221492642979900</v>
      </c>
      <c r="S1682" s="10" t="str">
        <f t="shared" si="108"/>
        <v/>
      </c>
      <c r="T1682" s="3">
        <f t="shared" si="109"/>
        <v>3.3074552466277094</v>
      </c>
      <c r="U1682" s="13">
        <f t="shared" si="110"/>
        <v>1.1566365318159211E-2</v>
      </c>
    </row>
    <row r="1683" spans="1:21" x14ac:dyDescent="0.25">
      <c r="A1683">
        <v>719</v>
      </c>
      <c r="B1683" t="s">
        <v>771</v>
      </c>
      <c r="C1683" t="s">
        <v>40</v>
      </c>
      <c r="D1683" s="1">
        <v>174306</v>
      </c>
      <c r="E1683" t="s">
        <v>24</v>
      </c>
      <c r="F1683" s="4"/>
      <c r="G1683" s="4"/>
      <c r="H1683" t="s">
        <v>42</v>
      </c>
      <c r="I1683" t="s">
        <v>38</v>
      </c>
      <c r="J1683" t="s">
        <v>75</v>
      </c>
      <c r="K1683" s="3">
        <v>7113.03</v>
      </c>
      <c r="L1683" s="6">
        <v>19.399999999999999</v>
      </c>
      <c r="M1683" s="4">
        <v>24</v>
      </c>
      <c r="N1683" s="4">
        <v>10</v>
      </c>
      <c r="O1683" s="4">
        <v>103208</v>
      </c>
      <c r="P1683" s="4">
        <v>156838</v>
      </c>
      <c r="Q1683" s="4">
        <v>0</v>
      </c>
      <c r="R1683" s="9" t="str">
        <f t="shared" si="107"/>
        <v>d2e7d8bf-d1ad-40b3-9d17-45e0aa8fcb9bне погашен174306краткосрочныйбизнес&lt; 1 годав арендебизнес7113,0319,424101032081568380</v>
      </c>
      <c r="S1683" s="10" t="str">
        <f t="shared" si="108"/>
        <v/>
      </c>
      <c r="T1683" s="3">
        <f t="shared" si="109"/>
        <v>14.509709645537837</v>
      </c>
      <c r="U1683" s="13">
        <f t="shared" si="110"/>
        <v>5.074130710969512E-2</v>
      </c>
    </row>
    <row r="1684" spans="1:21" x14ac:dyDescent="0.25">
      <c r="A1684">
        <v>799</v>
      </c>
      <c r="B1684" t="s">
        <v>851</v>
      </c>
      <c r="C1684" t="s">
        <v>23</v>
      </c>
      <c r="D1684" s="1">
        <v>270402</v>
      </c>
      <c r="E1684" t="s">
        <v>34</v>
      </c>
      <c r="F1684" s="4">
        <v>690</v>
      </c>
      <c r="G1684" s="4">
        <v>1044373</v>
      </c>
      <c r="H1684" t="s">
        <v>29</v>
      </c>
      <c r="I1684" t="s">
        <v>32</v>
      </c>
      <c r="J1684" t="s">
        <v>30</v>
      </c>
      <c r="K1684" s="3">
        <v>17928.21</v>
      </c>
      <c r="L1684" s="6">
        <v>21</v>
      </c>
      <c r="N1684" s="4">
        <v>12</v>
      </c>
      <c r="O1684" s="4">
        <v>258305</v>
      </c>
      <c r="P1684" s="4">
        <v>441144</v>
      </c>
      <c r="Q1684" s="4">
        <v>0</v>
      </c>
      <c r="R1684" s="9" t="str">
        <f t="shared" si="107"/>
        <v>d3008cbd-e499-4080-813b-629b5d6695caпогашен270402долгосрочный690консолидация кредитов10+ летв собственностиконсолидация кредитов17928,2121122583054411440</v>
      </c>
      <c r="S1684" s="10">
        <f t="shared" si="108"/>
        <v>0.20599778048647369</v>
      </c>
      <c r="T1684" s="3">
        <f t="shared" si="109"/>
        <v>14.407740650070476</v>
      </c>
      <c r="U1684" s="13">
        <f t="shared" si="110"/>
        <v>5.0384715541629689E-2</v>
      </c>
    </row>
    <row r="1685" spans="1:21" x14ac:dyDescent="0.25">
      <c r="A1685">
        <v>420</v>
      </c>
      <c r="B1685" t="s">
        <v>472</v>
      </c>
      <c r="C1685" t="s">
        <v>23</v>
      </c>
      <c r="D1685" s="1">
        <v>704946</v>
      </c>
      <c r="E1685" t="s">
        <v>24</v>
      </c>
      <c r="F1685" s="4">
        <v>717</v>
      </c>
      <c r="G1685" s="4">
        <v>1352914</v>
      </c>
      <c r="I1685" t="s">
        <v>26</v>
      </c>
      <c r="J1685" t="s">
        <v>30</v>
      </c>
      <c r="K1685" s="3">
        <v>27960.21</v>
      </c>
      <c r="L1685" s="6">
        <v>30</v>
      </c>
      <c r="N1685" s="4">
        <v>16</v>
      </c>
      <c r="O1685" s="4">
        <v>792623</v>
      </c>
      <c r="P1685" s="4">
        <v>1456752</v>
      </c>
      <c r="Q1685" s="4">
        <v>0</v>
      </c>
      <c r="R1685" s="9" t="str">
        <f t="shared" si="107"/>
        <v>d3291318-0960-44db-beb2-cae8cf8029d4погашен704946краткосрочный717консолидация кредитовв ипотекеконсолидация кредитов27960,21301679262314567520</v>
      </c>
      <c r="S1685" s="10">
        <f t="shared" si="108"/>
        <v>0.24799988764991715</v>
      </c>
      <c r="T1685" s="3">
        <f t="shared" si="109"/>
        <v>28.348249172663582</v>
      </c>
      <c r="U1685" s="13">
        <f t="shared" si="110"/>
        <v>9.9135492882494874E-2</v>
      </c>
    </row>
    <row r="1686" spans="1:21" x14ac:dyDescent="0.25">
      <c r="A1686">
        <v>949</v>
      </c>
      <c r="B1686" t="s">
        <v>1001</v>
      </c>
      <c r="C1686" t="s">
        <v>40</v>
      </c>
      <c r="D1686" s="1">
        <v>298760</v>
      </c>
      <c r="E1686" t="s">
        <v>24</v>
      </c>
      <c r="F1686" s="4"/>
      <c r="G1686" s="4"/>
      <c r="H1686" t="s">
        <v>29</v>
      </c>
      <c r="I1686" t="s">
        <v>38</v>
      </c>
      <c r="J1686" t="s">
        <v>30</v>
      </c>
      <c r="K1686" s="3">
        <v>11952.14</v>
      </c>
      <c r="L1686" s="6">
        <v>17.3</v>
      </c>
      <c r="M1686" s="4">
        <v>63</v>
      </c>
      <c r="N1686" s="4">
        <v>9</v>
      </c>
      <c r="O1686" s="4">
        <v>191786</v>
      </c>
      <c r="P1686" s="4">
        <v>329494</v>
      </c>
      <c r="Q1686" s="4">
        <v>6</v>
      </c>
      <c r="R1686" s="9" t="str">
        <f t="shared" si="107"/>
        <v>d33a364a-0d38-4af3-9011-dde304127abdне погашен298760краткосрочныйконсолидация кредитов10+ летв арендеконсолидация кредитов11952,1417,36391917863294946</v>
      </c>
      <c r="S1686" s="10" t="str">
        <f t="shared" si="108"/>
        <v/>
      </c>
      <c r="T1686" s="3">
        <f t="shared" si="109"/>
        <v>16.046164117890186</v>
      </c>
      <c r="U1686" s="13">
        <f t="shared" si="110"/>
        <v>5.6114378669791472E-2</v>
      </c>
    </row>
    <row r="1687" spans="1:21" x14ac:dyDescent="0.25">
      <c r="A1687">
        <v>1897</v>
      </c>
      <c r="B1687" t="s">
        <v>1944</v>
      </c>
      <c r="C1687" t="s">
        <v>23</v>
      </c>
      <c r="D1687" s="1">
        <v>448404</v>
      </c>
      <c r="E1687" t="s">
        <v>34</v>
      </c>
      <c r="F1687" s="4">
        <v>717</v>
      </c>
      <c r="G1687" s="4">
        <v>968145</v>
      </c>
      <c r="H1687" t="s">
        <v>25</v>
      </c>
      <c r="I1687" t="s">
        <v>26</v>
      </c>
      <c r="J1687" t="s">
        <v>30</v>
      </c>
      <c r="K1687" s="3">
        <v>17265.3</v>
      </c>
      <c r="L1687" s="6">
        <v>24.7</v>
      </c>
      <c r="M1687" s="4">
        <v>7</v>
      </c>
      <c r="N1687" s="4">
        <v>12</v>
      </c>
      <c r="O1687" s="4">
        <v>583661</v>
      </c>
      <c r="P1687" s="4">
        <v>1132010</v>
      </c>
      <c r="Q1687" s="4">
        <v>0</v>
      </c>
      <c r="R1687" s="9" t="str">
        <f t="shared" si="107"/>
        <v>d351c139-4aa5-4ff6-a0da-7fbf467fd80cпогашен448404долгосрочный717консолидация кредитов8 летв ипотекеконсолидация кредитов17265,324,771258366111320100</v>
      </c>
      <c r="S1687" s="10">
        <f t="shared" si="108"/>
        <v>0.21400058875478362</v>
      </c>
      <c r="T1687" s="3">
        <f t="shared" si="109"/>
        <v>33.805436337625181</v>
      </c>
      <c r="U1687" s="13">
        <f t="shared" si="110"/>
        <v>0.11821959702082678</v>
      </c>
    </row>
    <row r="1688" spans="1:21" x14ac:dyDescent="0.25">
      <c r="A1688">
        <v>78</v>
      </c>
      <c r="B1688" t="s">
        <v>125</v>
      </c>
      <c r="C1688" t="s">
        <v>23</v>
      </c>
      <c r="D1688" s="1">
        <v>163966</v>
      </c>
      <c r="E1688" t="s">
        <v>24</v>
      </c>
      <c r="F1688" s="4">
        <v>678</v>
      </c>
      <c r="G1688" s="4">
        <v>719910</v>
      </c>
      <c r="H1688" t="s">
        <v>55</v>
      </c>
      <c r="I1688" t="s">
        <v>26</v>
      </c>
      <c r="J1688" t="s">
        <v>27</v>
      </c>
      <c r="K1688" s="3">
        <v>12778.26</v>
      </c>
      <c r="L1688" s="6">
        <v>6.4</v>
      </c>
      <c r="N1688" s="4">
        <v>9</v>
      </c>
      <c r="O1688" s="4">
        <v>66025</v>
      </c>
      <c r="P1688" s="4">
        <v>138248</v>
      </c>
      <c r="Q1688" s="4">
        <v>1</v>
      </c>
      <c r="R1688" s="9" t="str">
        <f t="shared" si="107"/>
        <v>d377d2ea-5cf8-4ee2-b7ba-f5be4dbb1b11погашен163966краткосрочный678ремонт жилья9 летв ипотекеремонт жилья12778,266,49660251382481</v>
      </c>
      <c r="S1688" s="10">
        <f t="shared" si="108"/>
        <v>0.21299762470308789</v>
      </c>
      <c r="T1688" s="3">
        <f t="shared" si="109"/>
        <v>5.1669789157522228</v>
      </c>
      <c r="U1688" s="13">
        <f t="shared" si="110"/>
        <v>1.8069228840435887E-2</v>
      </c>
    </row>
    <row r="1689" spans="1:21" x14ac:dyDescent="0.25">
      <c r="A1689">
        <v>1609</v>
      </c>
      <c r="B1689" t="s">
        <v>1659</v>
      </c>
      <c r="C1689" t="s">
        <v>23</v>
      </c>
      <c r="D1689" s="1">
        <v>200706</v>
      </c>
      <c r="E1689" t="s">
        <v>24</v>
      </c>
      <c r="F1689" s="4">
        <v>701</v>
      </c>
      <c r="G1689" s="4">
        <v>655899</v>
      </c>
      <c r="H1689" t="s">
        <v>46</v>
      </c>
      <c r="I1689" t="s">
        <v>38</v>
      </c>
      <c r="J1689" t="s">
        <v>30</v>
      </c>
      <c r="K1689" s="3">
        <v>12352.66</v>
      </c>
      <c r="L1689" s="6">
        <v>8.1999999999999993</v>
      </c>
      <c r="N1689" s="4">
        <v>9</v>
      </c>
      <c r="O1689" s="4">
        <v>50996</v>
      </c>
      <c r="P1689" s="4">
        <v>164934</v>
      </c>
      <c r="Q1689" s="4">
        <v>0</v>
      </c>
      <c r="R1689" s="9" t="str">
        <f t="shared" si="107"/>
        <v>d37955be-29fb-42e9-b9fc-2795dfd2a381погашен200706краткосрочный701консолидация кредитов2 годав арендеконсолидация кредитов12352,668,29509961649340</v>
      </c>
      <c r="S1689" s="10">
        <f t="shared" si="108"/>
        <v>0.22599808812027458</v>
      </c>
      <c r="T1689" s="3">
        <f t="shared" si="109"/>
        <v>4.1283415879656689</v>
      </c>
      <c r="U1689" s="13">
        <f t="shared" si="110"/>
        <v>1.4437053082803275E-2</v>
      </c>
    </row>
    <row r="1690" spans="1:21" x14ac:dyDescent="0.25">
      <c r="A1690">
        <v>754</v>
      </c>
      <c r="B1690" t="s">
        <v>806</v>
      </c>
      <c r="C1690" t="s">
        <v>23</v>
      </c>
      <c r="D1690" s="1">
        <v>345136</v>
      </c>
      <c r="E1690" t="s">
        <v>24</v>
      </c>
      <c r="F1690" s="4">
        <v>703</v>
      </c>
      <c r="G1690" s="4">
        <v>1117770</v>
      </c>
      <c r="H1690" t="s">
        <v>46</v>
      </c>
      <c r="I1690" t="s">
        <v>38</v>
      </c>
      <c r="J1690" t="s">
        <v>44</v>
      </c>
      <c r="K1690" s="3">
        <v>6967.49</v>
      </c>
      <c r="L1690" s="6">
        <v>13.5</v>
      </c>
      <c r="N1690" s="4">
        <v>8</v>
      </c>
      <c r="O1690" s="4">
        <v>300846</v>
      </c>
      <c r="P1690" s="4">
        <v>556468</v>
      </c>
      <c r="Q1690" s="4">
        <v>0</v>
      </c>
      <c r="R1690" s="9" t="str">
        <f t="shared" si="107"/>
        <v>d37a7231-7dce-491a-bdb6-4688d55711e1погашен345136краткосрочный703приобретение жилья2 годав арендеприобретение жилья6967,4913,583008465564680</v>
      </c>
      <c r="S1690" s="10">
        <f t="shared" si="108"/>
        <v>7.4800611932687402E-2</v>
      </c>
      <c r="T1690" s="3">
        <f t="shared" si="109"/>
        <v>43.17853344604729</v>
      </c>
      <c r="U1690" s="13">
        <f t="shared" si="110"/>
        <v>0.15099786830027334</v>
      </c>
    </row>
    <row r="1691" spans="1:21" x14ac:dyDescent="0.25">
      <c r="A1691">
        <v>721</v>
      </c>
      <c r="B1691" t="s">
        <v>773</v>
      </c>
      <c r="C1691" t="s">
        <v>23</v>
      </c>
      <c r="D1691" s="1">
        <v>393668</v>
      </c>
      <c r="E1691" t="s">
        <v>24</v>
      </c>
      <c r="F1691" s="4"/>
      <c r="G1691" s="4"/>
      <c r="H1691" t="s">
        <v>29</v>
      </c>
      <c r="I1691" t="s">
        <v>38</v>
      </c>
      <c r="J1691" t="s">
        <v>30</v>
      </c>
      <c r="K1691" s="3">
        <v>30908.44</v>
      </c>
      <c r="L1691" s="6">
        <v>17.600000000000001</v>
      </c>
      <c r="N1691" s="4">
        <v>15</v>
      </c>
      <c r="O1691" s="4">
        <v>492290</v>
      </c>
      <c r="P1691" s="4">
        <v>708994</v>
      </c>
      <c r="Q1691" s="4">
        <v>0</v>
      </c>
      <c r="R1691" s="9" t="str">
        <f t="shared" si="107"/>
        <v>d387058f-3b39-48ab-9eea-10e3c70ede07погашен393668краткосрочныйконсолидация кредитов10+ летв арендеконсолидация кредитов30908,4417,6154922907089940</v>
      </c>
      <c r="S1691" s="10" t="str">
        <f t="shared" si="108"/>
        <v/>
      </c>
      <c r="T1691" s="3">
        <f t="shared" si="109"/>
        <v>15.92736482332981</v>
      </c>
      <c r="U1691" s="13">
        <f t="shared" si="110"/>
        <v>5.5698930556978485E-2</v>
      </c>
    </row>
    <row r="1692" spans="1:21" x14ac:dyDescent="0.25">
      <c r="A1692">
        <v>1023</v>
      </c>
      <c r="B1692" t="s">
        <v>1073</v>
      </c>
      <c r="C1692" t="s">
        <v>23</v>
      </c>
      <c r="D1692" s="1">
        <v>98252</v>
      </c>
      <c r="E1692" t="s">
        <v>24</v>
      </c>
      <c r="F1692" s="4">
        <v>725</v>
      </c>
      <c r="G1692" s="4">
        <v>1602897</v>
      </c>
      <c r="H1692" t="s">
        <v>29</v>
      </c>
      <c r="I1692" t="s">
        <v>26</v>
      </c>
      <c r="J1692" t="s">
        <v>27</v>
      </c>
      <c r="K1692" s="3">
        <v>34328.629999999997</v>
      </c>
      <c r="L1692" s="6">
        <v>34.299999999999997</v>
      </c>
      <c r="N1692" s="4">
        <v>15</v>
      </c>
      <c r="O1692" s="4">
        <v>335825</v>
      </c>
      <c r="P1692" s="4">
        <v>430144</v>
      </c>
      <c r="Q1692" s="4">
        <v>0</v>
      </c>
      <c r="R1692" s="9" t="str">
        <f t="shared" si="107"/>
        <v>d3945e29-69fd-4c57-8b07-e5152ebc33f0погашен98252краткосрочный725ремонт жилья10+ летв ипотекеремонт жилья34328,6334,3153358254301440</v>
      </c>
      <c r="S1692" s="10">
        <f t="shared" si="108"/>
        <v>0.25699939546957784</v>
      </c>
      <c r="T1692" s="3">
        <f t="shared" si="109"/>
        <v>9.7826508077951271</v>
      </c>
      <c r="U1692" s="13">
        <f t="shared" si="110"/>
        <v>3.4210504628388101E-2</v>
      </c>
    </row>
    <row r="1693" spans="1:21" x14ac:dyDescent="0.25">
      <c r="A1693">
        <v>505</v>
      </c>
      <c r="B1693" t="s">
        <v>556</v>
      </c>
      <c r="C1693" t="s">
        <v>23</v>
      </c>
      <c r="E1693" t="s">
        <v>24</v>
      </c>
      <c r="F1693" s="4">
        <v>735</v>
      </c>
      <c r="G1693" s="4">
        <v>799292</v>
      </c>
      <c r="H1693" t="s">
        <v>74</v>
      </c>
      <c r="I1693" t="s">
        <v>38</v>
      </c>
      <c r="J1693" t="s">
        <v>30</v>
      </c>
      <c r="K1693" s="3">
        <v>15253.01</v>
      </c>
      <c r="L1693" s="6">
        <v>11.2</v>
      </c>
      <c r="N1693" s="4">
        <v>6</v>
      </c>
      <c r="O1693" s="4">
        <v>195149</v>
      </c>
      <c r="P1693" s="4">
        <v>269984</v>
      </c>
      <c r="Q1693" s="4">
        <v>0</v>
      </c>
      <c r="R1693" s="9" t="str">
        <f t="shared" si="107"/>
        <v>d3957d15-9fc0-40c6-ae93-a81dccb30018погашенкраткосрочный735консолидация кредитов6 летв арендеконсолидация кредитов15253,0111,261951492699840</v>
      </c>
      <c r="S1693" s="10">
        <f t="shared" si="108"/>
        <v>0.22899781306456213</v>
      </c>
      <c r="T1693" s="3">
        <f t="shared" si="109"/>
        <v>12.794130469985923</v>
      </c>
      <c r="U1693" s="13">
        <f t="shared" si="110"/>
        <v>4.4741825938516215E-2</v>
      </c>
    </row>
    <row r="1694" spans="1:21" x14ac:dyDescent="0.25">
      <c r="A1694">
        <v>637</v>
      </c>
      <c r="B1694" t="s">
        <v>689</v>
      </c>
      <c r="C1694" t="s">
        <v>23</v>
      </c>
      <c r="E1694" t="s">
        <v>24</v>
      </c>
      <c r="F1694" s="4">
        <v>691</v>
      </c>
      <c r="G1694" s="4">
        <v>1680417</v>
      </c>
      <c r="H1694" t="s">
        <v>46</v>
      </c>
      <c r="I1694" t="s">
        <v>38</v>
      </c>
      <c r="J1694" t="s">
        <v>30</v>
      </c>
      <c r="K1694" s="3">
        <v>22965.68</v>
      </c>
      <c r="L1694" s="6">
        <v>17.7</v>
      </c>
      <c r="M1694" s="4">
        <v>62</v>
      </c>
      <c r="N1694" s="4">
        <v>27</v>
      </c>
      <c r="O1694" s="4">
        <v>92720</v>
      </c>
      <c r="P1694" s="4">
        <v>528880</v>
      </c>
      <c r="Q1694" s="4">
        <v>0</v>
      </c>
      <c r="R1694" s="9" t="str">
        <f t="shared" si="107"/>
        <v>d39c970b-ed77-43a5-9bdc-672aa33cbf39погашенкраткосрочный691консолидация кредитов2 годав арендеконсолидация кредитов22965,6817,76227927205288800</v>
      </c>
      <c r="S1694" s="10">
        <f t="shared" si="108"/>
        <v>0.16399986431939217</v>
      </c>
      <c r="T1694" s="3">
        <f t="shared" si="109"/>
        <v>4.0373287444569463</v>
      </c>
      <c r="U1694" s="13">
        <f t="shared" si="110"/>
        <v>1.4118775821836656E-2</v>
      </c>
    </row>
    <row r="1695" spans="1:21" x14ac:dyDescent="0.25">
      <c r="A1695">
        <v>613</v>
      </c>
      <c r="B1695" t="s">
        <v>664</v>
      </c>
      <c r="C1695" t="s">
        <v>40</v>
      </c>
      <c r="D1695" s="1">
        <v>655314</v>
      </c>
      <c r="E1695" t="s">
        <v>24</v>
      </c>
      <c r="F1695" s="4"/>
      <c r="G1695" s="4"/>
      <c r="H1695" t="s">
        <v>29</v>
      </c>
      <c r="I1695" t="s">
        <v>26</v>
      </c>
      <c r="J1695" t="s">
        <v>30</v>
      </c>
      <c r="K1695" s="3">
        <v>12937.86</v>
      </c>
      <c r="L1695" s="6">
        <v>22.1</v>
      </c>
      <c r="N1695" s="4">
        <v>9</v>
      </c>
      <c r="O1695" s="4">
        <v>219678</v>
      </c>
      <c r="P1695" s="4">
        <v>325270</v>
      </c>
      <c r="Q1695" s="4">
        <v>0</v>
      </c>
      <c r="R1695" s="9" t="str">
        <f t="shared" si="107"/>
        <v>d3a48c94-0848-4d92-a3f2-143d3ee25750не погашен655314краткосрочныйконсолидация кредитов10+ летв ипотекеконсолидация кредитов12937,8622,192196783252700</v>
      </c>
      <c r="S1695" s="10" t="str">
        <f t="shared" si="108"/>
        <v/>
      </c>
      <c r="T1695" s="3">
        <f t="shared" si="109"/>
        <v>16.979469556789144</v>
      </c>
      <c r="U1695" s="13">
        <f t="shared" si="110"/>
        <v>5.9378202623490271E-2</v>
      </c>
    </row>
    <row r="1696" spans="1:21" x14ac:dyDescent="0.25">
      <c r="A1696">
        <v>785</v>
      </c>
      <c r="B1696" t="s">
        <v>837</v>
      </c>
      <c r="C1696" t="s">
        <v>23</v>
      </c>
      <c r="E1696" t="s">
        <v>24</v>
      </c>
      <c r="F1696" s="4">
        <v>745</v>
      </c>
      <c r="G1696" s="4">
        <v>681226</v>
      </c>
      <c r="H1696" t="s">
        <v>46</v>
      </c>
      <c r="I1696" t="s">
        <v>38</v>
      </c>
      <c r="J1696" t="s">
        <v>30</v>
      </c>
      <c r="K1696" s="3">
        <v>8095.33</v>
      </c>
      <c r="L1696" s="6">
        <v>12.7</v>
      </c>
      <c r="N1696" s="4">
        <v>9</v>
      </c>
      <c r="O1696" s="4">
        <v>173812</v>
      </c>
      <c r="P1696" s="4">
        <v>322520</v>
      </c>
      <c r="Q1696" s="4">
        <v>0</v>
      </c>
      <c r="R1696" s="9" t="str">
        <f t="shared" si="107"/>
        <v>d3b5f171-9216-438d-96e2-5336c3204798погашенкраткосрочный745консолидация кредитов2 годав арендеконсолидация кредитов8095,3312,791738123225200</v>
      </c>
      <c r="S1696" s="10">
        <f t="shared" si="108"/>
        <v>0.14260166229709376</v>
      </c>
      <c r="T1696" s="3">
        <f t="shared" si="109"/>
        <v>21.470650362616471</v>
      </c>
      <c r="U1696" s="13">
        <f t="shared" si="110"/>
        <v>7.5084125768805229E-2</v>
      </c>
    </row>
    <row r="1697" spans="1:21" x14ac:dyDescent="0.25">
      <c r="A1697">
        <v>640</v>
      </c>
      <c r="B1697" t="s">
        <v>692</v>
      </c>
      <c r="C1697" t="s">
        <v>23</v>
      </c>
      <c r="E1697" t="s">
        <v>24</v>
      </c>
      <c r="F1697" s="4">
        <v>744</v>
      </c>
      <c r="G1697" s="4">
        <v>2044647</v>
      </c>
      <c r="H1697" t="s">
        <v>29</v>
      </c>
      <c r="I1697" t="s">
        <v>26</v>
      </c>
      <c r="J1697" t="s">
        <v>30</v>
      </c>
      <c r="K1697" s="3">
        <v>12676.8</v>
      </c>
      <c r="L1697" s="6">
        <v>17</v>
      </c>
      <c r="N1697" s="4">
        <v>8</v>
      </c>
      <c r="O1697" s="4">
        <v>272688</v>
      </c>
      <c r="P1697" s="4">
        <v>363748</v>
      </c>
      <c r="Q1697" s="4">
        <v>0</v>
      </c>
      <c r="R1697" s="9" t="str">
        <f t="shared" si="107"/>
        <v>d3e50309-3f24-4b9a-bd63-05296473b421погашенкраткосрочный744консолидация кредитов10+ летв ипотекеконсолидация кредитов12676,81782726883637480</v>
      </c>
      <c r="S1697" s="10">
        <f t="shared" si="108"/>
        <v>7.4399933093585335E-2</v>
      </c>
      <c r="T1697" s="3">
        <f t="shared" si="109"/>
        <v>21.510791366906474</v>
      </c>
      <c r="U1697" s="13">
        <f t="shared" si="110"/>
        <v>7.5224501219184906E-2</v>
      </c>
    </row>
    <row r="1698" spans="1:21" x14ac:dyDescent="0.25">
      <c r="A1698">
        <v>1432</v>
      </c>
      <c r="B1698" t="s">
        <v>1482</v>
      </c>
      <c r="C1698" t="s">
        <v>23</v>
      </c>
      <c r="D1698" s="1">
        <v>267806</v>
      </c>
      <c r="E1698" t="s">
        <v>24</v>
      </c>
      <c r="F1698" s="4">
        <v>692</v>
      </c>
      <c r="G1698" s="4">
        <v>1060048</v>
      </c>
      <c r="H1698" t="s">
        <v>29</v>
      </c>
      <c r="I1698" t="s">
        <v>38</v>
      </c>
      <c r="J1698" t="s">
        <v>30</v>
      </c>
      <c r="K1698" s="3">
        <v>10688.83</v>
      </c>
      <c r="L1698" s="6">
        <v>18.5</v>
      </c>
      <c r="M1698" s="4">
        <v>24</v>
      </c>
      <c r="N1698" s="4">
        <v>9</v>
      </c>
      <c r="O1698" s="4">
        <v>243428</v>
      </c>
      <c r="P1698" s="4">
        <v>319220</v>
      </c>
      <c r="Q1698" s="4">
        <v>1</v>
      </c>
      <c r="R1698" s="9" t="str">
        <f t="shared" si="107"/>
        <v>d40c5b24-8646-4128-8fec-6e005d4bcaffпогашен267806краткосрочный692консолидация кредитов10+ летв арендеконсолидация кредитов10688,8318,52492434283192201</v>
      </c>
      <c r="S1698" s="10">
        <f t="shared" si="108"/>
        <v>0.12100014338973329</v>
      </c>
      <c r="T1698" s="3">
        <f t="shared" si="109"/>
        <v>22.774054784293511</v>
      </c>
      <c r="U1698" s="13">
        <f t="shared" si="110"/>
        <v>7.9642207609456547E-2</v>
      </c>
    </row>
    <row r="1699" spans="1:21" x14ac:dyDescent="0.25">
      <c r="A1699">
        <v>1574</v>
      </c>
      <c r="B1699" t="s">
        <v>1624</v>
      </c>
      <c r="C1699" t="s">
        <v>40</v>
      </c>
      <c r="D1699" s="1">
        <v>67320</v>
      </c>
      <c r="E1699" t="s">
        <v>24</v>
      </c>
      <c r="F1699" s="4"/>
      <c r="G1699" s="4"/>
      <c r="H1699" t="s">
        <v>57</v>
      </c>
      <c r="I1699" t="s">
        <v>38</v>
      </c>
      <c r="J1699" t="s">
        <v>72</v>
      </c>
      <c r="K1699" s="3">
        <v>7031.9</v>
      </c>
      <c r="L1699" s="6">
        <v>16.7</v>
      </c>
      <c r="N1699" s="4">
        <v>8</v>
      </c>
      <c r="O1699" s="4">
        <v>95</v>
      </c>
      <c r="P1699" s="4">
        <v>112222</v>
      </c>
      <c r="Q1699" s="4">
        <v>1</v>
      </c>
      <c r="R1699" s="9" t="str">
        <f t="shared" si="107"/>
        <v>d40f741a-92e1-4547-addd-775eed289441не погашен67320краткосрочныйиное7 летв арендеиное7031,916,78951122221</v>
      </c>
      <c r="S1699" s="10" t="str">
        <f t="shared" si="108"/>
        <v/>
      </c>
      <c r="T1699" s="3">
        <f t="shared" si="109"/>
        <v>1.3509862199405566E-2</v>
      </c>
      <c r="U1699" s="13">
        <f t="shared" si="110"/>
        <v>4.7244781847203465E-5</v>
      </c>
    </row>
    <row r="1700" spans="1:21" x14ac:dyDescent="0.25">
      <c r="A1700">
        <v>1776</v>
      </c>
      <c r="B1700" t="s">
        <v>1825</v>
      </c>
      <c r="C1700" t="s">
        <v>40</v>
      </c>
      <c r="D1700" s="1">
        <v>76186</v>
      </c>
      <c r="E1700" t="s">
        <v>24</v>
      </c>
      <c r="F1700" s="4">
        <v>705</v>
      </c>
      <c r="G1700" s="4">
        <v>451117</v>
      </c>
      <c r="H1700" t="s">
        <v>46</v>
      </c>
      <c r="I1700" t="s">
        <v>26</v>
      </c>
      <c r="J1700" t="s">
        <v>30</v>
      </c>
      <c r="K1700" s="3">
        <v>3740.53</v>
      </c>
      <c r="L1700" s="6">
        <v>14.8</v>
      </c>
      <c r="M1700" s="4">
        <v>26</v>
      </c>
      <c r="N1700" s="4">
        <v>9</v>
      </c>
      <c r="O1700" s="4">
        <v>99636</v>
      </c>
      <c r="P1700" s="4">
        <v>226226</v>
      </c>
      <c r="Q1700" s="4">
        <v>0</v>
      </c>
      <c r="R1700" s="9" t="str">
        <f t="shared" si="107"/>
        <v>d438794b-f38a-4784-a6e6-ca98a1201e08не погашен76186краткосрочный705консолидация кредитов2 годав ипотекеконсолидация кредитов3740,5314,8269996362262260</v>
      </c>
      <c r="S1700" s="10">
        <f t="shared" si="108"/>
        <v>9.950048435328307E-2</v>
      </c>
      <c r="T1700" s="3">
        <f t="shared" si="109"/>
        <v>26.636866968049979</v>
      </c>
      <c r="U1700" s="13">
        <f t="shared" si="110"/>
        <v>9.3150688765269066E-2</v>
      </c>
    </row>
    <row r="1701" spans="1:21" x14ac:dyDescent="0.25">
      <c r="A1701">
        <v>1301</v>
      </c>
      <c r="B1701" t="s">
        <v>1351</v>
      </c>
      <c r="C1701" t="s">
        <v>23</v>
      </c>
      <c r="D1701" s="1">
        <v>198616</v>
      </c>
      <c r="E1701" t="s">
        <v>24</v>
      </c>
      <c r="F1701" s="4">
        <v>717</v>
      </c>
      <c r="G1701" s="4">
        <v>773072</v>
      </c>
      <c r="H1701" t="s">
        <v>35</v>
      </c>
      <c r="I1701" t="s">
        <v>26</v>
      </c>
      <c r="J1701" t="s">
        <v>30</v>
      </c>
      <c r="K1701" s="3">
        <v>16492.189999999999</v>
      </c>
      <c r="L1701" s="6">
        <v>13</v>
      </c>
      <c r="M1701" s="4">
        <v>69</v>
      </c>
      <c r="N1701" s="4">
        <v>13</v>
      </c>
      <c r="O1701" s="4">
        <v>74252</v>
      </c>
      <c r="P1701" s="4">
        <v>109670</v>
      </c>
      <c r="Q1701" s="4">
        <v>0</v>
      </c>
      <c r="R1701" s="9" t="str">
        <f t="shared" si="107"/>
        <v>d4683df2-6cb0-4417-a1b7-af6e37757085погашен198616краткосрочный717консолидация кредитов3 годав ипотекеконсолидация кредитов16492,19136913742521096700</v>
      </c>
      <c r="S1701" s="10">
        <f t="shared" si="108"/>
        <v>0.25599980338183242</v>
      </c>
      <c r="T1701" s="3">
        <f t="shared" si="109"/>
        <v>4.5022522781995606</v>
      </c>
      <c r="U1701" s="13">
        <f t="shared" si="110"/>
        <v>1.5744640734675457E-2</v>
      </c>
    </row>
    <row r="1702" spans="1:21" x14ac:dyDescent="0.25">
      <c r="A1702">
        <v>1289</v>
      </c>
      <c r="B1702" t="s">
        <v>1339</v>
      </c>
      <c r="C1702" t="s">
        <v>40</v>
      </c>
      <c r="D1702" s="1">
        <v>226512</v>
      </c>
      <c r="E1702" t="s">
        <v>24</v>
      </c>
      <c r="F1702" s="4"/>
      <c r="G1702" s="4"/>
      <c r="H1702" t="s">
        <v>29</v>
      </c>
      <c r="I1702" t="s">
        <v>32</v>
      </c>
      <c r="J1702" t="s">
        <v>30</v>
      </c>
      <c r="K1702" s="3">
        <v>10180.77</v>
      </c>
      <c r="L1702" s="6">
        <v>14</v>
      </c>
      <c r="M1702" s="4">
        <v>80</v>
      </c>
      <c r="N1702" s="4">
        <v>6</v>
      </c>
      <c r="O1702" s="4">
        <v>45068</v>
      </c>
      <c r="P1702" s="4">
        <v>109648</v>
      </c>
      <c r="Q1702" s="4">
        <v>3</v>
      </c>
      <c r="R1702" s="9" t="str">
        <f t="shared" si="107"/>
        <v>d4bf240e-2751-441f-914d-0a49e112a7c9не погашен226512краткосрочныйконсолидация кредитов10+ летв собственностиконсолидация кредитов10180,7714806450681096483</v>
      </c>
      <c r="S1702" s="10" t="str">
        <f t="shared" si="108"/>
        <v/>
      </c>
      <c r="T1702" s="3">
        <f t="shared" si="109"/>
        <v>4.4267771494690482</v>
      </c>
      <c r="U1702" s="13">
        <f t="shared" si="110"/>
        <v>1.5480699775165186E-2</v>
      </c>
    </row>
    <row r="1703" spans="1:21" x14ac:dyDescent="0.25">
      <c r="A1703">
        <v>1010</v>
      </c>
      <c r="B1703" t="s">
        <v>1060</v>
      </c>
      <c r="C1703" t="s">
        <v>40</v>
      </c>
      <c r="D1703" s="1">
        <v>552442</v>
      </c>
      <c r="E1703" t="s">
        <v>34</v>
      </c>
      <c r="F1703" s="4"/>
      <c r="G1703" s="4"/>
      <c r="H1703" t="s">
        <v>29</v>
      </c>
      <c r="I1703" t="s">
        <v>26</v>
      </c>
      <c r="J1703" t="s">
        <v>30</v>
      </c>
      <c r="K1703" s="3">
        <v>17821.240000000002</v>
      </c>
      <c r="L1703" s="6">
        <v>13.8</v>
      </c>
      <c r="N1703" s="4">
        <v>8</v>
      </c>
      <c r="O1703" s="4">
        <v>596486</v>
      </c>
      <c r="P1703" s="4">
        <v>845394</v>
      </c>
      <c r="Q1703" s="4">
        <v>0</v>
      </c>
      <c r="R1703" s="9" t="str">
        <f t="shared" si="107"/>
        <v>d507e397-ea02-479b-a9b4-db17514ad722не погашен552442долгосрочныйконсолидация кредитов10+ летв ипотекеконсолидация кредитов17821,2413,885964868453940</v>
      </c>
      <c r="S1703" s="10" t="str">
        <f t="shared" si="108"/>
        <v/>
      </c>
      <c r="T1703" s="3">
        <f t="shared" si="109"/>
        <v>33.470510469529614</v>
      </c>
      <c r="U1703" s="13">
        <f t="shared" si="110"/>
        <v>0.11704834158242144</v>
      </c>
    </row>
    <row r="1704" spans="1:21" x14ac:dyDescent="0.25">
      <c r="A1704">
        <v>1161</v>
      </c>
      <c r="B1704" t="s">
        <v>1211</v>
      </c>
      <c r="C1704" t="s">
        <v>40</v>
      </c>
      <c r="D1704" s="1">
        <v>215270</v>
      </c>
      <c r="E1704" t="s">
        <v>24</v>
      </c>
      <c r="F1704" s="4">
        <v>726</v>
      </c>
      <c r="G1704" s="4">
        <v>855209</v>
      </c>
      <c r="H1704" t="s">
        <v>29</v>
      </c>
      <c r="I1704" t="s">
        <v>38</v>
      </c>
      <c r="J1704" t="s">
        <v>30</v>
      </c>
      <c r="K1704" s="3">
        <v>6841.71</v>
      </c>
      <c r="L1704" s="6">
        <v>25.6</v>
      </c>
      <c r="M1704" s="4">
        <v>10</v>
      </c>
      <c r="N1704" s="4">
        <v>10</v>
      </c>
      <c r="O1704" s="4">
        <v>82536</v>
      </c>
      <c r="P1704" s="4">
        <v>264704</v>
      </c>
      <c r="Q1704" s="4">
        <v>1</v>
      </c>
      <c r="R1704" s="9" t="str">
        <f t="shared" si="107"/>
        <v>d5218d6b-9db2-4fc9-872d-ec5fa358f9ddне погашен215270краткосрочный726консолидация кредитов10+ летв арендеконсолидация кредитов6841,7125,61010825362647041</v>
      </c>
      <c r="S1704" s="10">
        <f t="shared" si="108"/>
        <v>9.6000533202994828E-2</v>
      </c>
      <c r="T1704" s="3">
        <f t="shared" si="109"/>
        <v>12.063650753978171</v>
      </c>
      <c r="U1704" s="13">
        <f t="shared" si="110"/>
        <v>4.2187295454251775E-2</v>
      </c>
    </row>
    <row r="1705" spans="1:21" x14ac:dyDescent="0.25">
      <c r="A1705">
        <v>451</v>
      </c>
      <c r="B1705" t="s">
        <v>502</v>
      </c>
      <c r="C1705" t="s">
        <v>23</v>
      </c>
      <c r="D1705" s="1">
        <v>375650</v>
      </c>
      <c r="E1705" t="s">
        <v>24</v>
      </c>
      <c r="F1705" s="4">
        <v>724</v>
      </c>
      <c r="G1705" s="4">
        <v>768398</v>
      </c>
      <c r="H1705" t="s">
        <v>29</v>
      </c>
      <c r="I1705" t="s">
        <v>38</v>
      </c>
      <c r="J1705" t="s">
        <v>30</v>
      </c>
      <c r="K1705" s="3">
        <v>12857.68</v>
      </c>
      <c r="L1705" s="6">
        <v>19</v>
      </c>
      <c r="N1705" s="4">
        <v>10</v>
      </c>
      <c r="O1705" s="4">
        <v>254391</v>
      </c>
      <c r="P1705" s="4">
        <v>435072</v>
      </c>
      <c r="Q1705" s="4">
        <v>0</v>
      </c>
      <c r="R1705" s="9" t="str">
        <f t="shared" si="107"/>
        <v>d52fe572-9db8-419c-91c9-33ec04025163погашен375650краткосрочный724консолидация кредитов10+ летв арендеконсолидация кредитов12857,6819102543914350720</v>
      </c>
      <c r="S1705" s="10">
        <f t="shared" si="108"/>
        <v>0.20079719103901886</v>
      </c>
      <c r="T1705" s="3">
        <f t="shared" si="109"/>
        <v>19.785140087480791</v>
      </c>
      <c r="U1705" s="13">
        <f t="shared" si="110"/>
        <v>6.9189797308999851E-2</v>
      </c>
    </row>
    <row r="1706" spans="1:21" x14ac:dyDescent="0.25">
      <c r="A1706">
        <v>404</v>
      </c>
      <c r="B1706" t="s">
        <v>456</v>
      </c>
      <c r="C1706" t="s">
        <v>23</v>
      </c>
      <c r="D1706" s="1">
        <v>449724</v>
      </c>
      <c r="E1706" t="s">
        <v>24</v>
      </c>
      <c r="F1706" s="4">
        <v>720</v>
      </c>
      <c r="G1706" s="4">
        <v>925946</v>
      </c>
      <c r="H1706" t="s">
        <v>52</v>
      </c>
      <c r="I1706" t="s">
        <v>26</v>
      </c>
      <c r="J1706" t="s">
        <v>27</v>
      </c>
      <c r="K1706" s="3">
        <v>6643.54</v>
      </c>
      <c r="L1706" s="6">
        <v>9.1999999999999993</v>
      </c>
      <c r="N1706" s="4">
        <v>10</v>
      </c>
      <c r="O1706" s="4">
        <v>170069</v>
      </c>
      <c r="P1706" s="4">
        <v>449570</v>
      </c>
      <c r="Q1706" s="4">
        <v>2</v>
      </c>
      <c r="R1706" s="9" t="str">
        <f t="shared" si="107"/>
        <v>d532715b-a0ea-4ceb-8b35-71f5a626815eпогашен449724краткосрочный720ремонт жилья4 годав ипотекеремонт жилья6643,549,2101700694495702</v>
      </c>
      <c r="S1706" s="10">
        <f t="shared" si="108"/>
        <v>8.6098411786432461E-2</v>
      </c>
      <c r="T1706" s="3">
        <f t="shared" si="109"/>
        <v>25.599153463364413</v>
      </c>
      <c r="U1706" s="13">
        <f t="shared" si="110"/>
        <v>8.9521743671297366E-2</v>
      </c>
    </row>
    <row r="1707" spans="1:21" x14ac:dyDescent="0.25">
      <c r="A1707">
        <v>149</v>
      </c>
      <c r="B1707" t="s">
        <v>196</v>
      </c>
      <c r="C1707" t="s">
        <v>23</v>
      </c>
      <c r="D1707" s="1">
        <v>259116</v>
      </c>
      <c r="E1707" t="s">
        <v>24</v>
      </c>
      <c r="F1707" s="4"/>
      <c r="G1707" s="4"/>
      <c r="H1707" t="s">
        <v>74</v>
      </c>
      <c r="I1707" t="s">
        <v>26</v>
      </c>
      <c r="J1707" t="s">
        <v>72</v>
      </c>
      <c r="K1707" s="3">
        <v>21678.81</v>
      </c>
      <c r="L1707" s="6">
        <v>31.4</v>
      </c>
      <c r="N1707" s="4">
        <v>9</v>
      </c>
      <c r="O1707" s="4">
        <v>254030</v>
      </c>
      <c r="P1707" s="4">
        <v>720918</v>
      </c>
      <c r="Q1707" s="4">
        <v>0</v>
      </c>
      <c r="R1707" s="9" t="str">
        <f t="shared" si="107"/>
        <v>d56c6737-bab6-49fc-9363-b7937e489e3aпогашен259116краткосрочныйиное6 летв ипотекеиное21678,8131,492540307209180</v>
      </c>
      <c r="S1707" s="10" t="str">
        <f t="shared" si="108"/>
        <v/>
      </c>
      <c r="T1707" s="3">
        <f t="shared" si="109"/>
        <v>11.717894109501398</v>
      </c>
      <c r="U1707" s="13">
        <f t="shared" si="110"/>
        <v>4.0978164154508022E-2</v>
      </c>
    </row>
    <row r="1708" spans="1:21" x14ac:dyDescent="0.25">
      <c r="A1708">
        <v>738</v>
      </c>
      <c r="B1708" t="s">
        <v>790</v>
      </c>
      <c r="C1708" t="s">
        <v>23</v>
      </c>
      <c r="D1708" s="1">
        <v>259820</v>
      </c>
      <c r="E1708" t="s">
        <v>24</v>
      </c>
      <c r="F1708" s="4"/>
      <c r="G1708" s="4"/>
      <c r="H1708" t="s">
        <v>42</v>
      </c>
      <c r="I1708" t="s">
        <v>38</v>
      </c>
      <c r="J1708" t="s">
        <v>30</v>
      </c>
      <c r="K1708" s="3">
        <v>19026.98</v>
      </c>
      <c r="L1708" s="6">
        <v>9.9</v>
      </c>
      <c r="N1708" s="4">
        <v>8</v>
      </c>
      <c r="O1708" s="4">
        <v>181678</v>
      </c>
      <c r="P1708" s="4">
        <v>385308</v>
      </c>
      <c r="Q1708" s="4">
        <v>1</v>
      </c>
      <c r="R1708" s="9" t="str">
        <f t="shared" si="107"/>
        <v>d5a5f0e6-8396-4647-be2b-62765db34da4погашен259820краткосрочныйконсолидация кредитов&lt; 1 годав арендеконсолидация кредитов19026,989,981816783853081</v>
      </c>
      <c r="S1708" s="10" t="str">
        <f t="shared" si="108"/>
        <v/>
      </c>
      <c r="T1708" s="3">
        <f t="shared" si="109"/>
        <v>9.5484412134768633</v>
      </c>
      <c r="U1708" s="13">
        <f t="shared" si="110"/>
        <v>3.3391459916697758E-2</v>
      </c>
    </row>
    <row r="1709" spans="1:21" x14ac:dyDescent="0.25">
      <c r="A1709">
        <v>1809</v>
      </c>
      <c r="B1709" t="s">
        <v>1858</v>
      </c>
      <c r="C1709" t="s">
        <v>23</v>
      </c>
      <c r="D1709" s="1">
        <v>314468</v>
      </c>
      <c r="E1709" t="s">
        <v>34</v>
      </c>
      <c r="F1709" s="4">
        <v>629</v>
      </c>
      <c r="G1709" s="4">
        <v>921462</v>
      </c>
      <c r="H1709" t="s">
        <v>68</v>
      </c>
      <c r="I1709" t="s">
        <v>26</v>
      </c>
      <c r="J1709" t="s">
        <v>30</v>
      </c>
      <c r="K1709" s="3">
        <v>13668.22</v>
      </c>
      <c r="L1709" s="6">
        <v>26.5</v>
      </c>
      <c r="N1709" s="4">
        <v>17</v>
      </c>
      <c r="O1709" s="4">
        <v>193458</v>
      </c>
      <c r="P1709" s="4">
        <v>520960</v>
      </c>
      <c r="Q1709" s="4">
        <v>0</v>
      </c>
      <c r="R1709" s="9" t="str">
        <f t="shared" si="107"/>
        <v>d5bfc52d-e31b-4990-be6a-6d9299706138погашен314468долгосрочный629консолидация кредитов1 годв ипотекеконсолидация кредитов13668,2226,5171934585209600</v>
      </c>
      <c r="S1709" s="10">
        <f t="shared" si="108"/>
        <v>0.17799826796981316</v>
      </c>
      <c r="T1709" s="3">
        <f t="shared" si="109"/>
        <v>14.153854708220969</v>
      </c>
      <c r="U1709" s="13">
        <f t="shared" si="110"/>
        <v>4.9496861486591326E-2</v>
      </c>
    </row>
    <row r="1710" spans="1:21" x14ac:dyDescent="0.25">
      <c r="A1710">
        <v>1479</v>
      </c>
      <c r="B1710" t="s">
        <v>1529</v>
      </c>
      <c r="C1710" t="s">
        <v>23</v>
      </c>
      <c r="D1710" s="1">
        <v>773696</v>
      </c>
      <c r="E1710" t="s">
        <v>24</v>
      </c>
      <c r="F1710" s="4"/>
      <c r="G1710" s="4"/>
      <c r="H1710" t="s">
        <v>42</v>
      </c>
      <c r="I1710" t="s">
        <v>38</v>
      </c>
      <c r="J1710" t="s">
        <v>44</v>
      </c>
      <c r="K1710" s="3">
        <v>8120.03</v>
      </c>
      <c r="L1710" s="6">
        <v>14.4</v>
      </c>
      <c r="N1710" s="4">
        <v>16</v>
      </c>
      <c r="O1710" s="4">
        <v>361570</v>
      </c>
      <c r="P1710" s="4">
        <v>1162942</v>
      </c>
      <c r="Q1710" s="4">
        <v>0</v>
      </c>
      <c r="R1710" s="9" t="str">
        <f t="shared" si="107"/>
        <v>d5c36d65-43eb-4fe6-9d73-ccf70a6f7147погашен773696краткосрочныйприобретение жилья&lt; 1 годав арендеприобретение жилья8120,0314,41636157011629420</v>
      </c>
      <c r="S1710" s="10" t="str">
        <f t="shared" si="108"/>
        <v/>
      </c>
      <c r="T1710" s="3">
        <f t="shared" si="109"/>
        <v>44.528160610244051</v>
      </c>
      <c r="U1710" s="13">
        <f t="shared" si="110"/>
        <v>0.15571759378720992</v>
      </c>
    </row>
    <row r="1711" spans="1:21" x14ac:dyDescent="0.25">
      <c r="A1711">
        <v>1380</v>
      </c>
      <c r="B1711" t="s">
        <v>1430</v>
      </c>
      <c r="C1711" t="s">
        <v>23</v>
      </c>
      <c r="E1711" t="s">
        <v>24</v>
      </c>
      <c r="F1711" s="4">
        <v>720</v>
      </c>
      <c r="G1711" s="4">
        <v>2003854</v>
      </c>
      <c r="H1711" t="s">
        <v>52</v>
      </c>
      <c r="I1711" t="s">
        <v>38</v>
      </c>
      <c r="J1711" t="s">
        <v>72</v>
      </c>
      <c r="K1711" s="3">
        <v>14294.27</v>
      </c>
      <c r="L1711" s="6">
        <v>22.6</v>
      </c>
      <c r="N1711" s="4">
        <v>9</v>
      </c>
      <c r="O1711" s="4">
        <v>137446</v>
      </c>
      <c r="P1711" s="4">
        <v>254232</v>
      </c>
      <c r="Q1711" s="4">
        <v>1</v>
      </c>
      <c r="R1711" s="9" t="str">
        <f t="shared" si="107"/>
        <v>d5d149e7-5918-478c-8af0-889eb06e4352погашенкраткосрочный720иное4 годав арендеиное14294,2722,691374462542321</v>
      </c>
      <c r="S1711" s="10">
        <f t="shared" si="108"/>
        <v>8.5600667513701087E-2</v>
      </c>
      <c r="T1711" s="3">
        <f t="shared" si="109"/>
        <v>9.6154613002272935</v>
      </c>
      <c r="U1711" s="13">
        <f t="shared" si="110"/>
        <v>3.3625833097650264E-2</v>
      </c>
    </row>
    <row r="1712" spans="1:21" x14ac:dyDescent="0.25">
      <c r="A1712">
        <v>760</v>
      </c>
      <c r="B1712" t="s">
        <v>812</v>
      </c>
      <c r="C1712" t="s">
        <v>23</v>
      </c>
      <c r="D1712" s="1">
        <v>283426</v>
      </c>
      <c r="E1712" t="s">
        <v>34</v>
      </c>
      <c r="F1712" s="4">
        <v>738</v>
      </c>
      <c r="G1712" s="4">
        <v>1355688</v>
      </c>
      <c r="H1712" t="s">
        <v>29</v>
      </c>
      <c r="I1712" t="s">
        <v>26</v>
      </c>
      <c r="J1712" t="s">
        <v>72</v>
      </c>
      <c r="K1712" s="3">
        <v>9015.31</v>
      </c>
      <c r="L1712" s="6">
        <v>22.8</v>
      </c>
      <c r="N1712" s="4">
        <v>7</v>
      </c>
      <c r="O1712" s="4">
        <v>342665</v>
      </c>
      <c r="P1712" s="4">
        <v>549538</v>
      </c>
      <c r="Q1712" s="4">
        <v>0</v>
      </c>
      <c r="R1712" s="9" t="str">
        <f t="shared" si="107"/>
        <v>d5e9db4d-98d3-49c6-98cb-c4feca082127погашен283426долгосрочный738иное10+ летв ипотекеиное9015,3122,873426655495380</v>
      </c>
      <c r="S1712" s="10">
        <f t="shared" si="108"/>
        <v>7.9799865455768587E-2</v>
      </c>
      <c r="T1712" s="3">
        <f t="shared" si="109"/>
        <v>38.009230963771628</v>
      </c>
      <c r="U1712" s="13">
        <f t="shared" si="110"/>
        <v>0.13292051381119002</v>
      </c>
    </row>
    <row r="1713" spans="1:21" x14ac:dyDescent="0.25">
      <c r="A1713">
        <v>1226</v>
      </c>
      <c r="B1713" t="s">
        <v>1276</v>
      </c>
      <c r="C1713" t="s">
        <v>23</v>
      </c>
      <c r="D1713" s="1">
        <v>467324</v>
      </c>
      <c r="E1713" t="s">
        <v>34</v>
      </c>
      <c r="F1713" s="4">
        <v>723</v>
      </c>
      <c r="G1713" s="4">
        <v>1326086</v>
      </c>
      <c r="H1713" t="s">
        <v>29</v>
      </c>
      <c r="I1713" t="s">
        <v>26</v>
      </c>
      <c r="J1713" t="s">
        <v>30</v>
      </c>
      <c r="K1713" s="3">
        <v>12266.21</v>
      </c>
      <c r="L1713" s="6">
        <v>14.4</v>
      </c>
      <c r="N1713" s="4">
        <v>7</v>
      </c>
      <c r="O1713" s="4">
        <v>410761</v>
      </c>
      <c r="P1713" s="4">
        <v>750178</v>
      </c>
      <c r="Q1713" s="4">
        <v>0</v>
      </c>
      <c r="R1713" s="9" t="str">
        <f t="shared" si="107"/>
        <v>d65533b4-2903-440e-8934-dbdf0e26fc88погашен467324долгосрочный723консолидация кредитов10+ летв ипотекеконсолидация кредитов12266,2114,474107617501780</v>
      </c>
      <c r="S1713" s="10">
        <f t="shared" si="108"/>
        <v>0.11099922629452387</v>
      </c>
      <c r="T1713" s="3">
        <f t="shared" si="109"/>
        <v>33.487197757090414</v>
      </c>
      <c r="U1713" s="13">
        <f t="shared" si="110"/>
        <v>0.11710669800743859</v>
      </c>
    </row>
    <row r="1714" spans="1:21" x14ac:dyDescent="0.25">
      <c r="A1714">
        <v>1525</v>
      </c>
      <c r="B1714" t="s">
        <v>1575</v>
      </c>
      <c r="C1714" t="s">
        <v>40</v>
      </c>
      <c r="D1714" s="1">
        <v>756602</v>
      </c>
      <c r="E1714" t="s">
        <v>24</v>
      </c>
      <c r="F1714" s="4"/>
      <c r="G1714" s="4"/>
      <c r="H1714" t="s">
        <v>25</v>
      </c>
      <c r="I1714" t="s">
        <v>26</v>
      </c>
      <c r="J1714" t="s">
        <v>30</v>
      </c>
      <c r="K1714" s="3">
        <v>48618.34</v>
      </c>
      <c r="L1714" s="6">
        <v>30.2</v>
      </c>
      <c r="N1714" s="4">
        <v>13</v>
      </c>
      <c r="O1714" s="4">
        <v>1265723</v>
      </c>
      <c r="P1714" s="4">
        <v>1787280</v>
      </c>
      <c r="Q1714" s="4">
        <v>0</v>
      </c>
      <c r="R1714" s="9" t="str">
        <f t="shared" si="107"/>
        <v>d698584d-c6aa-4a57-8eed-0d8db2d2f633не погашен756602краткосрочныйконсолидация кредитов8 летв ипотекеконсолидация кредитов48618,3430,213126572317872800</v>
      </c>
      <c r="S1714" s="10" t="str">
        <f t="shared" si="108"/>
        <v/>
      </c>
      <c r="T1714" s="3">
        <f t="shared" si="109"/>
        <v>26.033858827759239</v>
      </c>
      <c r="U1714" s="13">
        <f t="shared" si="110"/>
        <v>9.1041933870539091E-2</v>
      </c>
    </row>
    <row r="1715" spans="1:21" x14ac:dyDescent="0.25">
      <c r="A1715">
        <v>1814</v>
      </c>
      <c r="B1715" t="s">
        <v>1863</v>
      </c>
      <c r="C1715" t="s">
        <v>23</v>
      </c>
      <c r="D1715" s="1">
        <v>129514</v>
      </c>
      <c r="E1715" t="s">
        <v>24</v>
      </c>
      <c r="F1715" s="4"/>
      <c r="G1715" s="4"/>
      <c r="H1715" t="s">
        <v>46</v>
      </c>
      <c r="I1715" t="s">
        <v>38</v>
      </c>
      <c r="J1715" t="s">
        <v>30</v>
      </c>
      <c r="K1715" s="3">
        <v>310.64999999999998</v>
      </c>
      <c r="L1715" s="6">
        <v>10.4</v>
      </c>
      <c r="M1715" s="4">
        <v>22</v>
      </c>
      <c r="N1715" s="4">
        <v>6</v>
      </c>
      <c r="O1715" s="11">
        <v>0</v>
      </c>
      <c r="P1715" s="11">
        <v>0</v>
      </c>
      <c r="Q1715" s="4">
        <v>0</v>
      </c>
      <c r="R1715" s="9" t="str">
        <f t="shared" si="107"/>
        <v>d6c644f0-2da9-4fd6-bf82-c9e1a1d4157fпогашен129514краткосрочныйконсолидация кредитов2 годав арендеконсолидация кредитов310,6510,4226000</v>
      </c>
      <c r="S1715" s="10" t="str">
        <f t="shared" si="108"/>
        <v/>
      </c>
      <c r="T1715" s="3">
        <f t="shared" si="109"/>
        <v>0</v>
      </c>
      <c r="U1715" s="13">
        <f t="shared" si="110"/>
        <v>0</v>
      </c>
    </row>
    <row r="1716" spans="1:21" x14ac:dyDescent="0.25">
      <c r="A1716">
        <v>1675</v>
      </c>
      <c r="B1716" t="s">
        <v>1724</v>
      </c>
      <c r="C1716" t="s">
        <v>23</v>
      </c>
      <c r="D1716" s="1">
        <v>263274</v>
      </c>
      <c r="E1716" t="s">
        <v>24</v>
      </c>
      <c r="F1716" s="4"/>
      <c r="G1716" s="4"/>
      <c r="H1716" t="s">
        <v>29</v>
      </c>
      <c r="I1716" t="s">
        <v>38</v>
      </c>
      <c r="J1716" t="s">
        <v>30</v>
      </c>
      <c r="K1716" s="3">
        <v>6065.75</v>
      </c>
      <c r="L1716" s="6">
        <v>14.7</v>
      </c>
      <c r="N1716" s="4">
        <v>6</v>
      </c>
      <c r="O1716" s="4">
        <v>191444</v>
      </c>
      <c r="P1716" s="4">
        <v>337392</v>
      </c>
      <c r="Q1716" s="4">
        <v>0</v>
      </c>
      <c r="R1716" s="9" t="str">
        <f t="shared" si="107"/>
        <v>d6eeb750-a12f-49ef-943b-d4a5c4d88907погашен263274краткосрочныйконсолидация кредитов10+ летв арендеконсолидация кредитов6065,7514,761914443373920</v>
      </c>
      <c r="S1716" s="10" t="str">
        <f t="shared" si="108"/>
        <v/>
      </c>
      <c r="T1716" s="3">
        <f t="shared" si="109"/>
        <v>31.561472200469851</v>
      </c>
      <c r="U1716" s="13">
        <f t="shared" si="110"/>
        <v>0.11037232259507308</v>
      </c>
    </row>
    <row r="1717" spans="1:21" x14ac:dyDescent="0.25">
      <c r="A1717">
        <v>281</v>
      </c>
      <c r="B1717" t="s">
        <v>331</v>
      </c>
      <c r="C1717" t="s">
        <v>23</v>
      </c>
      <c r="D1717" s="1">
        <v>309540</v>
      </c>
      <c r="E1717" t="s">
        <v>24</v>
      </c>
      <c r="F1717" s="4"/>
      <c r="G1717" s="4"/>
      <c r="H1717" t="s">
        <v>55</v>
      </c>
      <c r="I1717" t="s">
        <v>26</v>
      </c>
      <c r="J1717" t="s">
        <v>30</v>
      </c>
      <c r="K1717" s="3">
        <v>26895.83</v>
      </c>
      <c r="L1717" s="6">
        <v>16.5</v>
      </c>
      <c r="N1717" s="4">
        <v>12</v>
      </c>
      <c r="O1717" s="4">
        <v>79686</v>
      </c>
      <c r="P1717" s="4">
        <v>262108</v>
      </c>
      <c r="Q1717" s="4">
        <v>0</v>
      </c>
      <c r="R1717" s="9" t="str">
        <f t="shared" si="107"/>
        <v>d75c5d50-9703-4571-85e9-37c19de411c5погашен309540краткосрочныйконсолидация кредитов9 летв ипотекеконсолидация кредитов26895,8316,512796862621080</v>
      </c>
      <c r="S1717" s="10" t="str">
        <f t="shared" si="108"/>
        <v/>
      </c>
      <c r="T1717" s="3">
        <f t="shared" si="109"/>
        <v>2.962764116221734</v>
      </c>
      <c r="U1717" s="13">
        <f t="shared" si="110"/>
        <v>1.0360960183722474E-2</v>
      </c>
    </row>
    <row r="1718" spans="1:21" x14ac:dyDescent="0.25">
      <c r="A1718">
        <v>457</v>
      </c>
      <c r="B1718" t="s">
        <v>508</v>
      </c>
      <c r="C1718" t="s">
        <v>23</v>
      </c>
      <c r="E1718" t="s">
        <v>34</v>
      </c>
      <c r="F1718" s="4">
        <v>707</v>
      </c>
      <c r="G1718" s="4">
        <v>1208324</v>
      </c>
      <c r="H1718" t="s">
        <v>35</v>
      </c>
      <c r="I1718" t="s">
        <v>26</v>
      </c>
      <c r="J1718" t="s">
        <v>30</v>
      </c>
      <c r="K1718" s="3">
        <v>18527.66</v>
      </c>
      <c r="L1718" s="6">
        <v>12.8</v>
      </c>
      <c r="M1718" s="4">
        <v>45</v>
      </c>
      <c r="N1718" s="4">
        <v>17</v>
      </c>
      <c r="O1718" s="4">
        <v>631788</v>
      </c>
      <c r="P1718" s="4">
        <v>1213190</v>
      </c>
      <c r="Q1718" s="4">
        <v>0</v>
      </c>
      <c r="R1718" s="9" t="str">
        <f t="shared" si="107"/>
        <v>d7887c0c-decc-4fb2-adb2-f6f65c6d4f15погашендолгосрочный707консолидация кредитов3 годав ипотекеконсолидация кредитов18527,6612,8451763178812131900</v>
      </c>
      <c r="S1718" s="10">
        <f t="shared" si="108"/>
        <v>0.18400025158815017</v>
      </c>
      <c r="T1718" s="3">
        <f t="shared" si="109"/>
        <v>34.099719014705578</v>
      </c>
      <c r="U1718" s="13">
        <f t="shared" si="110"/>
        <v>0.11924872083236988</v>
      </c>
    </row>
    <row r="1719" spans="1:21" x14ac:dyDescent="0.25">
      <c r="A1719">
        <v>115</v>
      </c>
      <c r="B1719" t="s">
        <v>162</v>
      </c>
      <c r="C1719" t="s">
        <v>23</v>
      </c>
      <c r="E1719" t="s">
        <v>24</v>
      </c>
      <c r="F1719" s="4">
        <v>750</v>
      </c>
      <c r="G1719" s="4">
        <v>2435667</v>
      </c>
      <c r="H1719" t="s">
        <v>57</v>
      </c>
      <c r="I1719" t="s">
        <v>38</v>
      </c>
      <c r="J1719" t="s">
        <v>30</v>
      </c>
      <c r="K1719" s="3">
        <v>31257.66</v>
      </c>
      <c r="L1719" s="6">
        <v>12.3</v>
      </c>
      <c r="N1719" s="4">
        <v>10</v>
      </c>
      <c r="O1719" s="4">
        <v>72276</v>
      </c>
      <c r="P1719" s="4">
        <v>1073028</v>
      </c>
      <c r="Q1719" s="4">
        <v>0</v>
      </c>
      <c r="R1719" s="9" t="str">
        <f t="shared" si="107"/>
        <v>d7ba72fa-b67b-46e7-8f1b-aa68520b89c8погашенкраткосрочный750консолидация кредитов7 летв арендеконсолидация кредитов31257,6612,3107227610730280</v>
      </c>
      <c r="S1719" s="10">
        <f t="shared" si="108"/>
        <v>0.15399967236900611</v>
      </c>
      <c r="T1719" s="3">
        <f t="shared" si="109"/>
        <v>2.3122652175498741</v>
      </c>
      <c r="U1719" s="13">
        <f t="shared" si="110"/>
        <v>8.0861273167410191E-3</v>
      </c>
    </row>
    <row r="1720" spans="1:21" x14ac:dyDescent="0.25">
      <c r="A1720">
        <v>1088</v>
      </c>
      <c r="B1720" t="s">
        <v>1138</v>
      </c>
      <c r="C1720" t="s">
        <v>23</v>
      </c>
      <c r="D1720" s="1">
        <v>48246</v>
      </c>
      <c r="E1720" t="s">
        <v>24</v>
      </c>
      <c r="F1720" s="4">
        <v>655</v>
      </c>
      <c r="G1720" s="4">
        <v>787797</v>
      </c>
      <c r="H1720" t="s">
        <v>35</v>
      </c>
      <c r="I1720" t="s">
        <v>26</v>
      </c>
      <c r="J1720" t="s">
        <v>27</v>
      </c>
      <c r="K1720" s="3">
        <v>2934.55</v>
      </c>
      <c r="L1720" s="6">
        <v>10</v>
      </c>
      <c r="N1720" s="4">
        <v>14</v>
      </c>
      <c r="O1720" s="4">
        <v>117686</v>
      </c>
      <c r="P1720" s="4">
        <v>293700</v>
      </c>
      <c r="Q1720" s="4">
        <v>0</v>
      </c>
      <c r="R1720" s="9" t="str">
        <f t="shared" si="107"/>
        <v>d7cf94ac-982c-49b7-9ff0-2cbda3c67f93погашен48246краткосрочный655ремонт жилья3 годав ипотекеремонт жилья2934,5510141176862937000</v>
      </c>
      <c r="S1720" s="10">
        <f t="shared" si="108"/>
        <v>4.4700094059764134E-2</v>
      </c>
      <c r="T1720" s="3">
        <f t="shared" si="109"/>
        <v>40.10359339592101</v>
      </c>
      <c r="U1720" s="13">
        <f t="shared" si="110"/>
        <v>0.14024462228508916</v>
      </c>
    </row>
    <row r="1721" spans="1:21" x14ac:dyDescent="0.25">
      <c r="A1721">
        <v>926</v>
      </c>
      <c r="B1721" t="s">
        <v>978</v>
      </c>
      <c r="C1721" t="s">
        <v>23</v>
      </c>
      <c r="D1721" s="1">
        <v>335808</v>
      </c>
      <c r="E1721" t="s">
        <v>24</v>
      </c>
      <c r="F1721" s="4"/>
      <c r="G1721" s="4"/>
      <c r="H1721" t="s">
        <v>68</v>
      </c>
      <c r="I1721" t="s">
        <v>26</v>
      </c>
      <c r="J1721" t="s">
        <v>30</v>
      </c>
      <c r="K1721" s="3">
        <v>14210.86</v>
      </c>
      <c r="L1721" s="6">
        <v>17.7</v>
      </c>
      <c r="N1721" s="4">
        <v>11</v>
      </c>
      <c r="O1721" s="4">
        <v>376599</v>
      </c>
      <c r="P1721" s="4">
        <v>765006</v>
      </c>
      <c r="Q1721" s="4">
        <v>0</v>
      </c>
      <c r="R1721" s="9" t="str">
        <f t="shared" si="107"/>
        <v>d7d34b76-a9ea-40e8-a9bc-9075e9df4361погашен335808краткосрочныйконсолидация кредитов1 годв ипотекеконсолидация кредитов14210,8617,7113765997650060</v>
      </c>
      <c r="S1721" s="10" t="str">
        <f t="shared" si="108"/>
        <v/>
      </c>
      <c r="T1721" s="3">
        <f t="shared" si="109"/>
        <v>26.500788833328876</v>
      </c>
      <c r="U1721" s="13">
        <f t="shared" si="110"/>
        <v>9.2674815533241889E-2</v>
      </c>
    </row>
    <row r="1722" spans="1:21" x14ac:dyDescent="0.25">
      <c r="A1722">
        <v>600</v>
      </c>
      <c r="B1722" t="s">
        <v>651</v>
      </c>
      <c r="C1722" t="s">
        <v>23</v>
      </c>
      <c r="D1722" s="1">
        <v>327426</v>
      </c>
      <c r="E1722" t="s">
        <v>34</v>
      </c>
      <c r="F1722" s="4">
        <v>713</v>
      </c>
      <c r="G1722" s="4">
        <v>3676101</v>
      </c>
      <c r="H1722" t="s">
        <v>29</v>
      </c>
      <c r="I1722" t="s">
        <v>26</v>
      </c>
      <c r="J1722" t="s">
        <v>30</v>
      </c>
      <c r="K1722" s="3">
        <v>38292.79</v>
      </c>
      <c r="L1722" s="6">
        <v>29.8</v>
      </c>
      <c r="M1722" s="4">
        <v>49</v>
      </c>
      <c r="N1722" s="4">
        <v>13</v>
      </c>
      <c r="O1722" s="4">
        <v>429115</v>
      </c>
      <c r="P1722" s="4">
        <v>661628</v>
      </c>
      <c r="Q1722" s="4">
        <v>0</v>
      </c>
      <c r="R1722" s="9" t="str">
        <f t="shared" si="107"/>
        <v>d7f9c457-1001-4f8b-bf74-24cdb67adefcпогашен327426долгосрочный713консолидация кредитов10+ летв ипотекеконсолидация кредитов38292,7929,849134291156616280</v>
      </c>
      <c r="S1722" s="10">
        <f t="shared" si="108"/>
        <v>0.12500023258338114</v>
      </c>
      <c r="T1722" s="3">
        <f t="shared" si="109"/>
        <v>11.206156563676869</v>
      </c>
      <c r="U1722" s="13">
        <f t="shared" si="110"/>
        <v>3.9188587890986476E-2</v>
      </c>
    </row>
    <row r="1723" spans="1:21" x14ac:dyDescent="0.25">
      <c r="A1723">
        <v>84</v>
      </c>
      <c r="B1723" t="s">
        <v>131</v>
      </c>
      <c r="C1723" t="s">
        <v>23</v>
      </c>
      <c r="D1723" s="1">
        <v>444620</v>
      </c>
      <c r="E1723" t="s">
        <v>24</v>
      </c>
      <c r="F1723" s="4"/>
      <c r="G1723" s="4"/>
      <c r="H1723" t="s">
        <v>46</v>
      </c>
      <c r="I1723" t="s">
        <v>26</v>
      </c>
      <c r="J1723" t="s">
        <v>27</v>
      </c>
      <c r="K1723" s="3">
        <v>15292.34</v>
      </c>
      <c r="L1723" s="6">
        <v>11.8</v>
      </c>
      <c r="N1723" s="4">
        <v>9</v>
      </c>
      <c r="O1723" s="4">
        <v>373350</v>
      </c>
      <c r="P1723" s="4">
        <v>522742</v>
      </c>
      <c r="Q1723" s="4">
        <v>0</v>
      </c>
      <c r="R1723" s="9" t="str">
        <f t="shared" si="107"/>
        <v>d80034d4-37b2-4380-9546-3bc3c9025077погашен444620краткосрочныйремонт жилья2 годав ипотекеремонт жилья15292,3411,893733505227420</v>
      </c>
      <c r="S1723" s="10" t="str">
        <f t="shared" si="108"/>
        <v/>
      </c>
      <c r="T1723" s="3">
        <f t="shared" si="109"/>
        <v>24.414183833213229</v>
      </c>
      <c r="U1723" s="13">
        <f t="shared" si="110"/>
        <v>8.5377835254931922E-2</v>
      </c>
    </row>
    <row r="1724" spans="1:21" x14ac:dyDescent="0.25">
      <c r="A1724">
        <v>1587</v>
      </c>
      <c r="B1724" t="s">
        <v>1637</v>
      </c>
      <c r="C1724" t="s">
        <v>23</v>
      </c>
      <c r="D1724" s="1">
        <v>337766</v>
      </c>
      <c r="E1724" t="s">
        <v>24</v>
      </c>
      <c r="F1724" s="4">
        <v>746</v>
      </c>
      <c r="G1724" s="4">
        <v>1050111</v>
      </c>
      <c r="H1724" t="s">
        <v>57</v>
      </c>
      <c r="I1724" t="s">
        <v>26</v>
      </c>
      <c r="J1724" t="s">
        <v>30</v>
      </c>
      <c r="K1724" s="3">
        <v>16276.73</v>
      </c>
      <c r="L1724" s="6">
        <v>19.2</v>
      </c>
      <c r="N1724" s="4">
        <v>10</v>
      </c>
      <c r="O1724" s="4">
        <v>334704</v>
      </c>
      <c r="P1724" s="4">
        <v>1203598</v>
      </c>
      <c r="Q1724" s="4">
        <v>0</v>
      </c>
      <c r="R1724" s="9" t="str">
        <f t="shared" si="107"/>
        <v>d85626a4-48c9-4746-b073-3348864324f5погашен337766краткосрочный746консолидация кредитов7 летв ипотекеконсолидация кредитов16276,7319,21033470412035980</v>
      </c>
      <c r="S1724" s="10">
        <f t="shared" si="108"/>
        <v>0.18600010855995225</v>
      </c>
      <c r="T1724" s="3">
        <f t="shared" si="109"/>
        <v>20.563344111501511</v>
      </c>
      <c r="U1724" s="13">
        <f t="shared" si="110"/>
        <v>7.1911222502299935E-2</v>
      </c>
    </row>
    <row r="1725" spans="1:21" x14ac:dyDescent="0.25">
      <c r="A1725">
        <v>875</v>
      </c>
      <c r="B1725" t="s">
        <v>927</v>
      </c>
      <c r="C1725" t="s">
        <v>23</v>
      </c>
      <c r="E1725" t="s">
        <v>24</v>
      </c>
      <c r="F1725" s="4">
        <v>726</v>
      </c>
      <c r="G1725" s="4">
        <v>1199964</v>
      </c>
      <c r="H1725" t="s">
        <v>35</v>
      </c>
      <c r="I1725" t="s">
        <v>26</v>
      </c>
      <c r="J1725" t="s">
        <v>30</v>
      </c>
      <c r="K1725" s="3">
        <v>34099.11</v>
      </c>
      <c r="L1725" s="6">
        <v>19</v>
      </c>
      <c r="N1725" s="4">
        <v>31</v>
      </c>
      <c r="O1725" s="4">
        <v>704406</v>
      </c>
      <c r="P1725" s="4">
        <v>1276418</v>
      </c>
      <c r="Q1725" s="4">
        <v>0</v>
      </c>
      <c r="R1725" s="9" t="str">
        <f t="shared" si="107"/>
        <v>d891a41d-f475-49a5-b475-d95b072a451fпогашенкраткосрочный726консолидация кредитов3 годав ипотекеконсолидация кредитов34099,11193170440612764180</v>
      </c>
      <c r="S1725" s="10">
        <f t="shared" si="108"/>
        <v>0.34100133003990118</v>
      </c>
      <c r="T1725" s="3">
        <f t="shared" si="109"/>
        <v>20.657606606154822</v>
      </c>
      <c r="U1725" s="13">
        <f t="shared" si="110"/>
        <v>7.2240863984243758E-2</v>
      </c>
    </row>
    <row r="1726" spans="1:21" x14ac:dyDescent="0.25">
      <c r="A1726">
        <v>1473</v>
      </c>
      <c r="B1726" t="s">
        <v>1523</v>
      </c>
      <c r="C1726" t="s">
        <v>23</v>
      </c>
      <c r="D1726" s="1">
        <v>197516</v>
      </c>
      <c r="E1726" t="s">
        <v>24</v>
      </c>
      <c r="F1726" s="4"/>
      <c r="G1726" s="4"/>
      <c r="H1726" t="s">
        <v>29</v>
      </c>
      <c r="I1726" t="s">
        <v>38</v>
      </c>
      <c r="J1726" t="s">
        <v>30</v>
      </c>
      <c r="K1726" s="3">
        <v>10894.98</v>
      </c>
      <c r="L1726" s="6">
        <v>17.100000000000001</v>
      </c>
      <c r="N1726" s="4">
        <v>9</v>
      </c>
      <c r="O1726" s="4">
        <v>415226</v>
      </c>
      <c r="P1726" s="4">
        <v>654126</v>
      </c>
      <c r="Q1726" s="4">
        <v>0</v>
      </c>
      <c r="R1726" s="9" t="str">
        <f t="shared" si="107"/>
        <v>d91ac4c6-6023-43e1-bc0e-1c1cdbde66ecпогашен197516краткосрочныйконсолидация кредитов10+ летв арендеконсолидация кредитов10894,9817,194152266541260</v>
      </c>
      <c r="S1726" s="10" t="str">
        <f t="shared" si="108"/>
        <v/>
      </c>
      <c r="T1726" s="3">
        <f t="shared" si="109"/>
        <v>38.111680792438356</v>
      </c>
      <c r="U1726" s="13">
        <f t="shared" si="110"/>
        <v>0.13327878688120373</v>
      </c>
    </row>
    <row r="1727" spans="1:21" x14ac:dyDescent="0.25">
      <c r="A1727">
        <v>1922</v>
      </c>
      <c r="B1727" t="s">
        <v>1969</v>
      </c>
      <c r="C1727" t="s">
        <v>23</v>
      </c>
      <c r="D1727" s="1">
        <v>453508</v>
      </c>
      <c r="E1727" t="s">
        <v>24</v>
      </c>
      <c r="F1727" s="4"/>
      <c r="G1727" s="4"/>
      <c r="H1727" t="s">
        <v>29</v>
      </c>
      <c r="I1727" t="s">
        <v>32</v>
      </c>
      <c r="J1727" t="s">
        <v>30</v>
      </c>
      <c r="K1727" s="3">
        <v>35435.760000000002</v>
      </c>
      <c r="L1727" s="6">
        <v>33.5</v>
      </c>
      <c r="N1727" s="4">
        <v>16</v>
      </c>
      <c r="O1727" s="4">
        <v>477869</v>
      </c>
      <c r="P1727" s="4">
        <v>1808202</v>
      </c>
      <c r="Q1727" s="4">
        <v>0</v>
      </c>
      <c r="R1727" s="9" t="str">
        <f t="shared" si="107"/>
        <v>d93d5503-1a71-4160-a04d-9f75f01d863eпогашен453508краткосрочныйконсолидация кредитов10+ летв собственностиконсолидация кредитов35435,7633,51647786918082020</v>
      </c>
      <c r="S1727" s="10" t="str">
        <f t="shared" si="108"/>
        <v/>
      </c>
      <c r="T1727" s="3">
        <f t="shared" si="109"/>
        <v>13.48550165143911</v>
      </c>
      <c r="U1727" s="13">
        <f t="shared" si="110"/>
        <v>4.7159591579725817E-2</v>
      </c>
    </row>
    <row r="1728" spans="1:21" x14ac:dyDescent="0.25">
      <c r="A1728">
        <v>1325</v>
      </c>
      <c r="B1728" t="s">
        <v>1375</v>
      </c>
      <c r="C1728" t="s">
        <v>23</v>
      </c>
      <c r="D1728" s="1">
        <v>218174</v>
      </c>
      <c r="E1728" t="s">
        <v>24</v>
      </c>
      <c r="F1728" s="4">
        <v>731</v>
      </c>
      <c r="G1728" s="4">
        <v>1168215</v>
      </c>
      <c r="H1728" t="s">
        <v>29</v>
      </c>
      <c r="I1728" t="s">
        <v>26</v>
      </c>
      <c r="J1728" t="s">
        <v>30</v>
      </c>
      <c r="K1728" s="3">
        <v>12947.93</v>
      </c>
      <c r="L1728" s="6">
        <v>25.4</v>
      </c>
      <c r="N1728" s="4">
        <v>8</v>
      </c>
      <c r="O1728" s="4">
        <v>156522</v>
      </c>
      <c r="P1728" s="4">
        <v>208318</v>
      </c>
      <c r="Q1728" s="4">
        <v>1</v>
      </c>
      <c r="R1728" s="9" t="str">
        <f t="shared" si="107"/>
        <v>d942d440-d71a-4c23-b5eb-45d4a4169c9aпогашен218174краткосрочный731консолидация кредитов10+ летв ипотекеконсолидация кредитов12947,9325,481565222083181</v>
      </c>
      <c r="S1728" s="10">
        <f t="shared" si="108"/>
        <v>0.13300219565747742</v>
      </c>
      <c r="T1728" s="3">
        <f t="shared" si="109"/>
        <v>12.088573231396833</v>
      </c>
      <c r="U1728" s="13">
        <f t="shared" si="110"/>
        <v>4.2274450822038449E-2</v>
      </c>
    </row>
    <row r="1729" spans="1:21" x14ac:dyDescent="0.25">
      <c r="A1729">
        <v>305</v>
      </c>
      <c r="B1729" t="s">
        <v>355</v>
      </c>
      <c r="C1729" t="s">
        <v>23</v>
      </c>
      <c r="D1729" s="1">
        <v>628474</v>
      </c>
      <c r="E1729" t="s">
        <v>34</v>
      </c>
      <c r="F1729" s="4">
        <v>676</v>
      </c>
      <c r="G1729" s="4">
        <v>1235741</v>
      </c>
      <c r="H1729" t="s">
        <v>29</v>
      </c>
      <c r="I1729" t="s">
        <v>26</v>
      </c>
      <c r="J1729" t="s">
        <v>30</v>
      </c>
      <c r="K1729" s="3">
        <v>26568.46</v>
      </c>
      <c r="L1729" s="6">
        <v>26.5</v>
      </c>
      <c r="M1729" s="4">
        <v>7</v>
      </c>
      <c r="N1729" s="4">
        <v>12</v>
      </c>
      <c r="O1729" s="4">
        <v>252871</v>
      </c>
      <c r="P1729" s="4">
        <v>603702</v>
      </c>
      <c r="Q1729" s="4">
        <v>0</v>
      </c>
      <c r="R1729" s="9" t="str">
        <f t="shared" si="107"/>
        <v>d959a0ee-3b70-4344-a4ec-faecafd20145погашен628474долгосрочный676консолидация кредитов10+ летв ипотекеконсолидация кредитов26568,4626,57122528716037020</v>
      </c>
      <c r="S1729" s="10">
        <f t="shared" si="108"/>
        <v>0.25800027675702275</v>
      </c>
      <c r="T1729" s="3">
        <f t="shared" si="109"/>
        <v>9.5177138607205691</v>
      </c>
      <c r="U1729" s="13">
        <f t="shared" si="110"/>
        <v>3.3284004558805425E-2</v>
      </c>
    </row>
    <row r="1730" spans="1:21" x14ac:dyDescent="0.25">
      <c r="A1730">
        <v>1152</v>
      </c>
      <c r="B1730" t="s">
        <v>1202</v>
      </c>
      <c r="C1730" t="s">
        <v>23</v>
      </c>
      <c r="D1730" s="1">
        <v>108240</v>
      </c>
      <c r="E1730" t="s">
        <v>24</v>
      </c>
      <c r="F1730" s="4"/>
      <c r="G1730" s="4"/>
      <c r="H1730" t="s">
        <v>29</v>
      </c>
      <c r="I1730" t="s">
        <v>26</v>
      </c>
      <c r="J1730" t="s">
        <v>72</v>
      </c>
      <c r="K1730" s="3">
        <v>12202.37</v>
      </c>
      <c r="L1730" s="6">
        <v>27.2</v>
      </c>
      <c r="M1730" s="4">
        <v>30</v>
      </c>
      <c r="N1730" s="4">
        <v>10</v>
      </c>
      <c r="O1730" s="4">
        <v>68951</v>
      </c>
      <c r="P1730" s="4">
        <v>201102</v>
      </c>
      <c r="Q1730" s="4">
        <v>0</v>
      </c>
      <c r="R1730" s="9" t="str">
        <f t="shared" si="107"/>
        <v>d9c79be8-4a3a-4e26-bee2-a3dfe20c6893погашен108240краткосрочныйиное10+ летв ипотекеиное12202,3727,23010689512011020</v>
      </c>
      <c r="S1730" s="10" t="str">
        <f t="shared" si="108"/>
        <v/>
      </c>
      <c r="T1730" s="3">
        <f t="shared" si="109"/>
        <v>5.6506236083646044</v>
      </c>
      <c r="U1730" s="13">
        <f t="shared" si="110"/>
        <v>1.9760562745753968E-2</v>
      </c>
    </row>
    <row r="1731" spans="1:21" x14ac:dyDescent="0.25">
      <c r="A1731">
        <v>1182</v>
      </c>
      <c r="B1731" t="s">
        <v>1232</v>
      </c>
      <c r="C1731" t="s">
        <v>23</v>
      </c>
      <c r="D1731" s="1">
        <v>272646</v>
      </c>
      <c r="E1731" t="s">
        <v>24</v>
      </c>
      <c r="F1731" s="4">
        <v>744</v>
      </c>
      <c r="G1731" s="4">
        <v>1506928</v>
      </c>
      <c r="H1731" t="s">
        <v>29</v>
      </c>
      <c r="I1731" t="s">
        <v>26</v>
      </c>
      <c r="J1731" t="s">
        <v>30</v>
      </c>
      <c r="K1731" s="3">
        <v>26120.06</v>
      </c>
      <c r="L1731" s="6">
        <v>21.3</v>
      </c>
      <c r="M1731" s="4">
        <v>40</v>
      </c>
      <c r="N1731" s="4">
        <v>10</v>
      </c>
      <c r="O1731" s="4">
        <v>965903</v>
      </c>
      <c r="P1731" s="4">
        <v>1686894</v>
      </c>
      <c r="Q1731" s="4">
        <v>0</v>
      </c>
      <c r="R1731" s="9" t="str">
        <f t="shared" si="107"/>
        <v>d9f81f39-8908-4939-8724-2902b1aa2e35погашен272646краткосрочный744консолидация кредитов10+ летв ипотекеконсолидация кредитов26120,0621,3401096590316868940</v>
      </c>
      <c r="S1731" s="10">
        <f t="shared" si="108"/>
        <v>0.20799979826507969</v>
      </c>
      <c r="T1731" s="3">
        <f t="shared" si="109"/>
        <v>36.979356096425505</v>
      </c>
      <c r="U1731" s="13">
        <f t="shared" si="110"/>
        <v>0.12931898089253258</v>
      </c>
    </row>
    <row r="1732" spans="1:21" x14ac:dyDescent="0.25">
      <c r="A1732">
        <v>896</v>
      </c>
      <c r="B1732" t="s">
        <v>948</v>
      </c>
      <c r="C1732" t="s">
        <v>23</v>
      </c>
      <c r="D1732" s="1">
        <v>401038</v>
      </c>
      <c r="E1732" t="s">
        <v>24</v>
      </c>
      <c r="F1732" s="4">
        <v>714</v>
      </c>
      <c r="G1732" s="4">
        <v>1421941</v>
      </c>
      <c r="H1732" t="s">
        <v>37</v>
      </c>
      <c r="I1732" t="s">
        <v>26</v>
      </c>
      <c r="J1732" t="s">
        <v>30</v>
      </c>
      <c r="K1732" s="3">
        <v>10356.52</v>
      </c>
      <c r="L1732" s="6">
        <v>15.3</v>
      </c>
      <c r="M1732" s="4">
        <v>58</v>
      </c>
      <c r="N1732" s="4">
        <v>22</v>
      </c>
      <c r="O1732" s="4">
        <v>357485</v>
      </c>
      <c r="P1732" s="4">
        <v>621500</v>
      </c>
      <c r="Q1732" s="4">
        <v>0</v>
      </c>
      <c r="R1732" s="9" t="str">
        <f t="shared" si="107"/>
        <v>da105bec-b959-451e-9830-0f01afb1a940погашен401038краткосрочный714консолидация кредитов5 летв ипотекеконсолидация кредитов10356,5215,358223574856215000</v>
      </c>
      <c r="S1732" s="10">
        <f t="shared" si="108"/>
        <v>8.7400419567337892E-2</v>
      </c>
      <c r="T1732" s="3">
        <f t="shared" si="109"/>
        <v>34.517868936669842</v>
      </c>
      <c r="U1732" s="13">
        <f t="shared" si="110"/>
        <v>0.12071101567676111</v>
      </c>
    </row>
    <row r="1733" spans="1:21" x14ac:dyDescent="0.25">
      <c r="A1733">
        <v>1382</v>
      </c>
      <c r="B1733" t="s">
        <v>1432</v>
      </c>
      <c r="C1733" t="s">
        <v>23</v>
      </c>
      <c r="D1733" s="1">
        <v>172040</v>
      </c>
      <c r="E1733" t="s">
        <v>24</v>
      </c>
      <c r="F1733" s="4">
        <v>730</v>
      </c>
      <c r="G1733" s="4">
        <v>479275</v>
      </c>
      <c r="H1733" t="s">
        <v>46</v>
      </c>
      <c r="I1733" t="s">
        <v>38</v>
      </c>
      <c r="J1733" t="s">
        <v>30</v>
      </c>
      <c r="K1733" s="3">
        <v>7828</v>
      </c>
      <c r="L1733" s="6">
        <v>9.6999999999999993</v>
      </c>
      <c r="N1733" s="4">
        <v>12</v>
      </c>
      <c r="O1733" s="4">
        <v>219355</v>
      </c>
      <c r="P1733" s="4">
        <v>310508</v>
      </c>
      <c r="Q1733" s="4">
        <v>0</v>
      </c>
      <c r="R1733" s="9" t="str">
        <f t="shared" si="107"/>
        <v>da1de7f3-8d7e-4680-b47d-5ec0c205b9bcпогашен172040краткосрочный730консолидация кредитов2 годав арендеконсолидация кредитов78289,7122193553105080</v>
      </c>
      <c r="S1733" s="10">
        <f t="shared" si="108"/>
        <v>0.19599603567888998</v>
      </c>
      <c r="T1733" s="3">
        <f t="shared" si="109"/>
        <v>28.021844660194176</v>
      </c>
      <c r="U1733" s="13">
        <f t="shared" si="110"/>
        <v>9.7994037125363725E-2</v>
      </c>
    </row>
    <row r="1734" spans="1:21" x14ac:dyDescent="0.25">
      <c r="A1734">
        <v>1434</v>
      </c>
      <c r="B1734" t="s">
        <v>1484</v>
      </c>
      <c r="C1734" t="s">
        <v>23</v>
      </c>
      <c r="D1734" s="1">
        <v>24684</v>
      </c>
      <c r="E1734" t="s">
        <v>24</v>
      </c>
      <c r="F1734" s="4">
        <v>724</v>
      </c>
      <c r="G1734" s="4">
        <v>697547</v>
      </c>
      <c r="H1734" t="s">
        <v>29</v>
      </c>
      <c r="I1734" t="s">
        <v>26</v>
      </c>
      <c r="J1734" t="s">
        <v>30</v>
      </c>
      <c r="K1734" s="3">
        <v>18310.490000000002</v>
      </c>
      <c r="L1734" s="6">
        <v>13.3</v>
      </c>
      <c r="N1734" s="4">
        <v>6</v>
      </c>
      <c r="O1734" s="4">
        <v>31445</v>
      </c>
      <c r="P1734" s="4">
        <v>246026</v>
      </c>
      <c r="Q1734" s="4">
        <v>0</v>
      </c>
      <c r="R1734" s="9" t="str">
        <f t="shared" si="107"/>
        <v>da591410-ac89-4bdb-9dbb-a4dc0a514350погашен24684краткосрочный724консолидация кредитов10+ летв ипотекеконсолидация кредитов18310,4913,36314452460260</v>
      </c>
      <c r="S1734" s="10">
        <f t="shared" si="108"/>
        <v>0.31499795712690326</v>
      </c>
      <c r="T1734" s="3">
        <f t="shared" si="109"/>
        <v>1.7173216008965351</v>
      </c>
      <c r="U1734" s="13">
        <f t="shared" si="110"/>
        <v>6.0055745349805959E-3</v>
      </c>
    </row>
    <row r="1735" spans="1:21" x14ac:dyDescent="0.25">
      <c r="A1735">
        <v>986</v>
      </c>
      <c r="B1735" t="s">
        <v>1037</v>
      </c>
      <c r="C1735" t="s">
        <v>40</v>
      </c>
      <c r="D1735" s="1">
        <v>464904</v>
      </c>
      <c r="E1735" t="s">
        <v>34</v>
      </c>
      <c r="F1735" s="4"/>
      <c r="G1735" s="4"/>
      <c r="H1735" t="s">
        <v>42</v>
      </c>
      <c r="I1735" t="s">
        <v>26</v>
      </c>
      <c r="J1735" t="s">
        <v>30</v>
      </c>
      <c r="K1735" s="3">
        <v>19700.53</v>
      </c>
      <c r="L1735" s="6">
        <v>32.1</v>
      </c>
      <c r="N1735" s="4">
        <v>12</v>
      </c>
      <c r="O1735" s="4">
        <v>402173</v>
      </c>
      <c r="P1735" s="4">
        <v>1065592</v>
      </c>
      <c r="Q1735" s="4">
        <v>0</v>
      </c>
      <c r="R1735" s="9" t="str">
        <f t="shared" si="107"/>
        <v>da7d3376-3992-4068-bc29-a20929c64ed2не погашен464904долгосрочныйконсолидация кредитов&lt; 1 годав ипотекеконсолидация кредитов19700,5332,11240217310655920</v>
      </c>
      <c r="S1735" s="10" t="str">
        <f t="shared" si="108"/>
        <v/>
      </c>
      <c r="T1735" s="3">
        <f t="shared" si="109"/>
        <v>20.414323878596161</v>
      </c>
      <c r="U1735" s="13">
        <f t="shared" si="110"/>
        <v>7.1390089992544023E-2</v>
      </c>
    </row>
    <row r="1736" spans="1:21" x14ac:dyDescent="0.25">
      <c r="A1736">
        <v>1317</v>
      </c>
      <c r="B1736" t="s">
        <v>1367</v>
      </c>
      <c r="C1736" t="s">
        <v>23</v>
      </c>
      <c r="D1736" s="1">
        <v>108064</v>
      </c>
      <c r="E1736" t="s">
        <v>24</v>
      </c>
      <c r="F1736" s="4">
        <v>715</v>
      </c>
      <c r="G1736" s="4">
        <v>563844</v>
      </c>
      <c r="H1736" t="s">
        <v>52</v>
      </c>
      <c r="I1736" t="s">
        <v>38</v>
      </c>
      <c r="J1736" t="s">
        <v>30</v>
      </c>
      <c r="K1736" s="3">
        <v>5920.21</v>
      </c>
      <c r="L1736" s="6">
        <v>9.4</v>
      </c>
      <c r="M1736" s="4">
        <v>47</v>
      </c>
      <c r="N1736" s="4">
        <v>3</v>
      </c>
      <c r="O1736" s="4">
        <v>37753</v>
      </c>
      <c r="P1736" s="4">
        <v>45034</v>
      </c>
      <c r="Q1736" s="4">
        <v>0</v>
      </c>
      <c r="R1736" s="9" t="str">
        <f t="shared" ref="R1736:R1799" si="111">CONCATENATE(B1736,C1736,D1736,E1736,F1736,J1736,H1736,I1736,J1736,K1736,L1736,M1736,N1736,O1736,P1736,Q1736)</f>
        <v>da832d82-ba12-4be1-a2c9-944bfa59c9ddпогашен108064краткосрочный715консолидация кредитов4 годав арендеконсолидация кредитов5920,219,447337753450340</v>
      </c>
      <c r="S1736" s="10">
        <f t="shared" ref="S1736:S1799" si="112">IFERROR(K1736*12/G1736,"")</f>
        <v>0.12599676506267693</v>
      </c>
      <c r="T1736" s="3">
        <f t="shared" ref="T1736:T1799" si="113">IFERROR(O1736/K1736,"")</f>
        <v>6.3769697358708557</v>
      </c>
      <c r="U1736" s="13">
        <f t="shared" ref="U1736:U1799" si="114">IFERROR((T1736-MIN($T$7:$T$2006))/(MAX($T$7:$T$2006)-MIN($T$7:$T$2006)),"")</f>
        <v>2.2300637828170707E-2</v>
      </c>
    </row>
    <row r="1737" spans="1:21" x14ac:dyDescent="0.25">
      <c r="A1737">
        <v>832</v>
      </c>
      <c r="B1737" t="s">
        <v>884</v>
      </c>
      <c r="C1737" t="s">
        <v>40</v>
      </c>
      <c r="D1737" s="1">
        <v>174438</v>
      </c>
      <c r="E1737" t="s">
        <v>24</v>
      </c>
      <c r="F1737" s="4"/>
      <c r="G1737" s="4"/>
      <c r="H1737" t="s">
        <v>29</v>
      </c>
      <c r="I1737" t="s">
        <v>26</v>
      </c>
      <c r="J1737" t="s">
        <v>72</v>
      </c>
      <c r="K1737" s="3">
        <v>9476.6299999999992</v>
      </c>
      <c r="L1737" s="6">
        <v>17</v>
      </c>
      <c r="N1737" s="4">
        <v>5</v>
      </c>
      <c r="O1737" s="4">
        <v>84265</v>
      </c>
      <c r="P1737" s="4">
        <v>109032</v>
      </c>
      <c r="Q1737" s="4">
        <v>0</v>
      </c>
      <c r="R1737" s="9" t="str">
        <f t="shared" si="111"/>
        <v>daa1073c-1549-47a6-9613-7e119e969348не погашен174438краткосрочныйиное10+ летв ипотекеиное9476,63175842651090320</v>
      </c>
      <c r="S1737" s="10" t="str">
        <f t="shared" si="112"/>
        <v/>
      </c>
      <c r="T1737" s="3">
        <f t="shared" si="113"/>
        <v>8.8918740100647593</v>
      </c>
      <c r="U1737" s="13">
        <f t="shared" si="114"/>
        <v>3.1095405831512626E-2</v>
      </c>
    </row>
    <row r="1738" spans="1:21" x14ac:dyDescent="0.25">
      <c r="A1738">
        <v>274</v>
      </c>
      <c r="B1738" t="s">
        <v>324</v>
      </c>
      <c r="C1738" t="s">
        <v>23</v>
      </c>
      <c r="D1738" s="1">
        <v>215006</v>
      </c>
      <c r="E1738" t="s">
        <v>24</v>
      </c>
      <c r="F1738" s="4"/>
      <c r="G1738" s="4"/>
      <c r="I1738" t="s">
        <v>26</v>
      </c>
      <c r="J1738" t="s">
        <v>30</v>
      </c>
      <c r="K1738" s="3">
        <v>22042.47</v>
      </c>
      <c r="L1738" s="6">
        <v>29.1</v>
      </c>
      <c r="N1738" s="4">
        <v>10</v>
      </c>
      <c r="O1738" s="4">
        <v>387714</v>
      </c>
      <c r="P1738" s="4">
        <v>464266</v>
      </c>
      <c r="Q1738" s="4">
        <v>0</v>
      </c>
      <c r="R1738" s="9" t="str">
        <f t="shared" si="111"/>
        <v>dabfeeab-b80c-41ab-90ae-8d3549d3c72bпогашен215006краткосрочныйконсолидация кредитовв ипотекеконсолидация кредитов22042,4729,1103877144642660</v>
      </c>
      <c r="S1738" s="10" t="str">
        <f t="shared" si="112"/>
        <v/>
      </c>
      <c r="T1738" s="3">
        <f t="shared" si="113"/>
        <v>17.589408083576838</v>
      </c>
      <c r="U1738" s="13">
        <f t="shared" si="114"/>
        <v>6.1511193486976444E-2</v>
      </c>
    </row>
    <row r="1739" spans="1:21" x14ac:dyDescent="0.25">
      <c r="A1739">
        <v>1433</v>
      </c>
      <c r="B1739" t="s">
        <v>1483</v>
      </c>
      <c r="C1739" t="s">
        <v>23</v>
      </c>
      <c r="D1739" s="1">
        <v>346544</v>
      </c>
      <c r="E1739" t="s">
        <v>34</v>
      </c>
      <c r="F1739" s="4">
        <v>722</v>
      </c>
      <c r="G1739" s="4">
        <v>972686</v>
      </c>
      <c r="H1739" t="s">
        <v>68</v>
      </c>
      <c r="I1739" t="s">
        <v>26</v>
      </c>
      <c r="J1739" t="s">
        <v>30</v>
      </c>
      <c r="K1739" s="3">
        <v>24073.95</v>
      </c>
      <c r="L1739" s="6">
        <v>22.5</v>
      </c>
      <c r="N1739" s="4">
        <v>14</v>
      </c>
      <c r="O1739" s="4">
        <v>434606</v>
      </c>
      <c r="P1739" s="4">
        <v>944130</v>
      </c>
      <c r="Q1739" s="4">
        <v>0</v>
      </c>
      <c r="R1739" s="9" t="str">
        <f t="shared" si="111"/>
        <v>dace8b80-194b-410d-8eec-5df2afb17310погашен346544долгосрочный722консолидация кредитов1 годв ипотекеконсолидация кредитов24073,9522,5144346069441300</v>
      </c>
      <c r="S1739" s="10">
        <f t="shared" si="112"/>
        <v>0.29699964839629645</v>
      </c>
      <c r="T1739" s="3">
        <f t="shared" si="113"/>
        <v>18.052957657551005</v>
      </c>
      <c r="U1739" s="13">
        <f t="shared" si="114"/>
        <v>6.313225358178165E-2</v>
      </c>
    </row>
    <row r="1740" spans="1:21" x14ac:dyDescent="0.25">
      <c r="A1740">
        <v>999</v>
      </c>
      <c r="B1740" t="s">
        <v>1050</v>
      </c>
      <c r="C1740" t="s">
        <v>23</v>
      </c>
      <c r="E1740" t="s">
        <v>24</v>
      </c>
      <c r="F1740" s="4">
        <v>733</v>
      </c>
      <c r="G1740" s="4">
        <v>1383599</v>
      </c>
      <c r="H1740" t="s">
        <v>29</v>
      </c>
      <c r="I1740" t="s">
        <v>38</v>
      </c>
      <c r="J1740" t="s">
        <v>30</v>
      </c>
      <c r="K1740" s="3">
        <v>22944.59</v>
      </c>
      <c r="L1740" s="6">
        <v>17</v>
      </c>
      <c r="M1740" s="4">
        <v>17</v>
      </c>
      <c r="N1740" s="4">
        <v>9</v>
      </c>
      <c r="O1740" s="4">
        <v>108661</v>
      </c>
      <c r="P1740" s="4">
        <v>149072</v>
      </c>
      <c r="Q1740" s="4">
        <v>0</v>
      </c>
      <c r="R1740" s="9" t="str">
        <f t="shared" si="111"/>
        <v>dae190eb-1c33-4458-b34d-c14d915ab118погашенкраткосрочный733консолидация кредитов10+ летв арендеконсолидация кредитов22944,59171791086611490720</v>
      </c>
      <c r="S1740" s="10">
        <f t="shared" si="112"/>
        <v>0.19899918979415279</v>
      </c>
      <c r="T1740" s="3">
        <f t="shared" si="113"/>
        <v>4.7358004653820354</v>
      </c>
      <c r="U1740" s="13">
        <f t="shared" si="114"/>
        <v>1.6561372466752735E-2</v>
      </c>
    </row>
    <row r="1741" spans="1:21" x14ac:dyDescent="0.25">
      <c r="A1741">
        <v>1570</v>
      </c>
      <c r="B1741" t="s">
        <v>1620</v>
      </c>
      <c r="C1741" t="s">
        <v>23</v>
      </c>
      <c r="D1741" s="1">
        <v>118184</v>
      </c>
      <c r="E1741" t="s">
        <v>24</v>
      </c>
      <c r="F1741" s="4">
        <v>704</v>
      </c>
      <c r="G1741" s="4">
        <v>286330</v>
      </c>
      <c r="H1741" t="s">
        <v>42</v>
      </c>
      <c r="I1741" t="s">
        <v>38</v>
      </c>
      <c r="J1741" t="s">
        <v>30</v>
      </c>
      <c r="K1741" s="3">
        <v>7349.01</v>
      </c>
      <c r="L1741" s="6">
        <v>13</v>
      </c>
      <c r="M1741" s="4">
        <v>38</v>
      </c>
      <c r="N1741" s="4">
        <v>6</v>
      </c>
      <c r="O1741" s="4">
        <v>164483</v>
      </c>
      <c r="P1741" s="4">
        <v>278454</v>
      </c>
      <c r="Q1741" s="4">
        <v>0</v>
      </c>
      <c r="R1741" s="9" t="str">
        <f t="shared" si="111"/>
        <v>daef3dd3-ac49-43e3-a90e-e44f45af8dcaпогашен118184краткосрочный704консолидация кредитов&lt; 1 годав арендеконсолидация кредитов7349,01133861644832784540</v>
      </c>
      <c r="S1741" s="10">
        <f t="shared" si="112"/>
        <v>0.3079946914399469</v>
      </c>
      <c r="T1741" s="3">
        <f t="shared" si="113"/>
        <v>22.381654127562758</v>
      </c>
      <c r="U1741" s="13">
        <f t="shared" si="114"/>
        <v>7.8269959458416222E-2</v>
      </c>
    </row>
    <row r="1742" spans="1:21" x14ac:dyDescent="0.25">
      <c r="A1742">
        <v>656</v>
      </c>
      <c r="B1742" t="s">
        <v>708</v>
      </c>
      <c r="C1742" t="s">
        <v>23</v>
      </c>
      <c r="D1742" s="1">
        <v>217624</v>
      </c>
      <c r="E1742" t="s">
        <v>24</v>
      </c>
      <c r="F1742" s="4"/>
      <c r="G1742" s="4"/>
      <c r="H1742" t="s">
        <v>74</v>
      </c>
      <c r="I1742" t="s">
        <v>38</v>
      </c>
      <c r="J1742" t="s">
        <v>30</v>
      </c>
      <c r="K1742" s="3">
        <v>10853.94</v>
      </c>
      <c r="L1742" s="6">
        <v>12.4</v>
      </c>
      <c r="N1742" s="4">
        <v>7</v>
      </c>
      <c r="O1742" s="4">
        <v>107274</v>
      </c>
      <c r="P1742" s="4">
        <v>239338</v>
      </c>
      <c r="Q1742" s="4">
        <v>0</v>
      </c>
      <c r="R1742" s="9" t="str">
        <f t="shared" si="111"/>
        <v>db287e7b-2d6e-438b-a193-9aeb676ae4c1погашен217624краткосрочныйконсолидация кредитов6 летв арендеконсолидация кредитов10853,9412,471072742393380</v>
      </c>
      <c r="S1742" s="10" t="str">
        <f t="shared" si="112"/>
        <v/>
      </c>
      <c r="T1742" s="3">
        <f t="shared" si="113"/>
        <v>9.8834156076042436</v>
      </c>
      <c r="U1742" s="13">
        <f t="shared" si="114"/>
        <v>3.4562885053487348E-2</v>
      </c>
    </row>
    <row r="1743" spans="1:21" x14ac:dyDescent="0.25">
      <c r="A1743">
        <v>1871</v>
      </c>
      <c r="B1743" t="s">
        <v>1919</v>
      </c>
      <c r="C1743" t="s">
        <v>40</v>
      </c>
      <c r="D1743" s="1">
        <v>26708</v>
      </c>
      <c r="E1743" t="s">
        <v>24</v>
      </c>
      <c r="F1743" s="4">
        <v>715</v>
      </c>
      <c r="G1743" s="4">
        <v>192166</v>
      </c>
      <c r="H1743" t="s">
        <v>46</v>
      </c>
      <c r="I1743" t="s">
        <v>38</v>
      </c>
      <c r="J1743" t="s">
        <v>30</v>
      </c>
      <c r="K1743" s="3">
        <v>1326.01</v>
      </c>
      <c r="L1743" s="6">
        <v>12.7</v>
      </c>
      <c r="M1743" s="4">
        <v>6</v>
      </c>
      <c r="N1743" s="4">
        <v>4</v>
      </c>
      <c r="O1743" s="4">
        <v>15409</v>
      </c>
      <c r="P1743" s="4">
        <v>283250</v>
      </c>
      <c r="Q1743" s="4">
        <v>0</v>
      </c>
      <c r="R1743" s="9" t="str">
        <f t="shared" si="111"/>
        <v>db3c9de4-ae89-4796-8fa6-42aab7e2654fне погашен26708краткосрочный715консолидация кредитов2 годав арендеконсолидация кредитов1326,0112,764154092832500</v>
      </c>
      <c r="S1743" s="10">
        <f t="shared" si="112"/>
        <v>8.2804034012260233E-2</v>
      </c>
      <c r="T1743" s="3">
        <f t="shared" si="113"/>
        <v>11.620576013755553</v>
      </c>
      <c r="U1743" s="13">
        <f t="shared" si="114"/>
        <v>4.0637837056019921E-2</v>
      </c>
    </row>
    <row r="1744" spans="1:21" x14ac:dyDescent="0.25">
      <c r="A1744">
        <v>1042</v>
      </c>
      <c r="B1744" t="s">
        <v>1092</v>
      </c>
      <c r="C1744" t="s">
        <v>40</v>
      </c>
      <c r="D1744" s="1">
        <v>367796</v>
      </c>
      <c r="E1744" t="s">
        <v>24</v>
      </c>
      <c r="F1744" s="4">
        <v>710</v>
      </c>
      <c r="G1744" s="4">
        <v>1172566</v>
      </c>
      <c r="H1744" t="s">
        <v>37</v>
      </c>
      <c r="I1744" t="s">
        <v>26</v>
      </c>
      <c r="J1744" t="s">
        <v>30</v>
      </c>
      <c r="K1744" s="3">
        <v>34101.96</v>
      </c>
      <c r="L1744" s="6">
        <v>11.5</v>
      </c>
      <c r="N1744" s="4">
        <v>12</v>
      </c>
      <c r="O1744" s="4">
        <v>338352</v>
      </c>
      <c r="P1744" s="4">
        <v>590018</v>
      </c>
      <c r="Q1744" s="4">
        <v>0</v>
      </c>
      <c r="R1744" s="9" t="str">
        <f t="shared" si="111"/>
        <v>db4a19fb-f3b0-4098-bc2b-23c7bc4d8d76не погашен367796краткосрочный710консолидация кредитов5 летв ипотекеконсолидация кредитов34101,9611,5123383525900180</v>
      </c>
      <c r="S1744" s="10">
        <f t="shared" si="112"/>
        <v>0.34899828239945557</v>
      </c>
      <c r="T1744" s="3">
        <f t="shared" si="113"/>
        <v>9.9217757571705558</v>
      </c>
      <c r="U1744" s="13">
        <f t="shared" si="114"/>
        <v>3.4697032750268912E-2</v>
      </c>
    </row>
    <row r="1745" spans="1:21" x14ac:dyDescent="0.25">
      <c r="A1745">
        <v>278</v>
      </c>
      <c r="B1745" t="s">
        <v>328</v>
      </c>
      <c r="C1745" t="s">
        <v>23</v>
      </c>
      <c r="D1745" s="1">
        <v>266926</v>
      </c>
      <c r="E1745" t="s">
        <v>34</v>
      </c>
      <c r="F1745" s="4">
        <v>725</v>
      </c>
      <c r="G1745" s="4">
        <v>1632936</v>
      </c>
      <c r="I1745" t="s">
        <v>26</v>
      </c>
      <c r="J1745" t="s">
        <v>30</v>
      </c>
      <c r="K1745" s="3">
        <v>20139.43</v>
      </c>
      <c r="L1745" s="6">
        <v>16</v>
      </c>
      <c r="N1745" s="4">
        <v>10</v>
      </c>
      <c r="O1745" s="4">
        <v>119586</v>
      </c>
      <c r="P1745" s="4">
        <v>422180</v>
      </c>
      <c r="Q1745" s="4">
        <v>1</v>
      </c>
      <c r="R1745" s="9" t="str">
        <f t="shared" si="111"/>
        <v>db57077a-6e13-425c-8e82-211c0e2f79c0погашен266926долгосрочный725консолидация кредитовв ипотекеконсолидация кредитов20139,4316101195864221801</v>
      </c>
      <c r="S1745" s="10">
        <f t="shared" si="112"/>
        <v>0.14799916224518292</v>
      </c>
      <c r="T1745" s="3">
        <f t="shared" si="113"/>
        <v>5.9379039029406488</v>
      </c>
      <c r="U1745" s="13">
        <f t="shared" si="114"/>
        <v>2.0765198814273064E-2</v>
      </c>
    </row>
    <row r="1746" spans="1:21" x14ac:dyDescent="0.25">
      <c r="A1746">
        <v>1493</v>
      </c>
      <c r="B1746" t="s">
        <v>1543</v>
      </c>
      <c r="C1746" t="s">
        <v>23</v>
      </c>
      <c r="D1746" s="1">
        <v>258500</v>
      </c>
      <c r="E1746" t="s">
        <v>34</v>
      </c>
      <c r="F1746" s="4"/>
      <c r="G1746" s="4"/>
      <c r="H1746" t="s">
        <v>46</v>
      </c>
      <c r="I1746" t="s">
        <v>38</v>
      </c>
      <c r="J1746" t="s">
        <v>30</v>
      </c>
      <c r="K1746" s="3">
        <v>28031.27</v>
      </c>
      <c r="L1746" s="6">
        <v>14.5</v>
      </c>
      <c r="N1746" s="4">
        <v>16</v>
      </c>
      <c r="O1746" s="4">
        <v>34713</v>
      </c>
      <c r="P1746" s="4">
        <v>638066</v>
      </c>
      <c r="Q1746" s="4">
        <v>0</v>
      </c>
      <c r="R1746" s="9" t="str">
        <f t="shared" si="111"/>
        <v>db573cbd-d6ca-4847-bc94-0e0f5114cf63погашен258500долгосрочныйконсолидация кредитов2 годав арендеконсолидация кредитов28031,2714,516347136380660</v>
      </c>
      <c r="S1746" s="10" t="str">
        <f t="shared" si="112"/>
        <v/>
      </c>
      <c r="T1746" s="3">
        <f t="shared" si="113"/>
        <v>1.2383670094148427</v>
      </c>
      <c r="U1746" s="13">
        <f t="shared" si="114"/>
        <v>4.3306421888709033E-3</v>
      </c>
    </row>
    <row r="1747" spans="1:21" x14ac:dyDescent="0.25">
      <c r="A1747">
        <v>137</v>
      </c>
      <c r="B1747" t="s">
        <v>184</v>
      </c>
      <c r="C1747" t="s">
        <v>23</v>
      </c>
      <c r="D1747" s="1">
        <v>462088</v>
      </c>
      <c r="E1747" t="s">
        <v>24</v>
      </c>
      <c r="F1747" s="4"/>
      <c r="G1747" s="4"/>
      <c r="H1747" t="s">
        <v>57</v>
      </c>
      <c r="I1747" t="s">
        <v>26</v>
      </c>
      <c r="J1747" t="s">
        <v>30</v>
      </c>
      <c r="K1747" s="3">
        <v>17759.3</v>
      </c>
      <c r="L1747" s="6">
        <v>14.8</v>
      </c>
      <c r="N1747" s="4">
        <v>13</v>
      </c>
      <c r="O1747" s="4">
        <v>627418</v>
      </c>
      <c r="P1747" s="4">
        <v>1603712</v>
      </c>
      <c r="Q1747" s="4">
        <v>0</v>
      </c>
      <c r="R1747" s="9" t="str">
        <f t="shared" si="111"/>
        <v>dba85a94-371c-4d9f-a0b4-d56def6659faпогашен462088краткосрочныйконсолидация кредитов7 летв ипотекеконсолидация кредитов17759,314,81362741816037120</v>
      </c>
      <c r="S1747" s="10" t="str">
        <f t="shared" si="112"/>
        <v/>
      </c>
      <c r="T1747" s="3">
        <f t="shared" si="113"/>
        <v>35.328982561249603</v>
      </c>
      <c r="U1747" s="13">
        <f t="shared" si="114"/>
        <v>0.12354752767673188</v>
      </c>
    </row>
    <row r="1748" spans="1:21" x14ac:dyDescent="0.25">
      <c r="A1748">
        <v>1194</v>
      </c>
      <c r="B1748" t="s">
        <v>1244</v>
      </c>
      <c r="C1748" t="s">
        <v>23</v>
      </c>
      <c r="D1748" s="1">
        <v>605836</v>
      </c>
      <c r="E1748" t="s">
        <v>24</v>
      </c>
      <c r="F1748" s="4">
        <v>746</v>
      </c>
      <c r="G1748" s="4">
        <v>1950863</v>
      </c>
      <c r="H1748" t="s">
        <v>29</v>
      </c>
      <c r="I1748" t="s">
        <v>26</v>
      </c>
      <c r="J1748" t="s">
        <v>30</v>
      </c>
      <c r="K1748" s="3">
        <v>39505.18</v>
      </c>
      <c r="L1748" s="6">
        <v>14</v>
      </c>
      <c r="N1748" s="4">
        <v>10</v>
      </c>
      <c r="O1748" s="4">
        <v>972154</v>
      </c>
      <c r="P1748" s="4">
        <v>1437612</v>
      </c>
      <c r="Q1748" s="4">
        <v>0</v>
      </c>
      <c r="R1748" s="9" t="str">
        <f t="shared" si="111"/>
        <v>dbe8e6bb-392c-4873-bfd8-1c1f4b41c8d2погашен605836краткосрочный746консолидация кредитов10+ летв ипотекеконсолидация кредитов39505,18141097215414376120</v>
      </c>
      <c r="S1748" s="10">
        <f t="shared" si="112"/>
        <v>0.24300125636705397</v>
      </c>
      <c r="T1748" s="3">
        <f t="shared" si="113"/>
        <v>24.608266561499022</v>
      </c>
      <c r="U1748" s="13">
        <f t="shared" si="114"/>
        <v>8.6056553958559837E-2</v>
      </c>
    </row>
    <row r="1749" spans="1:21" x14ac:dyDescent="0.25">
      <c r="A1749">
        <v>1630</v>
      </c>
      <c r="B1749" t="s">
        <v>1679</v>
      </c>
      <c r="C1749" t="s">
        <v>23</v>
      </c>
      <c r="D1749" s="1">
        <v>334158</v>
      </c>
      <c r="E1749" t="s">
        <v>34</v>
      </c>
      <c r="F1749" s="4">
        <v>674</v>
      </c>
      <c r="G1749" s="4">
        <v>1074013</v>
      </c>
      <c r="H1749" t="s">
        <v>37</v>
      </c>
      <c r="I1749" t="s">
        <v>32</v>
      </c>
      <c r="J1749" t="s">
        <v>30</v>
      </c>
      <c r="K1749" s="3">
        <v>9003.91</v>
      </c>
      <c r="L1749" s="6">
        <v>10.7</v>
      </c>
      <c r="N1749" s="4">
        <v>11</v>
      </c>
      <c r="O1749" s="4">
        <v>261155</v>
      </c>
      <c r="P1749" s="4">
        <v>316316</v>
      </c>
      <c r="Q1749" s="4">
        <v>0</v>
      </c>
      <c r="R1749" s="9" t="str">
        <f t="shared" si="111"/>
        <v>dbec6e5e-d9f4-4a31-bb2d-c48788f08448погашен334158долгосрочный674консолидация кредитов5 летв собственностиконсолидация кредитов9003,9110,7112611553163160</v>
      </c>
      <c r="S1749" s="10">
        <f t="shared" si="112"/>
        <v>0.10060112866417818</v>
      </c>
      <c r="T1749" s="3">
        <f t="shared" si="113"/>
        <v>29.00462132562409</v>
      </c>
      <c r="U1749" s="13">
        <f t="shared" si="114"/>
        <v>0.1014308648647911</v>
      </c>
    </row>
    <row r="1750" spans="1:21" x14ac:dyDescent="0.25">
      <c r="A1750">
        <v>609</v>
      </c>
      <c r="B1750" t="s">
        <v>660</v>
      </c>
      <c r="C1750" t="s">
        <v>23</v>
      </c>
      <c r="D1750" s="1">
        <v>122870</v>
      </c>
      <c r="E1750" t="s">
        <v>24</v>
      </c>
      <c r="F1750" s="4">
        <v>687</v>
      </c>
      <c r="G1750" s="4">
        <v>2548432</v>
      </c>
      <c r="H1750" t="s">
        <v>52</v>
      </c>
      <c r="I1750" t="s">
        <v>26</v>
      </c>
      <c r="J1750" t="s">
        <v>72</v>
      </c>
      <c r="K1750" s="3">
        <v>52667.62</v>
      </c>
      <c r="L1750" s="6">
        <v>13.5</v>
      </c>
      <c r="M1750" s="4">
        <v>50</v>
      </c>
      <c r="N1750" s="4">
        <v>17</v>
      </c>
      <c r="O1750" s="4">
        <v>363318</v>
      </c>
      <c r="P1750" s="4">
        <v>585926</v>
      </c>
      <c r="Q1750" s="4">
        <v>0</v>
      </c>
      <c r="R1750" s="9" t="str">
        <f t="shared" si="111"/>
        <v>dc327cb6-0187-492e-966d-6fc1882ba662погашен122870краткосрочный687иное4 годав ипотекеиное52667,6213,550173633185859260</v>
      </c>
      <c r="S1750" s="10">
        <f t="shared" si="112"/>
        <v>0.24800011928903737</v>
      </c>
      <c r="T1750" s="3">
        <f t="shared" si="113"/>
        <v>6.8983181696837637</v>
      </c>
      <c r="U1750" s="13">
        <f t="shared" si="114"/>
        <v>2.4123823931649673E-2</v>
      </c>
    </row>
    <row r="1751" spans="1:21" x14ac:dyDescent="0.25">
      <c r="A1751">
        <v>672</v>
      </c>
      <c r="B1751" t="s">
        <v>724</v>
      </c>
      <c r="C1751" t="s">
        <v>23</v>
      </c>
      <c r="D1751" s="1">
        <v>209462</v>
      </c>
      <c r="E1751" t="s">
        <v>34</v>
      </c>
      <c r="F1751" s="4">
        <v>669</v>
      </c>
      <c r="G1751" s="4">
        <v>1828009</v>
      </c>
      <c r="H1751" t="s">
        <v>52</v>
      </c>
      <c r="I1751" t="s">
        <v>26</v>
      </c>
      <c r="J1751" t="s">
        <v>27</v>
      </c>
      <c r="K1751" s="3">
        <v>29400.6</v>
      </c>
      <c r="L1751" s="6">
        <v>17</v>
      </c>
      <c r="N1751" s="4">
        <v>7</v>
      </c>
      <c r="O1751" s="4">
        <v>23028</v>
      </c>
      <c r="P1751" s="4">
        <v>28666</v>
      </c>
      <c r="Q1751" s="4">
        <v>1</v>
      </c>
      <c r="R1751" s="9" t="str">
        <f t="shared" si="111"/>
        <v>dc696953-fa56-4593-9a55-0b3a15c837b2погашен209462долгосрочный669ремонт жилья4 годав ипотекеремонт жилья29400,617723028286661</v>
      </c>
      <c r="S1751" s="10">
        <f t="shared" si="112"/>
        <v>0.19300080032428721</v>
      </c>
      <c r="T1751" s="3">
        <f t="shared" si="113"/>
        <v>0.78324932144241954</v>
      </c>
      <c r="U1751" s="13">
        <f t="shared" si="114"/>
        <v>2.7390688948067472E-3</v>
      </c>
    </row>
    <row r="1752" spans="1:21" x14ac:dyDescent="0.25">
      <c r="A1752">
        <v>670</v>
      </c>
      <c r="B1752" t="s">
        <v>722</v>
      </c>
      <c r="C1752" t="s">
        <v>23</v>
      </c>
      <c r="D1752" s="1">
        <v>351076</v>
      </c>
      <c r="E1752" t="s">
        <v>34</v>
      </c>
      <c r="F1752" s="4">
        <v>716</v>
      </c>
      <c r="G1752" s="4">
        <v>758024</v>
      </c>
      <c r="H1752" t="s">
        <v>74</v>
      </c>
      <c r="I1752" t="s">
        <v>26</v>
      </c>
      <c r="J1752" t="s">
        <v>30</v>
      </c>
      <c r="K1752" s="3">
        <v>8780.4699999999993</v>
      </c>
      <c r="L1752" s="6">
        <v>16.5</v>
      </c>
      <c r="N1752" s="4">
        <v>8</v>
      </c>
      <c r="O1752" s="4">
        <v>97983</v>
      </c>
      <c r="P1752" s="4">
        <v>144892</v>
      </c>
      <c r="Q1752" s="4">
        <v>1</v>
      </c>
      <c r="R1752" s="9" t="str">
        <f t="shared" si="111"/>
        <v>dc77eba0-0429-44bb-87e0-88ce3d7dc6d3погашен351076долгосрочный716консолидация кредитов6 летв ипотекеконсолидация кредитов8780,4716,58979831448921</v>
      </c>
      <c r="S1752" s="10">
        <f t="shared" si="112"/>
        <v>0.13900040104271102</v>
      </c>
      <c r="T1752" s="3">
        <f t="shared" si="113"/>
        <v>11.15919762837297</v>
      </c>
      <c r="U1752" s="13">
        <f t="shared" si="114"/>
        <v>3.902436973528188E-2</v>
      </c>
    </row>
    <row r="1753" spans="1:21" x14ac:dyDescent="0.25">
      <c r="A1753">
        <v>325</v>
      </c>
      <c r="B1753" t="s">
        <v>375</v>
      </c>
      <c r="C1753" t="s">
        <v>40</v>
      </c>
      <c r="D1753" s="1">
        <v>251416</v>
      </c>
      <c r="E1753" t="s">
        <v>24</v>
      </c>
      <c r="F1753" s="4">
        <v>720</v>
      </c>
      <c r="G1753" s="4">
        <v>1057293</v>
      </c>
      <c r="H1753" t="s">
        <v>74</v>
      </c>
      <c r="I1753" t="s">
        <v>26</v>
      </c>
      <c r="J1753" t="s">
        <v>80</v>
      </c>
      <c r="K1753" s="3">
        <v>13480.5</v>
      </c>
      <c r="L1753" s="6">
        <v>9</v>
      </c>
      <c r="N1753" s="4">
        <v>12</v>
      </c>
      <c r="O1753" s="4">
        <v>138377</v>
      </c>
      <c r="P1753" s="4">
        <v>222838</v>
      </c>
      <c r="Q1753" s="4">
        <v>0</v>
      </c>
      <c r="R1753" s="9" t="str">
        <f t="shared" si="111"/>
        <v>dcc6ab9d-f70d-4b50-975e-4c165c09b9afне погашен251416краткосрочный720приобретение автомобиля6 летв ипотекеприобретение автомобиля13480,59121383772228380</v>
      </c>
      <c r="S1753" s="10">
        <f t="shared" si="112"/>
        <v>0.15300016173378619</v>
      </c>
      <c r="T1753" s="3">
        <f t="shared" si="113"/>
        <v>10.264975334742777</v>
      </c>
      <c r="U1753" s="13">
        <f t="shared" si="114"/>
        <v>3.5897221836813806E-2</v>
      </c>
    </row>
    <row r="1754" spans="1:21" x14ac:dyDescent="0.25">
      <c r="A1754">
        <v>116</v>
      </c>
      <c r="B1754" t="s">
        <v>163</v>
      </c>
      <c r="C1754" t="s">
        <v>23</v>
      </c>
      <c r="D1754" s="1">
        <v>354046</v>
      </c>
      <c r="E1754" t="s">
        <v>34</v>
      </c>
      <c r="F1754" s="4">
        <v>676</v>
      </c>
      <c r="G1754" s="4">
        <v>1815469</v>
      </c>
      <c r="H1754" t="s">
        <v>29</v>
      </c>
      <c r="I1754" t="s">
        <v>26</v>
      </c>
      <c r="J1754" t="s">
        <v>27</v>
      </c>
      <c r="K1754" s="3">
        <v>5522.16</v>
      </c>
      <c r="L1754" s="6">
        <v>13</v>
      </c>
      <c r="M1754" s="4">
        <v>6</v>
      </c>
      <c r="N1754" s="4">
        <v>6</v>
      </c>
      <c r="O1754" s="4">
        <v>20976</v>
      </c>
      <c r="P1754" s="4">
        <v>70840</v>
      </c>
      <c r="Q1754" s="4">
        <v>0</v>
      </c>
      <c r="R1754" s="9" t="str">
        <f t="shared" si="111"/>
        <v>dccb0b43-a54d-47ae-b01b-382d193b475bпогашен354046долгосрочный676ремонт жилья10+ летв ипотекеремонт жилья5522,16136620976708400</v>
      </c>
      <c r="S1754" s="10">
        <f t="shared" si="112"/>
        <v>3.6500716894642647E-2</v>
      </c>
      <c r="T1754" s="3">
        <f t="shared" si="113"/>
        <v>3.7985136251032205</v>
      </c>
      <c r="U1754" s="13">
        <f t="shared" si="114"/>
        <v>1.3283625318511976E-2</v>
      </c>
    </row>
    <row r="1755" spans="1:21" x14ac:dyDescent="0.25">
      <c r="A1755">
        <v>1645</v>
      </c>
      <c r="B1755" t="s">
        <v>1694</v>
      </c>
      <c r="C1755" t="s">
        <v>23</v>
      </c>
      <c r="D1755" s="1">
        <v>74272</v>
      </c>
      <c r="E1755" t="s">
        <v>24</v>
      </c>
      <c r="F1755" s="4">
        <v>740</v>
      </c>
      <c r="G1755" s="4">
        <v>1072303</v>
      </c>
      <c r="H1755" t="s">
        <v>25</v>
      </c>
      <c r="I1755" t="s">
        <v>26</v>
      </c>
      <c r="J1755" t="s">
        <v>30</v>
      </c>
      <c r="K1755" s="3">
        <v>10186.85</v>
      </c>
      <c r="L1755" s="6">
        <v>27.2</v>
      </c>
      <c r="N1755" s="4">
        <v>9</v>
      </c>
      <c r="O1755" s="4">
        <v>160854</v>
      </c>
      <c r="P1755" s="4">
        <v>763290</v>
      </c>
      <c r="Q1755" s="4">
        <v>1</v>
      </c>
      <c r="R1755" s="9" t="str">
        <f t="shared" si="111"/>
        <v>dd151820-42c3-401b-aae1-c49ced57a6baпогашен74272краткосрочный740консолидация кредитов8 летв ипотекеконсолидация кредитов10186,8527,291608547632901</v>
      </c>
      <c r="S1755" s="10">
        <f t="shared" si="112"/>
        <v>0.11399968106029733</v>
      </c>
      <c r="T1755" s="3">
        <f t="shared" si="113"/>
        <v>15.790357176163386</v>
      </c>
      <c r="U1755" s="13">
        <f t="shared" si="114"/>
        <v>5.5219806765318999E-2</v>
      </c>
    </row>
    <row r="1756" spans="1:21" x14ac:dyDescent="0.25">
      <c r="A1756">
        <v>1565</v>
      </c>
      <c r="B1756" t="s">
        <v>1615</v>
      </c>
      <c r="C1756" t="s">
        <v>23</v>
      </c>
      <c r="D1756" s="1">
        <v>218350</v>
      </c>
      <c r="E1756" t="s">
        <v>34</v>
      </c>
      <c r="F1756" s="4">
        <v>676</v>
      </c>
      <c r="G1756" s="4">
        <v>1282310</v>
      </c>
      <c r="H1756" t="s">
        <v>37</v>
      </c>
      <c r="I1756" t="s">
        <v>38</v>
      </c>
      <c r="J1756" t="s">
        <v>30</v>
      </c>
      <c r="K1756" s="3">
        <v>7020.69</v>
      </c>
      <c r="L1756" s="6">
        <v>16.899999999999999</v>
      </c>
      <c r="N1756" s="4">
        <v>8</v>
      </c>
      <c r="O1756" s="4">
        <v>232617</v>
      </c>
      <c r="P1756" s="4">
        <v>406252</v>
      </c>
      <c r="Q1756" s="4">
        <v>1</v>
      </c>
      <c r="R1756" s="9" t="str">
        <f t="shared" si="111"/>
        <v>dd44a6d0-4997-487f-adf0-e85f537dd45bпогашен218350долгосрочный676консолидация кредитов5 летв арендеконсолидация кредитов7020,6916,982326174062521</v>
      </c>
      <c r="S1756" s="10">
        <f t="shared" si="112"/>
        <v>6.5700400059268041E-2</v>
      </c>
      <c r="T1756" s="3">
        <f t="shared" si="113"/>
        <v>33.133068117236341</v>
      </c>
      <c r="U1756" s="13">
        <f t="shared" si="114"/>
        <v>0.11586828585092744</v>
      </c>
    </row>
    <row r="1757" spans="1:21" x14ac:dyDescent="0.25">
      <c r="A1757">
        <v>1079</v>
      </c>
      <c r="B1757" t="s">
        <v>1129</v>
      </c>
      <c r="C1757" t="s">
        <v>23</v>
      </c>
      <c r="D1757" s="1">
        <v>330792</v>
      </c>
      <c r="E1757" t="s">
        <v>24</v>
      </c>
      <c r="F1757" s="4"/>
      <c r="G1757" s="4"/>
      <c r="H1757" t="s">
        <v>52</v>
      </c>
      <c r="I1757" t="s">
        <v>26</v>
      </c>
      <c r="J1757" t="s">
        <v>30</v>
      </c>
      <c r="K1757" s="3">
        <v>8173.04</v>
      </c>
      <c r="L1757" s="6">
        <v>22.6</v>
      </c>
      <c r="M1757" s="4">
        <v>53</v>
      </c>
      <c r="N1757" s="4">
        <v>7</v>
      </c>
      <c r="O1757" s="4">
        <v>293816</v>
      </c>
      <c r="P1757" s="4">
        <v>483956</v>
      </c>
      <c r="Q1757" s="4">
        <v>0</v>
      </c>
      <c r="R1757" s="9" t="str">
        <f t="shared" si="111"/>
        <v>dd7414bd-295b-42da-9649-f4d90a0eb206погашен330792краткосрочныйконсолидация кредитов4 годав ипотекеконсолидация кредитов8173,0422,65372938164839560</v>
      </c>
      <c r="S1757" s="10" t="str">
        <f t="shared" si="112"/>
        <v/>
      </c>
      <c r="T1757" s="3">
        <f t="shared" si="113"/>
        <v>35.949414171471084</v>
      </c>
      <c r="U1757" s="13">
        <f t="shared" si="114"/>
        <v>0.12571721346947912</v>
      </c>
    </row>
    <row r="1758" spans="1:21" x14ac:dyDescent="0.25">
      <c r="A1758">
        <v>1207</v>
      </c>
      <c r="B1758" t="s">
        <v>1257</v>
      </c>
      <c r="C1758" t="s">
        <v>23</v>
      </c>
      <c r="D1758" s="1">
        <v>39006</v>
      </c>
      <c r="E1758" t="s">
        <v>24</v>
      </c>
      <c r="F1758" s="4">
        <v>717</v>
      </c>
      <c r="G1758" s="4">
        <v>291992</v>
      </c>
      <c r="I1758" t="s">
        <v>38</v>
      </c>
      <c r="J1758" t="s">
        <v>30</v>
      </c>
      <c r="K1758" s="3">
        <v>6034.4</v>
      </c>
      <c r="L1758" s="6">
        <v>22</v>
      </c>
      <c r="M1758" s="4">
        <v>43</v>
      </c>
      <c r="N1758" s="4">
        <v>8</v>
      </c>
      <c r="O1758" s="4">
        <v>27512</v>
      </c>
      <c r="P1758" s="4">
        <v>201630</v>
      </c>
      <c r="Q1758" s="4">
        <v>1</v>
      </c>
      <c r="R1758" s="9" t="str">
        <f t="shared" si="111"/>
        <v>de4d30d6-70ed-4189-82b2-41a9ab4824bcпогашен39006краткосрочный717консолидация кредитовв арендеконсолидация кредитов6034,422438275122016301</v>
      </c>
      <c r="S1758" s="10">
        <f t="shared" si="112"/>
        <v>0.2479958355023425</v>
      </c>
      <c r="T1758" s="3">
        <f t="shared" si="113"/>
        <v>4.5591939546599498</v>
      </c>
      <c r="U1758" s="13">
        <f t="shared" si="114"/>
        <v>1.5943769122713603E-2</v>
      </c>
    </row>
    <row r="1759" spans="1:21" x14ac:dyDescent="0.25">
      <c r="A1759">
        <v>1666</v>
      </c>
      <c r="B1759" t="s">
        <v>1715</v>
      </c>
      <c r="C1759" t="s">
        <v>23</v>
      </c>
      <c r="D1759" s="1">
        <v>215512</v>
      </c>
      <c r="E1759" t="s">
        <v>24</v>
      </c>
      <c r="F1759" s="4">
        <v>708</v>
      </c>
      <c r="G1759" s="4">
        <v>1535048</v>
      </c>
      <c r="H1759" t="s">
        <v>29</v>
      </c>
      <c r="I1759" t="s">
        <v>26</v>
      </c>
      <c r="J1759" t="s">
        <v>30</v>
      </c>
      <c r="K1759" s="3">
        <v>9325.39</v>
      </c>
      <c r="L1759" s="6">
        <v>15.8</v>
      </c>
      <c r="M1759" s="4">
        <v>38</v>
      </c>
      <c r="N1759" s="4">
        <v>9</v>
      </c>
      <c r="O1759" s="4">
        <v>126388</v>
      </c>
      <c r="P1759" s="4">
        <v>206712</v>
      </c>
      <c r="Q1759" s="4">
        <v>1</v>
      </c>
      <c r="R1759" s="9" t="str">
        <f t="shared" si="111"/>
        <v>de5dd7c7-007d-48fb-b46e-86834df7030bпогашен215512краткосрочный708консолидация кредитов10+ летв ипотекеконсолидация кредитов9325,3915,83891263882067121</v>
      </c>
      <c r="S1759" s="10">
        <f t="shared" si="112"/>
        <v>7.2899792058619656E-2</v>
      </c>
      <c r="T1759" s="3">
        <f t="shared" si="113"/>
        <v>13.553106089932969</v>
      </c>
      <c r="U1759" s="13">
        <f t="shared" si="114"/>
        <v>4.7396008273057122E-2</v>
      </c>
    </row>
    <row r="1760" spans="1:21" x14ac:dyDescent="0.25">
      <c r="A1760">
        <v>1383</v>
      </c>
      <c r="B1760" t="s">
        <v>1433</v>
      </c>
      <c r="C1760" t="s">
        <v>23</v>
      </c>
      <c r="E1760" t="s">
        <v>24</v>
      </c>
      <c r="F1760" s="4">
        <v>731</v>
      </c>
      <c r="G1760" s="4">
        <v>1688796</v>
      </c>
      <c r="H1760" t="s">
        <v>52</v>
      </c>
      <c r="I1760" t="s">
        <v>38</v>
      </c>
      <c r="J1760" t="s">
        <v>30</v>
      </c>
      <c r="K1760" s="3">
        <v>10948.94</v>
      </c>
      <c r="L1760" s="6">
        <v>9.6</v>
      </c>
      <c r="M1760" s="4">
        <v>37</v>
      </c>
      <c r="N1760" s="4">
        <v>12</v>
      </c>
      <c r="O1760" s="4">
        <v>379392</v>
      </c>
      <c r="P1760" s="4">
        <v>536382</v>
      </c>
      <c r="Q1760" s="4">
        <v>0</v>
      </c>
      <c r="R1760" s="9" t="str">
        <f t="shared" si="111"/>
        <v>de668fb9-8638-4676-870f-d24a47bbc0f2погашенкраткосрочный731консолидация кредитов4 годав арендеконсолидация кредитов10948,949,637123793925363820</v>
      </c>
      <c r="S1760" s="10">
        <f t="shared" si="112"/>
        <v>7.7799378965843116E-2</v>
      </c>
      <c r="T1760" s="3">
        <f t="shared" si="113"/>
        <v>34.651025578731819</v>
      </c>
      <c r="U1760" s="13">
        <f t="shared" si="114"/>
        <v>0.12117667227731482</v>
      </c>
    </row>
    <row r="1761" spans="1:21" x14ac:dyDescent="0.25">
      <c r="A1761">
        <v>697</v>
      </c>
      <c r="B1761" t="s">
        <v>749</v>
      </c>
      <c r="C1761" t="s">
        <v>23</v>
      </c>
      <c r="D1761" s="1">
        <v>265694</v>
      </c>
      <c r="E1761" t="s">
        <v>24</v>
      </c>
      <c r="F1761" s="4">
        <v>739</v>
      </c>
      <c r="G1761" s="4">
        <v>655633</v>
      </c>
      <c r="H1761" t="s">
        <v>29</v>
      </c>
      <c r="I1761" t="s">
        <v>32</v>
      </c>
      <c r="J1761" t="s">
        <v>30</v>
      </c>
      <c r="K1761" s="3">
        <v>12620.75</v>
      </c>
      <c r="L1761" s="6">
        <v>32.9</v>
      </c>
      <c r="N1761" s="4">
        <v>13</v>
      </c>
      <c r="O1761" s="4">
        <v>427652</v>
      </c>
      <c r="P1761" s="4">
        <v>868736</v>
      </c>
      <c r="Q1761" s="4">
        <v>0</v>
      </c>
      <c r="R1761" s="9" t="str">
        <f t="shared" si="111"/>
        <v>de78587a-56e8-495c-9a23-a2921b1f803dпогашен265694краткосрочный739консолидация кредитов10+ летв собственностиконсолидация кредитов12620,7532,9134276528687360</v>
      </c>
      <c r="S1761" s="10">
        <f t="shared" si="112"/>
        <v>0.23099660938360334</v>
      </c>
      <c r="T1761" s="3">
        <f t="shared" si="113"/>
        <v>33.884832517877307</v>
      </c>
      <c r="U1761" s="13">
        <f t="shared" si="114"/>
        <v>0.11849725012787904</v>
      </c>
    </row>
    <row r="1762" spans="1:21" x14ac:dyDescent="0.25">
      <c r="A1762">
        <v>360</v>
      </c>
      <c r="B1762" t="s">
        <v>411</v>
      </c>
      <c r="C1762" t="s">
        <v>23</v>
      </c>
      <c r="D1762" s="1">
        <v>657294</v>
      </c>
      <c r="E1762" t="s">
        <v>24</v>
      </c>
      <c r="F1762" s="4">
        <v>691</v>
      </c>
      <c r="G1762" s="4">
        <v>2270652</v>
      </c>
      <c r="H1762" t="s">
        <v>52</v>
      </c>
      <c r="I1762" t="s">
        <v>38</v>
      </c>
      <c r="J1762" t="s">
        <v>30</v>
      </c>
      <c r="K1762" s="3">
        <v>24031.01</v>
      </c>
      <c r="L1762" s="6">
        <v>11.3</v>
      </c>
      <c r="M1762" s="4">
        <v>40</v>
      </c>
      <c r="N1762" s="4">
        <v>12</v>
      </c>
      <c r="O1762" s="4">
        <v>405327</v>
      </c>
      <c r="P1762" s="4">
        <v>811998</v>
      </c>
      <c r="Q1762" s="4">
        <v>0</v>
      </c>
      <c r="R1762" s="9" t="str">
        <f t="shared" si="111"/>
        <v>de7e5f8e-bdf9-4eaa-8266-9e16da5be3c2погашен657294краткосрочный691консолидация кредитов4 годав арендеконсолидация кредитов24031,0111,340124053278119980</v>
      </c>
      <c r="S1762" s="10">
        <f t="shared" si="112"/>
        <v>0.12699969876493625</v>
      </c>
      <c r="T1762" s="3">
        <f t="shared" si="113"/>
        <v>16.866831647941556</v>
      </c>
      <c r="U1762" s="13">
        <f t="shared" si="114"/>
        <v>5.8984301238510665E-2</v>
      </c>
    </row>
    <row r="1763" spans="1:21" x14ac:dyDescent="0.25">
      <c r="A1763">
        <v>1798</v>
      </c>
      <c r="B1763" t="s">
        <v>1847</v>
      </c>
      <c r="C1763" t="s">
        <v>23</v>
      </c>
      <c r="E1763" t="s">
        <v>24</v>
      </c>
      <c r="F1763" s="4">
        <v>744</v>
      </c>
      <c r="G1763" s="4">
        <v>1186322</v>
      </c>
      <c r="H1763" t="s">
        <v>35</v>
      </c>
      <c r="I1763" t="s">
        <v>38</v>
      </c>
      <c r="J1763" t="s">
        <v>30</v>
      </c>
      <c r="K1763" s="3">
        <v>13593.17</v>
      </c>
      <c r="L1763" s="6">
        <v>37</v>
      </c>
      <c r="N1763" s="4">
        <v>17</v>
      </c>
      <c r="O1763" s="4">
        <v>390127</v>
      </c>
      <c r="P1763" s="4">
        <v>955064</v>
      </c>
      <c r="Q1763" s="4">
        <v>0</v>
      </c>
      <c r="R1763" s="9" t="str">
        <f t="shared" si="111"/>
        <v>de9bfee2-6db8-430a-ab5a-f6430a0a93ccпогашенкраткосрочный744консолидация кредитов3 годав арендеконсолидация кредитов13593,1737173901279550640</v>
      </c>
      <c r="S1763" s="10">
        <f t="shared" si="112"/>
        <v>0.13749895896729555</v>
      </c>
      <c r="T1763" s="3">
        <f t="shared" si="113"/>
        <v>28.700222243965168</v>
      </c>
      <c r="U1763" s="13">
        <f t="shared" si="114"/>
        <v>0.10036636339207455</v>
      </c>
    </row>
    <row r="1764" spans="1:21" x14ac:dyDescent="0.25">
      <c r="A1764">
        <v>1759</v>
      </c>
      <c r="B1764" t="s">
        <v>1808</v>
      </c>
      <c r="C1764" t="s">
        <v>23</v>
      </c>
      <c r="D1764" s="1">
        <v>614394</v>
      </c>
      <c r="E1764" t="s">
        <v>24</v>
      </c>
      <c r="F1764" s="4">
        <v>724</v>
      </c>
      <c r="G1764" s="4">
        <v>1705554</v>
      </c>
      <c r="H1764" t="s">
        <v>29</v>
      </c>
      <c r="I1764" t="s">
        <v>26</v>
      </c>
      <c r="J1764" t="s">
        <v>30</v>
      </c>
      <c r="K1764" s="3">
        <v>14639.31</v>
      </c>
      <c r="L1764" s="6">
        <v>16.600000000000001</v>
      </c>
      <c r="M1764" s="4">
        <v>7</v>
      </c>
      <c r="N1764" s="4">
        <v>14</v>
      </c>
      <c r="O1764" s="4">
        <v>489820</v>
      </c>
      <c r="P1764" s="4">
        <v>1136586</v>
      </c>
      <c r="Q1764" s="4">
        <v>0</v>
      </c>
      <c r="R1764" s="9" t="str">
        <f t="shared" si="111"/>
        <v>dec07619-7502-4afa-8066-bd69a8109611погашен614394краткосрочный724консолидация кредитов10+ летв ипотекеконсолидация кредитов14639,3116,671448982011365860</v>
      </c>
      <c r="S1764" s="10">
        <f t="shared" si="112"/>
        <v>0.10299979947864447</v>
      </c>
      <c r="T1764" s="3">
        <f t="shared" si="113"/>
        <v>33.459227244999937</v>
      </c>
      <c r="U1764" s="13">
        <f t="shared" si="114"/>
        <v>0.11700888348332544</v>
      </c>
    </row>
    <row r="1765" spans="1:21" x14ac:dyDescent="0.25">
      <c r="A1765">
        <v>73</v>
      </c>
      <c r="B1765" t="s">
        <v>120</v>
      </c>
      <c r="C1765" t="s">
        <v>23</v>
      </c>
      <c r="E1765" t="s">
        <v>24</v>
      </c>
      <c r="F1765" s="4">
        <v>699</v>
      </c>
      <c r="G1765" s="4">
        <v>2770162</v>
      </c>
      <c r="H1765" t="s">
        <v>37</v>
      </c>
      <c r="I1765" t="s">
        <v>26</v>
      </c>
      <c r="J1765" t="s">
        <v>30</v>
      </c>
      <c r="K1765" s="3">
        <v>48708.4</v>
      </c>
      <c r="L1765" s="6">
        <v>25.6</v>
      </c>
      <c r="M1765" s="4">
        <v>25</v>
      </c>
      <c r="N1765" s="4">
        <v>13</v>
      </c>
      <c r="O1765" s="4">
        <v>348802</v>
      </c>
      <c r="P1765" s="4">
        <v>449262</v>
      </c>
      <c r="Q1765" s="4">
        <v>0</v>
      </c>
      <c r="R1765" s="9" t="str">
        <f t="shared" si="111"/>
        <v>decb6753-c45f-4f8a-ae0d-e8b26d246998погашенкраткосрочный699консолидация кредитов5 летв ипотекеконсолидация кредитов48708,425,625133488024492620</v>
      </c>
      <c r="S1765" s="10">
        <f t="shared" si="112"/>
        <v>0.21099877913277276</v>
      </c>
      <c r="T1765" s="3">
        <f t="shared" si="113"/>
        <v>7.1610235606178811</v>
      </c>
      <c r="U1765" s="13">
        <f t="shared" si="114"/>
        <v>2.5042520118300104E-2</v>
      </c>
    </row>
    <row r="1766" spans="1:21" x14ac:dyDescent="0.25">
      <c r="A1766">
        <v>356</v>
      </c>
      <c r="B1766" t="s">
        <v>407</v>
      </c>
      <c r="C1766" t="s">
        <v>40</v>
      </c>
      <c r="D1766" s="1">
        <v>47806</v>
      </c>
      <c r="E1766" t="s">
        <v>24</v>
      </c>
      <c r="F1766" s="4">
        <v>671</v>
      </c>
      <c r="G1766" s="4">
        <v>835620</v>
      </c>
      <c r="H1766" t="s">
        <v>46</v>
      </c>
      <c r="I1766" t="s">
        <v>38</v>
      </c>
      <c r="J1766" t="s">
        <v>72</v>
      </c>
      <c r="K1766" s="3">
        <v>3070.97</v>
      </c>
      <c r="L1766" s="6">
        <v>12.8</v>
      </c>
      <c r="M1766" s="4">
        <v>12</v>
      </c>
      <c r="N1766" s="4">
        <v>10</v>
      </c>
      <c r="O1766" s="4">
        <v>48051</v>
      </c>
      <c r="P1766" s="4">
        <v>60764</v>
      </c>
      <c r="Q1766" s="4">
        <v>0</v>
      </c>
      <c r="R1766" s="9" t="str">
        <f t="shared" si="111"/>
        <v>decba3f3-c30b-4116-821f-b26898388a7eне погашен47806краткосрочный671иное2 годав арендеиное3070,9712,8121048051607640</v>
      </c>
      <c r="S1766" s="10">
        <f t="shared" si="112"/>
        <v>4.4100954979536151E-2</v>
      </c>
      <c r="T1766" s="3">
        <f t="shared" si="113"/>
        <v>15.646847738662379</v>
      </c>
      <c r="U1766" s="13">
        <f t="shared" si="114"/>
        <v>5.4717945830864145E-2</v>
      </c>
    </row>
    <row r="1767" spans="1:21" x14ac:dyDescent="0.25">
      <c r="A1767">
        <v>39</v>
      </c>
      <c r="B1767" t="s">
        <v>84</v>
      </c>
      <c r="C1767" t="s">
        <v>40</v>
      </c>
      <c r="D1767" s="1">
        <v>259842</v>
      </c>
      <c r="E1767" t="s">
        <v>24</v>
      </c>
      <c r="F1767" s="4"/>
      <c r="G1767" s="4"/>
      <c r="H1767" t="s">
        <v>25</v>
      </c>
      <c r="I1767" t="s">
        <v>26</v>
      </c>
      <c r="J1767" t="s">
        <v>30</v>
      </c>
      <c r="K1767" s="3">
        <v>11792.73</v>
      </c>
      <c r="L1767" s="6">
        <v>20.6</v>
      </c>
      <c r="M1767" s="4">
        <v>34</v>
      </c>
      <c r="N1767" s="4">
        <v>9</v>
      </c>
      <c r="O1767" s="4">
        <v>401584</v>
      </c>
      <c r="P1767" s="4">
        <v>708818</v>
      </c>
      <c r="Q1767" s="4">
        <v>0</v>
      </c>
      <c r="R1767" s="9" t="str">
        <f t="shared" si="111"/>
        <v>dedbd71d-dabd-4c64-a38f-bb5886e7f8b6не погашен259842краткосрочныйконсолидация кредитов8 летв ипотекеконсолидация кредитов11792,7320,63494015847088180</v>
      </c>
      <c r="S1767" s="10" t="str">
        <f t="shared" si="112"/>
        <v/>
      </c>
      <c r="T1767" s="3">
        <f t="shared" si="113"/>
        <v>34.053522805999968</v>
      </c>
      <c r="U1767" s="13">
        <f t="shared" si="114"/>
        <v>0.11908716997639146</v>
      </c>
    </row>
    <row r="1768" spans="1:21" x14ac:dyDescent="0.25">
      <c r="A1768">
        <v>977</v>
      </c>
      <c r="B1768" t="s">
        <v>1028</v>
      </c>
      <c r="C1768" t="s">
        <v>23</v>
      </c>
      <c r="D1768" s="1">
        <v>372196</v>
      </c>
      <c r="E1768" t="s">
        <v>34</v>
      </c>
      <c r="F1768" s="4">
        <v>665</v>
      </c>
      <c r="G1768" s="4">
        <v>1243645</v>
      </c>
      <c r="H1768" t="s">
        <v>37</v>
      </c>
      <c r="I1768" t="s">
        <v>26</v>
      </c>
      <c r="J1768" t="s">
        <v>30</v>
      </c>
      <c r="K1768" s="3">
        <v>10778.13</v>
      </c>
      <c r="L1768" s="6">
        <v>16</v>
      </c>
      <c r="N1768" s="4">
        <v>6</v>
      </c>
      <c r="O1768" s="4">
        <v>147269</v>
      </c>
      <c r="P1768" s="4">
        <v>212608</v>
      </c>
      <c r="Q1768" s="4">
        <v>0</v>
      </c>
      <c r="R1768" s="9" t="str">
        <f t="shared" si="111"/>
        <v>deed9021-d878-4200-b8f4-94f4c63b9b01погашен372196долгосрочный665консолидация кредитов5 летв ипотекеконсолидация кредитов10778,131661472692126080</v>
      </c>
      <c r="S1768" s="10">
        <f t="shared" si="112"/>
        <v>0.10399877778626537</v>
      </c>
      <c r="T1768" s="3">
        <f t="shared" si="113"/>
        <v>13.663687485677016</v>
      </c>
      <c r="U1768" s="13">
        <f t="shared" si="114"/>
        <v>4.7782717910888707E-2</v>
      </c>
    </row>
    <row r="1769" spans="1:21" x14ac:dyDescent="0.25">
      <c r="A1769">
        <v>1782</v>
      </c>
      <c r="B1769" t="s">
        <v>1831</v>
      </c>
      <c r="C1769" t="s">
        <v>23</v>
      </c>
      <c r="D1769" s="1">
        <v>266486</v>
      </c>
      <c r="E1769" t="s">
        <v>24</v>
      </c>
      <c r="F1769" s="4">
        <v>706</v>
      </c>
      <c r="G1769" s="4">
        <v>1304141</v>
      </c>
      <c r="H1769" t="s">
        <v>29</v>
      </c>
      <c r="I1769" t="s">
        <v>391</v>
      </c>
      <c r="J1769" t="s">
        <v>107</v>
      </c>
      <c r="K1769" s="3">
        <v>28147.93</v>
      </c>
      <c r="L1769" s="6">
        <v>16.399999999999999</v>
      </c>
      <c r="N1769" s="4">
        <v>10</v>
      </c>
      <c r="O1769" s="4">
        <v>761672</v>
      </c>
      <c r="P1769" s="4">
        <v>1070322</v>
      </c>
      <c r="Q1769" s="4">
        <v>0</v>
      </c>
      <c r="R1769" s="9" t="str">
        <f t="shared" si="111"/>
        <v>df37ec52-079d-4fe1-ac3e-9af957a1e86cпогашен266486краткосрочный706путешествие10+ летHaveMortgageпутешествие28147,9316,41076167210703220</v>
      </c>
      <c r="S1769" s="10">
        <f t="shared" si="112"/>
        <v>0.25900202508777809</v>
      </c>
      <c r="T1769" s="3">
        <f t="shared" si="113"/>
        <v>27.059609711975266</v>
      </c>
      <c r="U1769" s="13">
        <f t="shared" si="114"/>
        <v>9.4629044977896981E-2</v>
      </c>
    </row>
    <row r="1770" spans="1:21" x14ac:dyDescent="0.25">
      <c r="A1770">
        <v>1035</v>
      </c>
      <c r="B1770" t="s">
        <v>1085</v>
      </c>
      <c r="C1770" t="s">
        <v>23</v>
      </c>
      <c r="D1770" s="1">
        <v>332970</v>
      </c>
      <c r="E1770" t="s">
        <v>34</v>
      </c>
      <c r="F1770" s="4">
        <v>723</v>
      </c>
      <c r="G1770" s="4">
        <v>996892</v>
      </c>
      <c r="H1770" t="s">
        <v>42</v>
      </c>
      <c r="I1770" t="s">
        <v>38</v>
      </c>
      <c r="J1770" t="s">
        <v>30</v>
      </c>
      <c r="K1770" s="3">
        <v>19190.189999999999</v>
      </c>
      <c r="L1770" s="6">
        <v>12.8</v>
      </c>
      <c r="N1770" s="4">
        <v>14</v>
      </c>
      <c r="O1770" s="4">
        <v>209836</v>
      </c>
      <c r="P1770" s="4">
        <v>310684</v>
      </c>
      <c r="Q1770" s="4">
        <v>0</v>
      </c>
      <c r="R1770" s="9" t="str">
        <f t="shared" si="111"/>
        <v>df7bea99-4e87-4c5e-8f76-9c2c4d147e01погашен332970долгосрочный723консолидация кредитов&lt; 1 годав арендеконсолидация кредитов19190,1912,8142098363106840</v>
      </c>
      <c r="S1770" s="10">
        <f t="shared" si="112"/>
        <v>0.23100022871083323</v>
      </c>
      <c r="T1770" s="3">
        <f t="shared" si="113"/>
        <v>10.934545202522749</v>
      </c>
      <c r="U1770" s="13">
        <f t="shared" si="114"/>
        <v>3.8238747003230197E-2</v>
      </c>
    </row>
    <row r="1771" spans="1:21" x14ac:dyDescent="0.25">
      <c r="A1771">
        <v>1677</v>
      </c>
      <c r="B1771" t="s">
        <v>1726</v>
      </c>
      <c r="C1771" t="s">
        <v>23</v>
      </c>
      <c r="D1771" s="1">
        <v>506264</v>
      </c>
      <c r="E1771" t="s">
        <v>34</v>
      </c>
      <c r="F1771" s="4">
        <v>633</v>
      </c>
      <c r="G1771" s="4">
        <v>1821796</v>
      </c>
      <c r="H1771" t="s">
        <v>29</v>
      </c>
      <c r="I1771" t="s">
        <v>26</v>
      </c>
      <c r="J1771" t="s">
        <v>30</v>
      </c>
      <c r="K1771" s="3">
        <v>21405.97</v>
      </c>
      <c r="L1771" s="6">
        <v>23.3</v>
      </c>
      <c r="M1771" s="4">
        <v>17</v>
      </c>
      <c r="N1771" s="4">
        <v>11</v>
      </c>
      <c r="O1771" s="4">
        <v>192660</v>
      </c>
      <c r="P1771" s="4">
        <v>505868</v>
      </c>
      <c r="Q1771" s="4">
        <v>0</v>
      </c>
      <c r="R1771" s="9" t="str">
        <f t="shared" si="111"/>
        <v>df80bc8e-d8fe-4ef3-b31d-ce38a91fce7dпогашен506264долгосрочный633консолидация кредитов10+ летв ипотекеконсолидация кредитов21405,9723,317111926605058680</v>
      </c>
      <c r="S1771" s="10">
        <f t="shared" si="112"/>
        <v>0.14099912394142924</v>
      </c>
      <c r="T1771" s="3">
        <f t="shared" si="113"/>
        <v>9.000292908940823</v>
      </c>
      <c r="U1771" s="13">
        <f t="shared" si="114"/>
        <v>3.1474553090745143E-2</v>
      </c>
    </row>
    <row r="1772" spans="1:21" x14ac:dyDescent="0.25">
      <c r="A1772">
        <v>309</v>
      </c>
      <c r="B1772" t="s">
        <v>359</v>
      </c>
      <c r="C1772" t="s">
        <v>23</v>
      </c>
      <c r="E1772" t="s">
        <v>24</v>
      </c>
      <c r="F1772" s="4">
        <v>750</v>
      </c>
      <c r="G1772" s="4">
        <v>931095</v>
      </c>
      <c r="H1772" t="s">
        <v>52</v>
      </c>
      <c r="I1772" t="s">
        <v>38</v>
      </c>
      <c r="J1772" t="s">
        <v>72</v>
      </c>
      <c r="K1772" s="3">
        <v>2498.5</v>
      </c>
      <c r="L1772" s="6">
        <v>15.5</v>
      </c>
      <c r="N1772" s="4">
        <v>5</v>
      </c>
      <c r="O1772" s="4">
        <v>71459</v>
      </c>
      <c r="P1772" s="4">
        <v>220044</v>
      </c>
      <c r="Q1772" s="4">
        <v>0</v>
      </c>
      <c r="R1772" s="9" t="str">
        <f t="shared" si="111"/>
        <v>df888b2a-d3e8-4351-93b6-acf3ab7e17c6погашенкраткосрочный750иное4 годав арендеиное2498,515,55714592200440</v>
      </c>
      <c r="S1772" s="10">
        <f t="shared" si="112"/>
        <v>3.2200795837159471E-2</v>
      </c>
      <c r="T1772" s="3">
        <f t="shared" si="113"/>
        <v>28.600760456273765</v>
      </c>
      <c r="U1772" s="13">
        <f t="shared" si="114"/>
        <v>0.10001853967690595</v>
      </c>
    </row>
    <row r="1773" spans="1:21" x14ac:dyDescent="0.25">
      <c r="A1773">
        <v>487</v>
      </c>
      <c r="B1773" t="s">
        <v>538</v>
      </c>
      <c r="C1773" t="s">
        <v>23</v>
      </c>
      <c r="E1773" t="s">
        <v>24</v>
      </c>
      <c r="F1773" s="4">
        <v>743</v>
      </c>
      <c r="G1773" s="4">
        <v>2278632</v>
      </c>
      <c r="H1773" t="s">
        <v>52</v>
      </c>
      <c r="I1773" t="s">
        <v>38</v>
      </c>
      <c r="J1773" t="s">
        <v>30</v>
      </c>
      <c r="K1773" s="3">
        <v>32850.239999999998</v>
      </c>
      <c r="L1773" s="6">
        <v>14.5</v>
      </c>
      <c r="M1773" s="4">
        <v>38</v>
      </c>
      <c r="N1773" s="4">
        <v>12</v>
      </c>
      <c r="O1773" s="4">
        <v>444315</v>
      </c>
      <c r="P1773" s="4">
        <v>1309066</v>
      </c>
      <c r="Q1773" s="4">
        <v>0</v>
      </c>
      <c r="R1773" s="9" t="str">
        <f t="shared" si="111"/>
        <v>df91f048-5e68-4921-877c-32f03638953fпогашенкраткосрочный743консолидация кредитов4 годав арендеконсолидация кредитов32850,2414,5381244431513090660</v>
      </c>
      <c r="S1773" s="10">
        <f t="shared" si="112"/>
        <v>0.17299979987992795</v>
      </c>
      <c r="T1773" s="3">
        <f t="shared" si="113"/>
        <v>13.525471960022211</v>
      </c>
      <c r="U1773" s="13">
        <f t="shared" si="114"/>
        <v>4.729937009718968E-2</v>
      </c>
    </row>
    <row r="1774" spans="1:21" x14ac:dyDescent="0.25">
      <c r="A1774">
        <v>275</v>
      </c>
      <c r="B1774" t="s">
        <v>325</v>
      </c>
      <c r="C1774" t="s">
        <v>23</v>
      </c>
      <c r="D1774" s="1">
        <v>325622</v>
      </c>
      <c r="E1774" t="s">
        <v>24</v>
      </c>
      <c r="F1774" s="4"/>
      <c r="G1774" s="4"/>
      <c r="H1774" t="s">
        <v>35</v>
      </c>
      <c r="I1774" t="s">
        <v>38</v>
      </c>
      <c r="J1774" t="s">
        <v>30</v>
      </c>
      <c r="K1774" s="3">
        <v>8831.01</v>
      </c>
      <c r="L1774" s="6">
        <v>15.2</v>
      </c>
      <c r="M1774" s="4">
        <v>48</v>
      </c>
      <c r="N1774" s="4">
        <v>25</v>
      </c>
      <c r="O1774" s="4">
        <v>144172</v>
      </c>
      <c r="P1774" s="4">
        <v>415250</v>
      </c>
      <c r="Q1774" s="4">
        <v>0</v>
      </c>
      <c r="R1774" s="9" t="str">
        <f t="shared" si="111"/>
        <v>df9f570e-c620-4065-a045-1fdb1441d8caпогашен325622краткосрочныйконсолидация кредитов3 годав арендеконсолидация кредитов8831,0115,248251441724152500</v>
      </c>
      <c r="S1774" s="10" t="str">
        <f t="shared" si="112"/>
        <v/>
      </c>
      <c r="T1774" s="3">
        <f t="shared" si="113"/>
        <v>16.3256524451903</v>
      </c>
      <c r="U1774" s="13">
        <f t="shared" si="114"/>
        <v>5.709176577095041E-2</v>
      </c>
    </row>
    <row r="1775" spans="1:21" x14ac:dyDescent="0.25">
      <c r="A1775">
        <v>1700</v>
      </c>
      <c r="B1775" t="s">
        <v>1749</v>
      </c>
      <c r="C1775" t="s">
        <v>40</v>
      </c>
      <c r="D1775" s="1">
        <v>324830</v>
      </c>
      <c r="E1775" t="s">
        <v>24</v>
      </c>
      <c r="F1775" s="4">
        <v>717</v>
      </c>
      <c r="G1775" s="4">
        <v>709916</v>
      </c>
      <c r="H1775" t="s">
        <v>25</v>
      </c>
      <c r="I1775" t="s">
        <v>38</v>
      </c>
      <c r="J1775" t="s">
        <v>30</v>
      </c>
      <c r="K1775" s="3">
        <v>12955.91</v>
      </c>
      <c r="L1775" s="6">
        <v>13.8</v>
      </c>
      <c r="M1775" s="4">
        <v>0</v>
      </c>
      <c r="N1775" s="4">
        <v>14</v>
      </c>
      <c r="O1775" s="4">
        <v>280421</v>
      </c>
      <c r="P1775" s="4">
        <v>753346</v>
      </c>
      <c r="Q1775" s="4">
        <v>0</v>
      </c>
      <c r="R1775" s="9" t="str">
        <f t="shared" si="111"/>
        <v>dfe87834-58da-4fd1-a688-16b7b5c1b8d9не погашен324830краткосрочный717консолидация кредитов8 летв арендеконсолидация кредитов12955,9113,80142804217533460</v>
      </c>
      <c r="S1775" s="10">
        <f t="shared" si="112"/>
        <v>0.21899903650572741</v>
      </c>
      <c r="T1775" s="3">
        <f t="shared" si="113"/>
        <v>21.64425347196762</v>
      </c>
      <c r="U1775" s="13">
        <f t="shared" si="114"/>
        <v>7.5691226041793361E-2</v>
      </c>
    </row>
    <row r="1776" spans="1:21" x14ac:dyDescent="0.25">
      <c r="A1776">
        <v>1084</v>
      </c>
      <c r="B1776" t="s">
        <v>1134</v>
      </c>
      <c r="C1776" t="s">
        <v>23</v>
      </c>
      <c r="D1776" s="1">
        <v>367598</v>
      </c>
      <c r="E1776" t="s">
        <v>34</v>
      </c>
      <c r="F1776" s="4">
        <v>708</v>
      </c>
      <c r="G1776" s="4">
        <v>821712</v>
      </c>
      <c r="H1776" t="s">
        <v>74</v>
      </c>
      <c r="I1776" t="s">
        <v>38</v>
      </c>
      <c r="J1776" t="s">
        <v>30</v>
      </c>
      <c r="K1776" s="3">
        <v>22870.87</v>
      </c>
      <c r="L1776" s="6">
        <v>9.9</v>
      </c>
      <c r="N1776" s="4">
        <v>12</v>
      </c>
      <c r="O1776" s="4">
        <v>262295</v>
      </c>
      <c r="P1776" s="4">
        <v>560340</v>
      </c>
      <c r="Q1776" s="4">
        <v>0</v>
      </c>
      <c r="R1776" s="9" t="str">
        <f t="shared" si="111"/>
        <v>e01e2fc6-3811-48e3-ab85-95e125b4a617погашен367598долгосрочный708консолидация кредитов6 летв арендеконсолидация кредитов22870,879,9122622955603400</v>
      </c>
      <c r="S1776" s="10">
        <f t="shared" si="112"/>
        <v>0.33399833518312988</v>
      </c>
      <c r="T1776" s="3">
        <f t="shared" si="113"/>
        <v>11.468518687745592</v>
      </c>
      <c r="U1776" s="13">
        <f t="shared" si="114"/>
        <v>4.0106083653240893E-2</v>
      </c>
    </row>
    <row r="1777" spans="1:21" x14ac:dyDescent="0.25">
      <c r="A1777">
        <v>964</v>
      </c>
      <c r="B1777" t="s">
        <v>1016</v>
      </c>
      <c r="C1777" t="s">
        <v>23</v>
      </c>
      <c r="D1777" s="1">
        <v>64988</v>
      </c>
      <c r="E1777" t="s">
        <v>24</v>
      </c>
      <c r="F1777" s="4"/>
      <c r="G1777" s="4"/>
      <c r="H1777" t="s">
        <v>29</v>
      </c>
      <c r="I1777" t="s">
        <v>38</v>
      </c>
      <c r="J1777" t="s">
        <v>30</v>
      </c>
      <c r="K1777" s="3">
        <v>7577.96</v>
      </c>
      <c r="L1777" s="6">
        <v>23.1</v>
      </c>
      <c r="N1777" s="4">
        <v>9</v>
      </c>
      <c r="O1777" s="4">
        <v>5833</v>
      </c>
      <c r="P1777" s="4">
        <v>1126620</v>
      </c>
      <c r="Q1777" s="4">
        <v>0</v>
      </c>
      <c r="R1777" s="9" t="str">
        <f t="shared" si="111"/>
        <v>e035819f-64aa-45a1-b86b-335bb4979f3fпогашен64988краткосрочныйконсолидация кредитов10+ летв арендеконсолидация кредитов7577,9623,19583311266200</v>
      </c>
      <c r="S1777" s="10" t="str">
        <f t="shared" si="112"/>
        <v/>
      </c>
      <c r="T1777" s="3">
        <f t="shared" si="113"/>
        <v>0.76973222344799919</v>
      </c>
      <c r="U1777" s="13">
        <f t="shared" si="114"/>
        <v>2.6917988089592572E-3</v>
      </c>
    </row>
    <row r="1778" spans="1:21" x14ac:dyDescent="0.25">
      <c r="A1778">
        <v>916</v>
      </c>
      <c r="B1778" t="s">
        <v>968</v>
      </c>
      <c r="C1778" t="s">
        <v>23</v>
      </c>
      <c r="D1778" s="1">
        <v>565840</v>
      </c>
      <c r="E1778" t="s">
        <v>24</v>
      </c>
      <c r="F1778" s="4">
        <v>734</v>
      </c>
      <c r="G1778" s="4">
        <v>1582377</v>
      </c>
      <c r="H1778" t="s">
        <v>55</v>
      </c>
      <c r="I1778" t="s">
        <v>26</v>
      </c>
      <c r="J1778" t="s">
        <v>30</v>
      </c>
      <c r="K1778" s="3">
        <v>39032.080000000002</v>
      </c>
      <c r="L1778" s="6">
        <v>15.4</v>
      </c>
      <c r="N1778" s="4">
        <v>12</v>
      </c>
      <c r="O1778" s="4">
        <v>434872</v>
      </c>
      <c r="P1778" s="4">
        <v>840620</v>
      </c>
      <c r="Q1778" s="4">
        <v>0</v>
      </c>
      <c r="R1778" s="9" t="str">
        <f t="shared" si="111"/>
        <v>e08c3d21-9329-4b19-a505-d8f287ccf5a7погашен565840краткосрочный734консолидация кредитов9 летв ипотекеконсолидация кредитов39032,0815,4124348728406200</v>
      </c>
      <c r="S1778" s="10">
        <f t="shared" si="112"/>
        <v>0.29600086452217139</v>
      </c>
      <c r="T1778" s="3">
        <f t="shared" si="113"/>
        <v>11.141399587211339</v>
      </c>
      <c r="U1778" s="13">
        <f t="shared" si="114"/>
        <v>3.8962128939663269E-2</v>
      </c>
    </row>
    <row r="1779" spans="1:21" x14ac:dyDescent="0.25">
      <c r="A1779">
        <v>1510</v>
      </c>
      <c r="B1779" t="s">
        <v>1560</v>
      </c>
      <c r="C1779" t="s">
        <v>23</v>
      </c>
      <c r="D1779" s="1">
        <v>206074</v>
      </c>
      <c r="E1779" t="s">
        <v>24</v>
      </c>
      <c r="F1779" s="4">
        <v>682</v>
      </c>
      <c r="G1779" s="4">
        <v>578930</v>
      </c>
      <c r="H1779" t="s">
        <v>68</v>
      </c>
      <c r="I1779" t="s">
        <v>38</v>
      </c>
      <c r="J1779" t="s">
        <v>30</v>
      </c>
      <c r="K1779" s="3">
        <v>11385.56</v>
      </c>
      <c r="L1779" s="6">
        <v>9.8000000000000007</v>
      </c>
      <c r="M1779" s="4">
        <v>65</v>
      </c>
      <c r="N1779" s="4">
        <v>6</v>
      </c>
      <c r="O1779" s="4">
        <v>85424</v>
      </c>
      <c r="P1779" s="4">
        <v>182842</v>
      </c>
      <c r="Q1779" s="4">
        <v>0</v>
      </c>
      <c r="R1779" s="9" t="str">
        <f t="shared" si="111"/>
        <v>e104b113-a9e7-459f-b196-cff5c6de9f12погашен206074краткосрочный682консолидация кредитов1 годв арендеконсолидация кредитов11385,569,8656854241828420</v>
      </c>
      <c r="S1779" s="10">
        <f t="shared" si="112"/>
        <v>0.23599868723334427</v>
      </c>
      <c r="T1779" s="3">
        <f t="shared" si="113"/>
        <v>7.5028369267739139</v>
      </c>
      <c r="U1779" s="13">
        <f t="shared" si="114"/>
        <v>2.6237861542079438E-2</v>
      </c>
    </row>
    <row r="1780" spans="1:21" x14ac:dyDescent="0.25">
      <c r="A1780">
        <v>1938</v>
      </c>
      <c r="B1780" t="s">
        <v>1985</v>
      </c>
      <c r="C1780" t="s">
        <v>23</v>
      </c>
      <c r="D1780" s="1">
        <v>66836</v>
      </c>
      <c r="E1780" t="s">
        <v>24</v>
      </c>
      <c r="F1780" s="4">
        <v>715</v>
      </c>
      <c r="G1780" s="4">
        <v>692550</v>
      </c>
      <c r="H1780" t="s">
        <v>35</v>
      </c>
      <c r="I1780" t="s">
        <v>38</v>
      </c>
      <c r="J1780" t="s">
        <v>75</v>
      </c>
      <c r="K1780" s="3">
        <v>11831.11</v>
      </c>
      <c r="L1780" s="6">
        <v>28.3</v>
      </c>
      <c r="N1780" s="4">
        <v>10</v>
      </c>
      <c r="O1780" s="4">
        <v>423605</v>
      </c>
      <c r="P1780" s="4">
        <v>638660</v>
      </c>
      <c r="Q1780" s="4">
        <v>0</v>
      </c>
      <c r="R1780" s="9" t="str">
        <f t="shared" si="111"/>
        <v>e11932bb-38c9-4a31-b470-cf101a5bd5a5погашен66836краткосрочный715бизнес3 годав арендебизнес11831,1128,3104236056386600</v>
      </c>
      <c r="S1780" s="10">
        <f t="shared" si="112"/>
        <v>0.20500082304526751</v>
      </c>
      <c r="T1780" s="3">
        <f t="shared" si="113"/>
        <v>35.804332814080844</v>
      </c>
      <c r="U1780" s="13">
        <f t="shared" si="114"/>
        <v>0.12520985543881766</v>
      </c>
    </row>
    <row r="1781" spans="1:21" x14ac:dyDescent="0.25">
      <c r="A1781">
        <v>1770</v>
      </c>
      <c r="B1781" t="s">
        <v>1819</v>
      </c>
      <c r="C1781" t="s">
        <v>23</v>
      </c>
      <c r="D1781" s="1">
        <v>151272</v>
      </c>
      <c r="E1781" t="s">
        <v>24</v>
      </c>
      <c r="F1781" s="4">
        <v>698</v>
      </c>
      <c r="G1781" s="4">
        <v>1022846</v>
      </c>
      <c r="H1781" t="s">
        <v>29</v>
      </c>
      <c r="I1781" t="s">
        <v>26</v>
      </c>
      <c r="J1781" t="s">
        <v>72</v>
      </c>
      <c r="K1781" s="3">
        <v>4185.13</v>
      </c>
      <c r="L1781" s="6">
        <v>10.3</v>
      </c>
      <c r="N1781" s="4">
        <v>6</v>
      </c>
      <c r="O1781" s="4">
        <v>101422</v>
      </c>
      <c r="P1781" s="4">
        <v>131384</v>
      </c>
      <c r="Q1781" s="4">
        <v>0</v>
      </c>
      <c r="R1781" s="9" t="str">
        <f t="shared" si="111"/>
        <v>e13b36eb-1f88-4b41-8827-b1133c8bfb38погашен151272краткосрочный698иное10+ летв ипотекеиное4185,1310,361014221313840</v>
      </c>
      <c r="S1781" s="10">
        <f t="shared" si="112"/>
        <v>4.9099825389159267E-2</v>
      </c>
      <c r="T1781" s="3">
        <f t="shared" si="113"/>
        <v>24.23389476551505</v>
      </c>
      <c r="U1781" s="13">
        <f t="shared" si="114"/>
        <v>8.4747353792788582E-2</v>
      </c>
    </row>
    <row r="1782" spans="1:21" x14ac:dyDescent="0.25">
      <c r="A1782">
        <v>1342</v>
      </c>
      <c r="B1782" t="s">
        <v>1392</v>
      </c>
      <c r="C1782" t="s">
        <v>40</v>
      </c>
      <c r="D1782" s="1">
        <v>238854</v>
      </c>
      <c r="E1782" t="s">
        <v>34</v>
      </c>
      <c r="F1782" s="4">
        <v>703</v>
      </c>
      <c r="G1782" s="4">
        <v>693861</v>
      </c>
      <c r="H1782" t="s">
        <v>57</v>
      </c>
      <c r="I1782" t="s">
        <v>38</v>
      </c>
      <c r="J1782" t="s">
        <v>30</v>
      </c>
      <c r="K1782" s="3">
        <v>16652.740000000002</v>
      </c>
      <c r="L1782" s="6">
        <v>14</v>
      </c>
      <c r="M1782" s="4">
        <v>39</v>
      </c>
      <c r="N1782" s="4">
        <v>13</v>
      </c>
      <c r="O1782" s="4">
        <v>132240</v>
      </c>
      <c r="P1782" s="4">
        <v>293348</v>
      </c>
      <c r="Q1782" s="4">
        <v>0</v>
      </c>
      <c r="R1782" s="9" t="str">
        <f t="shared" si="111"/>
        <v>e14cce30-64ca-4c2d-a561-2a9e32794faeне погашен238854долгосрочный703консолидация кредитов7 летв арендеконсолидация кредитов16652,741439131322402933480</v>
      </c>
      <c r="S1782" s="10">
        <f t="shared" si="112"/>
        <v>0.28800131438429311</v>
      </c>
      <c r="T1782" s="3">
        <f t="shared" si="113"/>
        <v>7.9410355292882722</v>
      </c>
      <c r="U1782" s="13">
        <f t="shared" si="114"/>
        <v>2.777026780026105E-2</v>
      </c>
    </row>
    <row r="1783" spans="1:21" x14ac:dyDescent="0.25">
      <c r="A1783">
        <v>454</v>
      </c>
      <c r="B1783" t="s">
        <v>505</v>
      </c>
      <c r="C1783" t="s">
        <v>40</v>
      </c>
      <c r="D1783" s="1">
        <v>781022</v>
      </c>
      <c r="E1783" t="s">
        <v>34</v>
      </c>
      <c r="F1783" s="4">
        <v>653</v>
      </c>
      <c r="G1783" s="4">
        <v>2004253</v>
      </c>
      <c r="H1783" t="s">
        <v>29</v>
      </c>
      <c r="I1783" t="s">
        <v>26</v>
      </c>
      <c r="J1783" t="s">
        <v>30</v>
      </c>
      <c r="K1783" s="3">
        <v>35993.22</v>
      </c>
      <c r="L1783" s="6">
        <v>26.4</v>
      </c>
      <c r="M1783" s="4">
        <v>48</v>
      </c>
      <c r="N1783" s="4">
        <v>17</v>
      </c>
      <c r="O1783" s="4">
        <v>622554</v>
      </c>
      <c r="P1783" s="4">
        <v>1115862</v>
      </c>
      <c r="Q1783" s="4">
        <v>0</v>
      </c>
      <c r="R1783" s="9" t="str">
        <f t="shared" si="111"/>
        <v>e15c3081-4cec-4988-ae46-073d7ef52a61не погашен781022долгосрочный653консолидация кредитов10+ летв ипотекеконсолидация кредитов35993,2226,4481762255411158620</v>
      </c>
      <c r="S1783" s="10">
        <f t="shared" si="112"/>
        <v>0.21550105700228464</v>
      </c>
      <c r="T1783" s="3">
        <f t="shared" si="113"/>
        <v>17.296424159883443</v>
      </c>
      <c r="U1783" s="13">
        <f t="shared" si="114"/>
        <v>6.0486611492332469E-2</v>
      </c>
    </row>
    <row r="1784" spans="1:21" x14ac:dyDescent="0.25">
      <c r="A1784">
        <v>768</v>
      </c>
      <c r="B1784" t="s">
        <v>820</v>
      </c>
      <c r="C1784" t="s">
        <v>23</v>
      </c>
      <c r="E1784" t="s">
        <v>34</v>
      </c>
      <c r="F1784" s="4">
        <v>704</v>
      </c>
      <c r="G1784" s="4">
        <v>1139658</v>
      </c>
      <c r="H1784" t="s">
        <v>57</v>
      </c>
      <c r="I1784" t="s">
        <v>26</v>
      </c>
      <c r="J1784" t="s">
        <v>30</v>
      </c>
      <c r="K1784" s="3">
        <v>14815.63</v>
      </c>
      <c r="L1784" s="6">
        <v>21.9</v>
      </c>
      <c r="M1784" s="4">
        <v>25</v>
      </c>
      <c r="N1784" s="4">
        <v>17</v>
      </c>
      <c r="O1784" s="4">
        <v>489782</v>
      </c>
      <c r="P1784" s="4">
        <v>624580</v>
      </c>
      <c r="Q1784" s="4">
        <v>0</v>
      </c>
      <c r="R1784" s="9" t="str">
        <f t="shared" si="111"/>
        <v>e17ed1a4-1a75-43fa-bffb-be294a3f77c4погашендолгосрочный704консолидация кредитов7 летв ипотекеконсолидация кредитов14815,6321,925174897826245800</v>
      </c>
      <c r="S1784" s="10">
        <f t="shared" si="112"/>
        <v>0.15600080024007201</v>
      </c>
      <c r="T1784" s="3">
        <f t="shared" si="113"/>
        <v>33.05846595791067</v>
      </c>
      <c r="U1784" s="13">
        <f t="shared" si="114"/>
        <v>0.11560739771671488</v>
      </c>
    </row>
    <row r="1785" spans="1:21" x14ac:dyDescent="0.25">
      <c r="A1785">
        <v>1468</v>
      </c>
      <c r="B1785" t="s">
        <v>1518</v>
      </c>
      <c r="C1785" t="s">
        <v>23</v>
      </c>
      <c r="E1785" t="s">
        <v>24</v>
      </c>
      <c r="F1785" s="4">
        <v>746</v>
      </c>
      <c r="G1785" s="4">
        <v>3058829</v>
      </c>
      <c r="H1785" t="s">
        <v>55</v>
      </c>
      <c r="I1785" t="s">
        <v>26</v>
      </c>
      <c r="J1785" t="s">
        <v>30</v>
      </c>
      <c r="K1785" s="3">
        <v>20213.72</v>
      </c>
      <c r="L1785" s="6">
        <v>14</v>
      </c>
      <c r="M1785" s="4">
        <v>24</v>
      </c>
      <c r="N1785" s="4">
        <v>5</v>
      </c>
      <c r="O1785" s="4">
        <v>21679</v>
      </c>
      <c r="P1785" s="4">
        <v>374528</v>
      </c>
      <c r="Q1785" s="4">
        <v>0</v>
      </c>
      <c r="R1785" s="9" t="str">
        <f t="shared" si="111"/>
        <v>e1886207-6d8b-4bcd-b6e9-0c7d7ce1b4acпогашенкраткосрочный746консолидация кредитов9 летв ипотекеконсолидация кредитов20213,7214245216793745280</v>
      </c>
      <c r="S1785" s="10">
        <f t="shared" si="112"/>
        <v>7.9299836636830628E-2</v>
      </c>
      <c r="T1785" s="3">
        <f t="shared" si="113"/>
        <v>1.0724893785013347</v>
      </c>
      <c r="U1785" s="13">
        <f t="shared" si="114"/>
        <v>3.7505583678690553E-3</v>
      </c>
    </row>
    <row r="1786" spans="1:21" x14ac:dyDescent="0.25">
      <c r="A1786">
        <v>287</v>
      </c>
      <c r="B1786" t="s">
        <v>337</v>
      </c>
      <c r="C1786" t="s">
        <v>23</v>
      </c>
      <c r="D1786" s="1">
        <v>416834</v>
      </c>
      <c r="E1786" t="s">
        <v>24</v>
      </c>
      <c r="F1786" s="4"/>
      <c r="G1786" s="4"/>
      <c r="H1786" t="s">
        <v>25</v>
      </c>
      <c r="I1786" t="s">
        <v>32</v>
      </c>
      <c r="J1786" t="s">
        <v>30</v>
      </c>
      <c r="K1786" s="3">
        <v>17525.79</v>
      </c>
      <c r="L1786" s="6">
        <v>9.6999999999999993</v>
      </c>
      <c r="N1786" s="4">
        <v>13</v>
      </c>
      <c r="O1786" s="4">
        <v>219849</v>
      </c>
      <c r="P1786" s="4">
        <v>587884</v>
      </c>
      <c r="Q1786" s="4">
        <v>0</v>
      </c>
      <c r="R1786" s="9" t="str">
        <f t="shared" si="111"/>
        <v>e18f7cf9-0093-4946-a878-e239f14f2db7погашен416834краткосрочныйконсолидация кредитов8 летв собственностиконсолидация кредитов17525,799,7132198495878840</v>
      </c>
      <c r="S1786" s="10" t="str">
        <f t="shared" si="112"/>
        <v/>
      </c>
      <c r="T1786" s="3">
        <f t="shared" si="113"/>
        <v>12.544313266334926</v>
      </c>
      <c r="U1786" s="13">
        <f t="shared" si="114"/>
        <v>4.3868200500005887E-2</v>
      </c>
    </row>
    <row r="1787" spans="1:21" x14ac:dyDescent="0.25">
      <c r="A1787">
        <v>1217</v>
      </c>
      <c r="B1787" t="s">
        <v>1267</v>
      </c>
      <c r="C1787" t="s">
        <v>40</v>
      </c>
      <c r="D1787" s="1">
        <v>329604</v>
      </c>
      <c r="E1787" t="s">
        <v>24</v>
      </c>
      <c r="F1787" s="4"/>
      <c r="G1787" s="4"/>
      <c r="H1787" t="s">
        <v>29</v>
      </c>
      <c r="I1787" t="s">
        <v>26</v>
      </c>
      <c r="J1787" t="s">
        <v>30</v>
      </c>
      <c r="K1787" s="3">
        <v>14648.05</v>
      </c>
      <c r="L1787" s="6">
        <v>28.7</v>
      </c>
      <c r="M1787" s="4">
        <v>46</v>
      </c>
      <c r="N1787" s="4">
        <v>15</v>
      </c>
      <c r="O1787" s="4">
        <v>644860</v>
      </c>
      <c r="P1787" s="4">
        <v>968462</v>
      </c>
      <c r="Q1787" s="4">
        <v>1</v>
      </c>
      <c r="R1787" s="9" t="str">
        <f t="shared" si="111"/>
        <v>e19b2b24-af9d-4b3a-a17e-8b583dc6e72aне погашен329604краткосрочныйконсолидация кредитов10+ летв ипотекеконсолидация кредитов14648,0528,746156448609684621</v>
      </c>
      <c r="S1787" s="10" t="str">
        <f t="shared" si="112"/>
        <v/>
      </c>
      <c r="T1787" s="3">
        <f t="shared" si="113"/>
        <v>44.02360723782347</v>
      </c>
      <c r="U1787" s="13">
        <f t="shared" si="114"/>
        <v>0.15395314100016891</v>
      </c>
    </row>
    <row r="1788" spans="1:21" x14ac:dyDescent="0.25">
      <c r="A1788">
        <v>1616</v>
      </c>
      <c r="B1788" t="s">
        <v>1666</v>
      </c>
      <c r="C1788" t="s">
        <v>40</v>
      </c>
      <c r="D1788" s="1">
        <v>134464</v>
      </c>
      <c r="E1788" t="s">
        <v>24</v>
      </c>
      <c r="F1788" s="4"/>
      <c r="G1788" s="4"/>
      <c r="H1788" t="s">
        <v>68</v>
      </c>
      <c r="I1788" t="s">
        <v>32</v>
      </c>
      <c r="J1788" t="s">
        <v>72</v>
      </c>
      <c r="K1788" s="3">
        <v>26965.75</v>
      </c>
      <c r="L1788" s="6">
        <v>8.3000000000000007</v>
      </c>
      <c r="M1788" s="4">
        <v>30</v>
      </c>
      <c r="N1788" s="4">
        <v>10</v>
      </c>
      <c r="O1788" s="4">
        <v>86298</v>
      </c>
      <c r="P1788" s="4">
        <v>167926</v>
      </c>
      <c r="Q1788" s="4">
        <v>0</v>
      </c>
      <c r="R1788" s="9" t="str">
        <f t="shared" si="111"/>
        <v>e1a08473-db17-4a07-b888-b4425368aedbне погашен134464краткосрочныйиное1 годв собственностииное26965,758,33010862981679260</v>
      </c>
      <c r="S1788" s="10" t="str">
        <f t="shared" si="112"/>
        <v/>
      </c>
      <c r="T1788" s="3">
        <f t="shared" si="113"/>
        <v>3.2002818389994716</v>
      </c>
      <c r="U1788" s="13">
        <f t="shared" si="114"/>
        <v>1.1191573614995851E-2</v>
      </c>
    </row>
    <row r="1789" spans="1:21" x14ac:dyDescent="0.25">
      <c r="A1789">
        <v>125</v>
      </c>
      <c r="B1789" t="s">
        <v>172</v>
      </c>
      <c r="C1789" t="s">
        <v>23</v>
      </c>
      <c r="D1789" s="1">
        <v>338030</v>
      </c>
      <c r="E1789" t="s">
        <v>24</v>
      </c>
      <c r="F1789" s="4"/>
      <c r="G1789" s="4"/>
      <c r="H1789" t="s">
        <v>25</v>
      </c>
      <c r="I1789" t="s">
        <v>38</v>
      </c>
      <c r="J1789" t="s">
        <v>30</v>
      </c>
      <c r="K1789" s="3">
        <v>12144.04</v>
      </c>
      <c r="L1789" s="6">
        <v>16.899999999999999</v>
      </c>
      <c r="N1789" s="4">
        <v>9</v>
      </c>
      <c r="O1789" s="4">
        <v>321157</v>
      </c>
      <c r="P1789" s="4">
        <v>419232</v>
      </c>
      <c r="Q1789" s="4">
        <v>0</v>
      </c>
      <c r="R1789" s="9" t="str">
        <f t="shared" si="111"/>
        <v>e1ca1603-7399-4ae4-a7cd-d5015c433e8cпогашен338030краткосрочныйконсолидация кредитов8 летв арендеконсолидация кредитов12144,0416,993211574192320</v>
      </c>
      <c r="S1789" s="10" t="str">
        <f t="shared" si="112"/>
        <v/>
      </c>
      <c r="T1789" s="3">
        <f t="shared" si="113"/>
        <v>26.445647412228549</v>
      </c>
      <c r="U1789" s="13">
        <f t="shared" si="114"/>
        <v>9.2481982743967073E-2</v>
      </c>
    </row>
    <row r="1790" spans="1:21" x14ac:dyDescent="0.25">
      <c r="A1790">
        <v>568</v>
      </c>
      <c r="B1790" t="s">
        <v>619</v>
      </c>
      <c r="C1790" t="s">
        <v>23</v>
      </c>
      <c r="D1790" s="1">
        <v>447172</v>
      </c>
      <c r="E1790" t="s">
        <v>24</v>
      </c>
      <c r="F1790" s="4"/>
      <c r="G1790" s="4"/>
      <c r="H1790" t="s">
        <v>25</v>
      </c>
      <c r="I1790" t="s">
        <v>32</v>
      </c>
      <c r="J1790" t="s">
        <v>30</v>
      </c>
      <c r="K1790" s="3">
        <v>21546.38</v>
      </c>
      <c r="L1790" s="6">
        <v>16.5</v>
      </c>
      <c r="N1790" s="4">
        <v>12</v>
      </c>
      <c r="O1790" s="4">
        <v>673512</v>
      </c>
      <c r="P1790" s="4">
        <v>1830642</v>
      </c>
      <c r="Q1790" s="4">
        <v>0</v>
      </c>
      <c r="R1790" s="9" t="str">
        <f t="shared" si="111"/>
        <v>e222d43d-f599-4d55-a2b4-b2cd9fd30e69погашен447172краткосрочныйконсолидация кредитов8 летв собственностиконсолидация кредитов21546,3816,51267351218306420</v>
      </c>
      <c r="S1790" s="10" t="str">
        <f t="shared" si="112"/>
        <v/>
      </c>
      <c r="T1790" s="3">
        <f t="shared" si="113"/>
        <v>31.258707959295251</v>
      </c>
      <c r="U1790" s="13">
        <f t="shared" si="114"/>
        <v>0.10931353825558091</v>
      </c>
    </row>
    <row r="1791" spans="1:21" x14ac:dyDescent="0.25">
      <c r="A1791">
        <v>269</v>
      </c>
      <c r="B1791" t="s">
        <v>318</v>
      </c>
      <c r="C1791" t="s">
        <v>23</v>
      </c>
      <c r="E1791" t="s">
        <v>24</v>
      </c>
      <c r="F1791" s="4">
        <v>721</v>
      </c>
      <c r="G1791" s="4">
        <v>805733</v>
      </c>
      <c r="H1791" t="s">
        <v>29</v>
      </c>
      <c r="I1791" t="s">
        <v>26</v>
      </c>
      <c r="J1791" t="s">
        <v>30</v>
      </c>
      <c r="K1791" s="3">
        <v>12757.55</v>
      </c>
      <c r="L1791" s="6">
        <v>15.9</v>
      </c>
      <c r="M1791" s="4">
        <v>45</v>
      </c>
      <c r="N1791" s="4">
        <v>9</v>
      </c>
      <c r="O1791" s="4">
        <v>93347</v>
      </c>
      <c r="P1791" s="4">
        <v>195448</v>
      </c>
      <c r="Q1791" s="4">
        <v>0</v>
      </c>
      <c r="R1791" s="9" t="str">
        <f t="shared" si="111"/>
        <v>e25e2a25-19db-4100-97fc-18282b8c98a0погашенкраткосрочный721консолидация кредитов10+ летв ипотекеконсолидация кредитов12757,5515,9459933471954480</v>
      </c>
      <c r="S1791" s="10">
        <f t="shared" si="112"/>
        <v>0.19000165067087979</v>
      </c>
      <c r="T1791" s="3">
        <f t="shared" si="113"/>
        <v>7.3170005212599598</v>
      </c>
      <c r="U1791" s="13">
        <f t="shared" si="114"/>
        <v>2.5587980713675317E-2</v>
      </c>
    </row>
    <row r="1792" spans="1:21" x14ac:dyDescent="0.25">
      <c r="A1792">
        <v>1053</v>
      </c>
      <c r="B1792" t="s">
        <v>1103</v>
      </c>
      <c r="C1792" t="s">
        <v>23</v>
      </c>
      <c r="D1792" s="1">
        <v>142186</v>
      </c>
      <c r="E1792" t="s">
        <v>24</v>
      </c>
      <c r="F1792" s="4">
        <v>705</v>
      </c>
      <c r="G1792" s="4">
        <v>793459</v>
      </c>
      <c r="H1792" t="s">
        <v>68</v>
      </c>
      <c r="I1792" t="s">
        <v>26</v>
      </c>
      <c r="J1792" t="s">
        <v>30</v>
      </c>
      <c r="K1792" s="3">
        <v>16464.07</v>
      </c>
      <c r="L1792" s="6">
        <v>28.9</v>
      </c>
      <c r="M1792" s="4">
        <v>62</v>
      </c>
      <c r="N1792" s="4">
        <v>8</v>
      </c>
      <c r="O1792" s="4">
        <v>85291</v>
      </c>
      <c r="P1792" s="4">
        <v>216590</v>
      </c>
      <c r="Q1792" s="4">
        <v>1</v>
      </c>
      <c r="R1792" s="9" t="str">
        <f t="shared" si="111"/>
        <v>e27b5bfc-6f93-48d0-970f-59341606062eпогашен142186краткосрочный705консолидация кредитов1 годв ипотекеконсолидация кредитов16464,0728,9628852912165901</v>
      </c>
      <c r="S1792" s="10">
        <f t="shared" si="112"/>
        <v>0.24899691099351068</v>
      </c>
      <c r="T1792" s="3">
        <f t="shared" si="113"/>
        <v>5.180432298939448</v>
      </c>
      <c r="U1792" s="13">
        <f t="shared" si="114"/>
        <v>1.811627611185922E-2</v>
      </c>
    </row>
    <row r="1793" spans="1:21" x14ac:dyDescent="0.25">
      <c r="A1793">
        <v>100</v>
      </c>
      <c r="B1793" t="s">
        <v>147</v>
      </c>
      <c r="C1793" t="s">
        <v>23</v>
      </c>
      <c r="D1793" s="1">
        <v>595672</v>
      </c>
      <c r="E1793" t="s">
        <v>24</v>
      </c>
      <c r="F1793" s="4">
        <v>685</v>
      </c>
      <c r="G1793" s="4">
        <v>1305927</v>
      </c>
      <c r="H1793" t="s">
        <v>29</v>
      </c>
      <c r="I1793" t="s">
        <v>38</v>
      </c>
      <c r="J1793" t="s">
        <v>30</v>
      </c>
      <c r="K1793" s="3">
        <v>13603.43</v>
      </c>
      <c r="L1793" s="6">
        <v>25.9</v>
      </c>
      <c r="N1793" s="4">
        <v>8</v>
      </c>
      <c r="O1793" s="4">
        <v>108148</v>
      </c>
      <c r="P1793" s="4">
        <v>129624</v>
      </c>
      <c r="Q1793" s="4">
        <v>0</v>
      </c>
      <c r="R1793" s="9" t="str">
        <f t="shared" si="111"/>
        <v>e298cbfc-074f-4441-9faf-d452aba7487fпогашен595672краткосрочный685консолидация кредитов10+ летв арендеконсолидация кредитов13603,4325,981081481296240</v>
      </c>
      <c r="S1793" s="10">
        <f t="shared" si="112"/>
        <v>0.12500021823578195</v>
      </c>
      <c r="T1793" s="3">
        <f t="shared" si="113"/>
        <v>7.9500537732027876</v>
      </c>
      <c r="U1793" s="13">
        <f t="shared" si="114"/>
        <v>2.7801805129072953E-2</v>
      </c>
    </row>
    <row r="1794" spans="1:21" x14ac:dyDescent="0.25">
      <c r="A1794">
        <v>1239</v>
      </c>
      <c r="B1794" t="s">
        <v>1289</v>
      </c>
      <c r="C1794" t="s">
        <v>23</v>
      </c>
      <c r="D1794" s="1">
        <v>624250</v>
      </c>
      <c r="E1794" t="s">
        <v>34</v>
      </c>
      <c r="F1794" s="4">
        <v>702</v>
      </c>
      <c r="G1794" s="4">
        <v>2672540</v>
      </c>
      <c r="H1794" t="s">
        <v>55</v>
      </c>
      <c r="I1794" t="s">
        <v>26</v>
      </c>
      <c r="J1794" t="s">
        <v>30</v>
      </c>
      <c r="K1794" s="3">
        <v>23384.63</v>
      </c>
      <c r="L1794" s="6">
        <v>29</v>
      </c>
      <c r="N1794" s="4">
        <v>15</v>
      </c>
      <c r="O1794" s="4">
        <v>495216</v>
      </c>
      <c r="P1794" s="4">
        <v>864864</v>
      </c>
      <c r="Q1794" s="4">
        <v>0</v>
      </c>
      <c r="R1794" s="9" t="str">
        <f t="shared" si="111"/>
        <v>e2e48aed-a63a-4e86-b726-eeaac2163064погашен624250долгосрочный702консолидация кредитов9 летв ипотекеконсолидация кредитов23384,6329154952168648640</v>
      </c>
      <c r="S1794" s="10">
        <f t="shared" si="112"/>
        <v>0.10499957343949951</v>
      </c>
      <c r="T1794" s="3">
        <f t="shared" si="113"/>
        <v>21.176986764383273</v>
      </c>
      <c r="U1794" s="13">
        <f t="shared" si="114"/>
        <v>7.4057166912363095E-2</v>
      </c>
    </row>
    <row r="1795" spans="1:21" x14ac:dyDescent="0.25">
      <c r="A1795">
        <v>1057</v>
      </c>
      <c r="B1795" t="s">
        <v>1107</v>
      </c>
      <c r="C1795" t="s">
        <v>23</v>
      </c>
      <c r="E1795" t="s">
        <v>24</v>
      </c>
      <c r="F1795" s="4">
        <v>721</v>
      </c>
      <c r="G1795" s="4">
        <v>976942</v>
      </c>
      <c r="H1795" t="s">
        <v>37</v>
      </c>
      <c r="I1795" t="s">
        <v>26</v>
      </c>
      <c r="J1795" t="s">
        <v>30</v>
      </c>
      <c r="K1795" s="3">
        <v>9280.93</v>
      </c>
      <c r="L1795" s="6">
        <v>15.2</v>
      </c>
      <c r="M1795" s="4">
        <v>7</v>
      </c>
      <c r="N1795" s="4">
        <v>11</v>
      </c>
      <c r="O1795" s="4">
        <v>130891</v>
      </c>
      <c r="P1795" s="4">
        <v>315744</v>
      </c>
      <c r="Q1795" s="4">
        <v>0</v>
      </c>
      <c r="R1795" s="9" t="str">
        <f t="shared" si="111"/>
        <v>e2e5e73d-e22c-469d-809c-8a33f2efb493погашенкраткосрочный721консолидация кредитов5 летв ипотекеконсолидация кредитов9280,9315,27111308913157440</v>
      </c>
      <c r="S1795" s="10">
        <f t="shared" si="112"/>
        <v>0.11399976661869385</v>
      </c>
      <c r="T1795" s="3">
        <f t="shared" si="113"/>
        <v>14.103220259176613</v>
      </c>
      <c r="U1795" s="13">
        <f t="shared" si="114"/>
        <v>4.9319789843391353E-2</v>
      </c>
    </row>
    <row r="1796" spans="1:21" x14ac:dyDescent="0.25">
      <c r="A1796">
        <v>1932</v>
      </c>
      <c r="B1796" t="s">
        <v>1979</v>
      </c>
      <c r="C1796" t="s">
        <v>23</v>
      </c>
      <c r="D1796" s="1">
        <v>323840</v>
      </c>
      <c r="E1796" t="s">
        <v>24</v>
      </c>
      <c r="F1796" s="4"/>
      <c r="G1796" s="4"/>
      <c r="H1796" t="s">
        <v>74</v>
      </c>
      <c r="I1796" t="s">
        <v>26</v>
      </c>
      <c r="J1796" t="s">
        <v>30</v>
      </c>
      <c r="K1796" s="3">
        <v>22577.89</v>
      </c>
      <c r="L1796" s="6">
        <v>23.3</v>
      </c>
      <c r="N1796" s="4">
        <v>16</v>
      </c>
      <c r="O1796" s="4">
        <v>360791</v>
      </c>
      <c r="P1796" s="4">
        <v>553322</v>
      </c>
      <c r="Q1796" s="4">
        <v>0</v>
      </c>
      <c r="R1796" s="9" t="str">
        <f t="shared" si="111"/>
        <v>e2f79824-9225-40cd-bac6-daa068722f29погашен323840краткосрочныйконсолидация кредитов6 летв ипотекеконсолидация кредитов22577,8923,3163607915533220</v>
      </c>
      <c r="S1796" s="10" t="str">
        <f t="shared" si="112"/>
        <v/>
      </c>
      <c r="T1796" s="3">
        <f t="shared" si="113"/>
        <v>15.9798369112437</v>
      </c>
      <c r="U1796" s="13">
        <f t="shared" si="114"/>
        <v>5.5882428531270782E-2</v>
      </c>
    </row>
    <row r="1797" spans="1:21" x14ac:dyDescent="0.25">
      <c r="A1797">
        <v>554</v>
      </c>
      <c r="B1797" t="s">
        <v>605</v>
      </c>
      <c r="C1797" t="s">
        <v>23</v>
      </c>
      <c r="D1797" s="1">
        <v>109714</v>
      </c>
      <c r="E1797" t="s">
        <v>24</v>
      </c>
      <c r="F1797" s="4">
        <v>744</v>
      </c>
      <c r="G1797" s="4">
        <v>1629744</v>
      </c>
      <c r="H1797" t="s">
        <v>52</v>
      </c>
      <c r="I1797" t="s">
        <v>32</v>
      </c>
      <c r="J1797" t="s">
        <v>30</v>
      </c>
      <c r="K1797" s="3">
        <v>4875.59</v>
      </c>
      <c r="L1797" s="6">
        <v>14.5</v>
      </c>
      <c r="N1797" s="4">
        <v>6</v>
      </c>
      <c r="O1797" s="4">
        <v>188423</v>
      </c>
      <c r="P1797" s="4">
        <v>571142</v>
      </c>
      <c r="Q1797" s="4">
        <v>0</v>
      </c>
      <c r="R1797" s="9" t="str">
        <f t="shared" si="111"/>
        <v>e2ff8f23-4dfe-4e67-91d6-0576fdf3d3feпогашен109714краткосрочный744консолидация кредитов4 годав собственностиконсолидация кредитов4875,5914,561884235711420</v>
      </c>
      <c r="S1797" s="10">
        <f t="shared" si="112"/>
        <v>3.5899552322327923E-2</v>
      </c>
      <c r="T1797" s="3">
        <f t="shared" si="113"/>
        <v>38.646194614395384</v>
      </c>
      <c r="U1797" s="13">
        <f t="shared" si="114"/>
        <v>0.13514801312051991</v>
      </c>
    </row>
    <row r="1798" spans="1:21" x14ac:dyDescent="0.25">
      <c r="A1798">
        <v>601</v>
      </c>
      <c r="B1798" t="s">
        <v>652</v>
      </c>
      <c r="C1798" t="s">
        <v>40</v>
      </c>
      <c r="D1798" s="1">
        <v>78298</v>
      </c>
      <c r="E1798" t="s">
        <v>24</v>
      </c>
      <c r="F1798" s="4"/>
      <c r="G1798" s="4"/>
      <c r="H1798" t="s">
        <v>68</v>
      </c>
      <c r="I1798" t="s">
        <v>38</v>
      </c>
      <c r="J1798" t="s">
        <v>30</v>
      </c>
      <c r="K1798" s="3">
        <v>16590.23</v>
      </c>
      <c r="L1798" s="6">
        <v>9.4</v>
      </c>
      <c r="N1798" s="4">
        <v>8</v>
      </c>
      <c r="O1798" s="4">
        <v>237272</v>
      </c>
      <c r="P1798" s="4">
        <v>282656</v>
      </c>
      <c r="Q1798" s="4">
        <v>0</v>
      </c>
      <c r="R1798" s="9" t="str">
        <f t="shared" si="111"/>
        <v>e32dd752-4b67-4d08-8a23-3970d69c0266не погашен78298краткосрочныйконсолидация кредитов1 годв арендеконсолидация кредитов16590,239,482372722826560</v>
      </c>
      <c r="S1798" s="10" t="str">
        <f t="shared" si="112"/>
        <v/>
      </c>
      <c r="T1798" s="3">
        <f t="shared" si="113"/>
        <v>14.301911426182759</v>
      </c>
      <c r="U1798" s="13">
        <f t="shared" si="114"/>
        <v>5.0014624527980854E-2</v>
      </c>
    </row>
    <row r="1799" spans="1:21" x14ac:dyDescent="0.25">
      <c r="A1799">
        <v>940</v>
      </c>
      <c r="B1799" t="s">
        <v>992</v>
      </c>
      <c r="C1799" t="s">
        <v>23</v>
      </c>
      <c r="D1799" s="1">
        <v>325292</v>
      </c>
      <c r="E1799" t="s">
        <v>24</v>
      </c>
      <c r="F1799" s="4">
        <v>707</v>
      </c>
      <c r="G1799" s="4">
        <v>1217349</v>
      </c>
      <c r="H1799" t="s">
        <v>42</v>
      </c>
      <c r="I1799" t="s">
        <v>38</v>
      </c>
      <c r="J1799" t="s">
        <v>30</v>
      </c>
      <c r="K1799" s="3">
        <v>25361.39</v>
      </c>
      <c r="L1799" s="6">
        <v>16.7</v>
      </c>
      <c r="M1799" s="4">
        <v>60</v>
      </c>
      <c r="N1799" s="4">
        <v>10</v>
      </c>
      <c r="O1799" s="4">
        <v>298490</v>
      </c>
      <c r="P1799" s="4">
        <v>366498</v>
      </c>
      <c r="Q1799" s="4">
        <v>0</v>
      </c>
      <c r="R1799" s="9" t="str">
        <f t="shared" si="111"/>
        <v>e344c542-c88d-4067-8fca-c8c4ca3974d2погашен325292краткосрочный707консолидация кредитов&lt; 1 годав арендеконсолидация кредитов25361,3916,760102984903664980</v>
      </c>
      <c r="S1799" s="10">
        <f t="shared" si="112"/>
        <v>0.24999953176944326</v>
      </c>
      <c r="T1799" s="3">
        <f t="shared" si="113"/>
        <v>11.769465317161243</v>
      </c>
      <c r="U1799" s="13">
        <f t="shared" si="114"/>
        <v>4.1158511697623107E-2</v>
      </c>
    </row>
    <row r="1800" spans="1:21" x14ac:dyDescent="0.25">
      <c r="A1800">
        <v>902</v>
      </c>
      <c r="B1800" t="s">
        <v>954</v>
      </c>
      <c r="C1800" t="s">
        <v>40</v>
      </c>
      <c r="D1800" s="1">
        <v>672804</v>
      </c>
      <c r="E1800" t="s">
        <v>34</v>
      </c>
      <c r="F1800" s="4">
        <v>720</v>
      </c>
      <c r="G1800" s="4">
        <v>2699976</v>
      </c>
      <c r="H1800" t="s">
        <v>52</v>
      </c>
      <c r="I1800" t="s">
        <v>26</v>
      </c>
      <c r="J1800" t="s">
        <v>30</v>
      </c>
      <c r="K1800" s="3">
        <v>33299.78</v>
      </c>
      <c r="L1800" s="6">
        <v>16.100000000000001</v>
      </c>
      <c r="N1800" s="4">
        <v>11</v>
      </c>
      <c r="O1800" s="4">
        <v>456836</v>
      </c>
      <c r="P1800" s="4">
        <v>1147432</v>
      </c>
      <c r="Q1800" s="4">
        <v>0</v>
      </c>
      <c r="R1800" s="9" t="str">
        <f t="shared" ref="R1800:R1863" si="115">CONCATENATE(B1800,C1800,D1800,E1800,F1800,J1800,H1800,I1800,J1800,K1800,L1800,M1800,N1800,O1800,P1800,Q1800)</f>
        <v>e3ad961a-dcaa-4f64-9bc8-3b272bc74ef7не погашен672804долгосрочный720консолидация кредитов4 годав ипотекеконсолидация кредитов33299,7816,11145683611474320</v>
      </c>
      <c r="S1800" s="10">
        <f t="shared" ref="S1800:S1863" si="116">IFERROR(K1800*12/G1800,"")</f>
        <v>0.14800033778078026</v>
      </c>
      <c r="T1800" s="3">
        <f t="shared" ref="T1800:T1863" si="117">IFERROR(O1800/K1800,"")</f>
        <v>13.718889434104369</v>
      </c>
      <c r="U1800" s="13">
        <f t="shared" ref="U1800:U1863" si="118">IFERROR((T1800-MIN($T$7:$T$2006))/(MAX($T$7:$T$2006)-MIN($T$7:$T$2006)),"")</f>
        <v>4.7975762367782254E-2</v>
      </c>
    </row>
    <row r="1801" spans="1:21" x14ac:dyDescent="0.25">
      <c r="A1801">
        <v>994</v>
      </c>
      <c r="B1801" t="s">
        <v>1045</v>
      </c>
      <c r="C1801" t="s">
        <v>23</v>
      </c>
      <c r="D1801" s="1">
        <v>168102</v>
      </c>
      <c r="E1801" t="s">
        <v>24</v>
      </c>
      <c r="F1801" s="4">
        <v>714</v>
      </c>
      <c r="G1801" s="4">
        <v>427272</v>
      </c>
      <c r="H1801" t="s">
        <v>37</v>
      </c>
      <c r="I1801" t="s">
        <v>38</v>
      </c>
      <c r="J1801" t="s">
        <v>30</v>
      </c>
      <c r="K1801" s="3">
        <v>13815.28</v>
      </c>
      <c r="L1801" s="6">
        <v>9.9</v>
      </c>
      <c r="M1801" s="4">
        <v>14</v>
      </c>
      <c r="N1801" s="4">
        <v>18</v>
      </c>
      <c r="O1801" s="4">
        <v>122227</v>
      </c>
      <c r="P1801" s="4">
        <v>550660</v>
      </c>
      <c r="Q1801" s="4">
        <v>0</v>
      </c>
      <c r="R1801" s="9" t="str">
        <f t="shared" si="115"/>
        <v>e3c0b9f3-6eda-4c0f-adc8-2e11dc28ec6fпогашен168102краткосрочный714консолидация кредитов5 летв арендеконсолидация кредитов13815,289,914181222275506600</v>
      </c>
      <c r="S1801" s="10">
        <f t="shared" si="116"/>
        <v>0.38800426894343654</v>
      </c>
      <c r="T1801" s="3">
        <f t="shared" si="117"/>
        <v>8.8472329189129706</v>
      </c>
      <c r="U1801" s="13">
        <f t="shared" si="118"/>
        <v>3.0939293312986702E-2</v>
      </c>
    </row>
    <row r="1802" spans="1:21" x14ac:dyDescent="0.25">
      <c r="A1802">
        <v>188</v>
      </c>
      <c r="B1802" t="s">
        <v>235</v>
      </c>
      <c r="C1802" t="s">
        <v>23</v>
      </c>
      <c r="D1802" s="1">
        <v>476586</v>
      </c>
      <c r="E1802" t="s">
        <v>24</v>
      </c>
      <c r="F1802" s="4">
        <v>707</v>
      </c>
      <c r="G1802" s="4">
        <v>1403207</v>
      </c>
      <c r="H1802" t="s">
        <v>57</v>
      </c>
      <c r="I1802" t="s">
        <v>38</v>
      </c>
      <c r="J1802" t="s">
        <v>30</v>
      </c>
      <c r="K1802" s="3">
        <v>18241.52</v>
      </c>
      <c r="L1802" s="6">
        <v>13.4</v>
      </c>
      <c r="M1802" s="4">
        <v>11</v>
      </c>
      <c r="N1802" s="4">
        <v>6</v>
      </c>
      <c r="O1802" s="4">
        <v>91580</v>
      </c>
      <c r="P1802" s="4">
        <v>214654</v>
      </c>
      <c r="Q1802" s="4">
        <v>0</v>
      </c>
      <c r="R1802" s="9" t="str">
        <f t="shared" si="115"/>
        <v>e3c54e03-73c7-418d-9672-f3eda66c4f4fпогашен476586краткосрочный707консолидация кредитов7 летв арендеконсолидация кредитов18241,5213,4116915802146540</v>
      </c>
      <c r="S1802" s="10">
        <f t="shared" si="116"/>
        <v>0.15599853763557336</v>
      </c>
      <c r="T1802" s="3">
        <f t="shared" si="117"/>
        <v>5.0204149654195485</v>
      </c>
      <c r="U1802" s="13">
        <f t="shared" si="118"/>
        <v>1.755668609514895E-2</v>
      </c>
    </row>
    <row r="1803" spans="1:21" x14ac:dyDescent="0.25">
      <c r="A1803">
        <v>258</v>
      </c>
      <c r="B1803" t="s">
        <v>307</v>
      </c>
      <c r="C1803" t="s">
        <v>23</v>
      </c>
      <c r="D1803" s="1">
        <v>537196</v>
      </c>
      <c r="E1803" t="s">
        <v>34</v>
      </c>
      <c r="F1803" s="4">
        <v>654</v>
      </c>
      <c r="G1803" s="4">
        <v>2551643</v>
      </c>
      <c r="H1803" t="s">
        <v>29</v>
      </c>
      <c r="I1803" t="s">
        <v>26</v>
      </c>
      <c r="J1803" t="s">
        <v>30</v>
      </c>
      <c r="K1803" s="3">
        <v>55072.83</v>
      </c>
      <c r="L1803" s="6">
        <v>27</v>
      </c>
      <c r="N1803" s="4">
        <v>16</v>
      </c>
      <c r="O1803" s="4">
        <v>734597</v>
      </c>
      <c r="P1803" s="4">
        <v>1466542</v>
      </c>
      <c r="Q1803" s="4">
        <v>0</v>
      </c>
      <c r="R1803" s="9" t="str">
        <f t="shared" si="115"/>
        <v>e460bc99-b5fc-4b3b-979e-1e7c5be6c81dпогашен537196долгосрочный654консолидация кредитов10+ летв ипотекеконсолидация кредитов55072,83271673459714665420</v>
      </c>
      <c r="S1803" s="10">
        <f t="shared" si="116"/>
        <v>0.2589993819668347</v>
      </c>
      <c r="T1803" s="3">
        <f t="shared" si="117"/>
        <v>13.338646298002118</v>
      </c>
      <c r="U1803" s="13">
        <f t="shared" si="118"/>
        <v>4.6646029780662464E-2</v>
      </c>
    </row>
    <row r="1804" spans="1:21" x14ac:dyDescent="0.25">
      <c r="A1804">
        <v>1515</v>
      </c>
      <c r="B1804" t="s">
        <v>1565</v>
      </c>
      <c r="C1804" t="s">
        <v>23</v>
      </c>
      <c r="D1804" s="1">
        <v>87648</v>
      </c>
      <c r="E1804" t="s">
        <v>24</v>
      </c>
      <c r="F1804" s="4">
        <v>746</v>
      </c>
      <c r="G1804" s="4">
        <v>305102</v>
      </c>
      <c r="H1804" t="s">
        <v>74</v>
      </c>
      <c r="I1804" t="s">
        <v>38</v>
      </c>
      <c r="J1804" t="s">
        <v>30</v>
      </c>
      <c r="K1804" s="3">
        <v>5313.73</v>
      </c>
      <c r="L1804" s="6">
        <v>11.4</v>
      </c>
      <c r="N1804" s="4">
        <v>3</v>
      </c>
      <c r="O1804" s="4">
        <v>120498</v>
      </c>
      <c r="P1804" s="4">
        <v>356840</v>
      </c>
      <c r="Q1804" s="4">
        <v>0</v>
      </c>
      <c r="R1804" s="9" t="str">
        <f t="shared" si="115"/>
        <v>e49ded88-29f1-40f8-8048-5ef1a30eeef6погашен87648краткосрочный746консолидация кредитов6 летв арендеконсолидация кредитов5313,7311,431204983568400</v>
      </c>
      <c r="S1804" s="10">
        <f t="shared" si="116"/>
        <v>0.20899489351102252</v>
      </c>
      <c r="T1804" s="3">
        <f t="shared" si="117"/>
        <v>22.67672614152394</v>
      </c>
      <c r="U1804" s="13">
        <f t="shared" si="118"/>
        <v>7.9301843627406818E-2</v>
      </c>
    </row>
    <row r="1805" spans="1:21" x14ac:dyDescent="0.25">
      <c r="A1805">
        <v>1425</v>
      </c>
      <c r="B1805" t="s">
        <v>1475</v>
      </c>
      <c r="C1805" t="s">
        <v>23</v>
      </c>
      <c r="D1805" s="1">
        <v>220880</v>
      </c>
      <c r="E1805" t="s">
        <v>24</v>
      </c>
      <c r="F1805" s="4">
        <v>744</v>
      </c>
      <c r="G1805" s="4">
        <v>1239940</v>
      </c>
      <c r="H1805" t="s">
        <v>29</v>
      </c>
      <c r="I1805" t="s">
        <v>32</v>
      </c>
      <c r="J1805" t="s">
        <v>27</v>
      </c>
      <c r="K1805" s="3">
        <v>1797.97</v>
      </c>
      <c r="L1805" s="6">
        <v>13</v>
      </c>
      <c r="M1805" s="4">
        <v>51</v>
      </c>
      <c r="N1805" s="4">
        <v>4</v>
      </c>
      <c r="O1805" s="4">
        <v>42370</v>
      </c>
      <c r="P1805" s="4">
        <v>225038</v>
      </c>
      <c r="Q1805" s="4">
        <v>1</v>
      </c>
      <c r="R1805" s="9" t="str">
        <f t="shared" si="115"/>
        <v>e4b13240-43a4-49e6-be12-bf70f69d9492погашен220880краткосрочный744ремонт жилья10+ летв собственностиремонт жилья1797,9713514423702250381</v>
      </c>
      <c r="S1805" s="10">
        <f t="shared" si="116"/>
        <v>1.7400551639595464E-2</v>
      </c>
      <c r="T1805" s="3">
        <f t="shared" si="117"/>
        <v>23.565465497199618</v>
      </c>
      <c r="U1805" s="13">
        <f t="shared" si="118"/>
        <v>8.2409817369712576E-2</v>
      </c>
    </row>
    <row r="1806" spans="1:21" x14ac:dyDescent="0.25">
      <c r="A1806">
        <v>1545</v>
      </c>
      <c r="B1806" t="s">
        <v>1595</v>
      </c>
      <c r="C1806" t="s">
        <v>23</v>
      </c>
      <c r="D1806" s="1">
        <v>86218</v>
      </c>
      <c r="E1806" t="s">
        <v>24</v>
      </c>
      <c r="F1806" s="4">
        <v>720</v>
      </c>
      <c r="G1806" s="4">
        <v>468255</v>
      </c>
      <c r="H1806" t="s">
        <v>68</v>
      </c>
      <c r="I1806" t="s">
        <v>38</v>
      </c>
      <c r="J1806" t="s">
        <v>30</v>
      </c>
      <c r="K1806" s="3">
        <v>12721.07</v>
      </c>
      <c r="L1806" s="6">
        <v>13.9</v>
      </c>
      <c r="N1806" s="4">
        <v>6</v>
      </c>
      <c r="O1806" s="4">
        <v>27322</v>
      </c>
      <c r="P1806" s="4">
        <v>158202</v>
      </c>
      <c r="Q1806" s="4">
        <v>1</v>
      </c>
      <c r="R1806" s="9" t="str">
        <f t="shared" si="115"/>
        <v>e4f235d2-1867-4741-813e-9896f760ceb6погашен86218краткосрочный720консолидация кредитов1 годв арендеконсолидация кредитов12721,0713,96273221582021</v>
      </c>
      <c r="S1806" s="10">
        <f t="shared" si="116"/>
        <v>0.32600365185636032</v>
      </c>
      <c r="T1806" s="3">
        <f t="shared" si="117"/>
        <v>2.147775305064747</v>
      </c>
      <c r="U1806" s="13">
        <f t="shared" si="118"/>
        <v>7.5108964286149105E-3</v>
      </c>
    </row>
    <row r="1807" spans="1:21" x14ac:dyDescent="0.25">
      <c r="A1807">
        <v>1778</v>
      </c>
      <c r="B1807" t="s">
        <v>1827</v>
      </c>
      <c r="C1807" t="s">
        <v>23</v>
      </c>
      <c r="D1807" s="1">
        <v>184536</v>
      </c>
      <c r="E1807" t="s">
        <v>24</v>
      </c>
      <c r="F1807" s="4"/>
      <c r="G1807" s="4"/>
      <c r="H1807" t="s">
        <v>35</v>
      </c>
      <c r="I1807" t="s">
        <v>26</v>
      </c>
      <c r="J1807" t="s">
        <v>30</v>
      </c>
      <c r="K1807" s="3">
        <v>15721.17</v>
      </c>
      <c r="L1807" s="6">
        <v>18.5</v>
      </c>
      <c r="N1807" s="4">
        <v>10</v>
      </c>
      <c r="O1807" s="4">
        <v>55138</v>
      </c>
      <c r="P1807" s="4">
        <v>249392</v>
      </c>
      <c r="Q1807" s="4">
        <v>1</v>
      </c>
      <c r="R1807" s="9" t="str">
        <f t="shared" si="115"/>
        <v>e505cd69-a36a-4b1c-94a3-2a0a52ceb2dbпогашен184536краткосрочныйконсолидация кредитов3 годав ипотекеконсолидация кредитов15721,1718,510551382493921</v>
      </c>
      <c r="S1807" s="10" t="str">
        <f t="shared" si="116"/>
        <v/>
      </c>
      <c r="T1807" s="3">
        <f t="shared" si="117"/>
        <v>3.5072453258885949</v>
      </c>
      <c r="U1807" s="13">
        <f t="shared" si="118"/>
        <v>1.2265042963467195E-2</v>
      </c>
    </row>
    <row r="1808" spans="1:21" x14ac:dyDescent="0.25">
      <c r="A1808">
        <v>295</v>
      </c>
      <c r="B1808" t="s">
        <v>345</v>
      </c>
      <c r="C1808" t="s">
        <v>23</v>
      </c>
      <c r="D1808" s="1">
        <v>205524</v>
      </c>
      <c r="E1808" t="s">
        <v>24</v>
      </c>
      <c r="F1808" s="4">
        <v>676</v>
      </c>
      <c r="G1808" s="4">
        <v>1167132</v>
      </c>
      <c r="I1808" t="s">
        <v>26</v>
      </c>
      <c r="J1808" t="s">
        <v>30</v>
      </c>
      <c r="K1808" s="3">
        <v>18479.59</v>
      </c>
      <c r="L1808" s="6">
        <v>22.5</v>
      </c>
      <c r="M1808" s="4">
        <v>41</v>
      </c>
      <c r="N1808" s="4">
        <v>19</v>
      </c>
      <c r="O1808" s="4">
        <v>592249</v>
      </c>
      <c r="P1808" s="4">
        <v>864754</v>
      </c>
      <c r="Q1808" s="4">
        <v>0</v>
      </c>
      <c r="R1808" s="9" t="str">
        <f t="shared" si="115"/>
        <v>e50769c7-d01a-43af-b66d-9a13dc014f36погашен205524краткосрочный676консолидация кредитовв ипотекеконсолидация кредитов18479,5922,541195922498647540</v>
      </c>
      <c r="S1808" s="10">
        <f t="shared" si="116"/>
        <v>0.19</v>
      </c>
      <c r="T1808" s="3">
        <f t="shared" si="117"/>
        <v>32.048817100379388</v>
      </c>
      <c r="U1808" s="13">
        <f t="shared" si="118"/>
        <v>0.11207659634270513</v>
      </c>
    </row>
    <row r="1809" spans="1:21" x14ac:dyDescent="0.25">
      <c r="A1809">
        <v>918</v>
      </c>
      <c r="B1809" t="s">
        <v>970</v>
      </c>
      <c r="C1809" t="s">
        <v>23</v>
      </c>
      <c r="D1809" s="1">
        <v>134288</v>
      </c>
      <c r="E1809" t="s">
        <v>24</v>
      </c>
      <c r="F1809" s="4">
        <v>723</v>
      </c>
      <c r="G1809" s="4">
        <v>869801</v>
      </c>
      <c r="H1809" t="s">
        <v>29</v>
      </c>
      <c r="I1809" t="s">
        <v>26</v>
      </c>
      <c r="J1809" t="s">
        <v>30</v>
      </c>
      <c r="K1809" s="3">
        <v>13336.86</v>
      </c>
      <c r="L1809" s="6">
        <v>15.4</v>
      </c>
      <c r="N1809" s="4">
        <v>10</v>
      </c>
      <c r="O1809" s="4">
        <v>267007</v>
      </c>
      <c r="P1809" s="4">
        <v>411664</v>
      </c>
      <c r="Q1809" s="4">
        <v>0</v>
      </c>
      <c r="R1809" s="9" t="str">
        <f t="shared" si="115"/>
        <v>e53e2f03-33d4-4c4c-a387-578ebd999b1bпогашен134288краткосрочный723консолидация кредитов10+ летв ипотекеконсолидация кредитов13336,8615,4102670074116640</v>
      </c>
      <c r="S1809" s="10">
        <f t="shared" si="116"/>
        <v>0.18399877673168921</v>
      </c>
      <c r="T1809" s="3">
        <f t="shared" si="117"/>
        <v>20.020229649257772</v>
      </c>
      <c r="U1809" s="13">
        <f t="shared" si="118"/>
        <v>7.0011919318593463E-2</v>
      </c>
    </row>
    <row r="1810" spans="1:21" x14ac:dyDescent="0.25">
      <c r="A1810">
        <v>934</v>
      </c>
      <c r="B1810" t="s">
        <v>986</v>
      </c>
      <c r="C1810" t="s">
        <v>40</v>
      </c>
      <c r="D1810" s="1">
        <v>223762</v>
      </c>
      <c r="E1810" t="s">
        <v>24</v>
      </c>
      <c r="F1810" s="4">
        <v>734</v>
      </c>
      <c r="G1810" s="4">
        <v>618393</v>
      </c>
      <c r="I1810" t="s">
        <v>32</v>
      </c>
      <c r="J1810" t="s">
        <v>30</v>
      </c>
      <c r="K1810" s="3">
        <v>15408.24</v>
      </c>
      <c r="L1810" s="6">
        <v>28.2</v>
      </c>
      <c r="M1810" s="4">
        <v>11</v>
      </c>
      <c r="N1810" s="4">
        <v>19</v>
      </c>
      <c r="O1810" s="4">
        <v>469338</v>
      </c>
      <c r="P1810" s="4">
        <v>958452</v>
      </c>
      <c r="Q1810" s="4">
        <v>0</v>
      </c>
      <c r="R1810" s="9" t="str">
        <f t="shared" si="115"/>
        <v>e5865761-30b2-444c-8b07-1e44a57df561не погашен223762краткосрочный734консолидация кредитовв собственностиконсолидация кредитов15408,2428,211194693389584520</v>
      </c>
      <c r="S1810" s="10">
        <f t="shared" si="116"/>
        <v>0.29899898608166653</v>
      </c>
      <c r="T1810" s="3">
        <f t="shared" si="117"/>
        <v>30.460195324060372</v>
      </c>
      <c r="U1810" s="13">
        <f t="shared" si="118"/>
        <v>0.10652109265568668</v>
      </c>
    </row>
    <row r="1811" spans="1:21" x14ac:dyDescent="0.25">
      <c r="A1811">
        <v>897</v>
      </c>
      <c r="B1811" t="s">
        <v>949</v>
      </c>
      <c r="C1811" t="s">
        <v>23</v>
      </c>
      <c r="D1811" s="1">
        <v>457666</v>
      </c>
      <c r="E1811" t="s">
        <v>34</v>
      </c>
      <c r="F1811" s="4"/>
      <c r="G1811" s="4"/>
      <c r="H1811" t="s">
        <v>29</v>
      </c>
      <c r="I1811" t="s">
        <v>26</v>
      </c>
      <c r="J1811" t="s">
        <v>30</v>
      </c>
      <c r="K1811" s="3">
        <v>7381.31</v>
      </c>
      <c r="L1811" s="6">
        <v>39</v>
      </c>
      <c r="N1811" s="4">
        <v>4</v>
      </c>
      <c r="O1811" s="4">
        <v>173090</v>
      </c>
      <c r="P1811" s="4">
        <v>209198</v>
      </c>
      <c r="Q1811" s="4">
        <v>0</v>
      </c>
      <c r="R1811" s="9" t="str">
        <f t="shared" si="115"/>
        <v>e5a50c20-93a3-4fae-a239-fcb0a899b718погашен457666долгосрочныйконсолидация кредитов10+ летв ипотекеконсолидация кредитов7381,313941730902091980</v>
      </c>
      <c r="S1811" s="10" t="str">
        <f t="shared" si="116"/>
        <v/>
      </c>
      <c r="T1811" s="3">
        <f t="shared" si="117"/>
        <v>23.44976704677083</v>
      </c>
      <c r="U1811" s="13">
        <f t="shared" si="118"/>
        <v>8.2005213091009554E-2</v>
      </c>
    </row>
    <row r="1812" spans="1:21" x14ac:dyDescent="0.25">
      <c r="A1812">
        <v>1534</v>
      </c>
      <c r="B1812" t="s">
        <v>1584</v>
      </c>
      <c r="C1812" t="s">
        <v>23</v>
      </c>
      <c r="D1812" s="1">
        <v>327800</v>
      </c>
      <c r="E1812" t="s">
        <v>24</v>
      </c>
      <c r="F1812" s="4">
        <v>749</v>
      </c>
      <c r="G1812" s="4">
        <v>1226735</v>
      </c>
      <c r="H1812" t="s">
        <v>46</v>
      </c>
      <c r="I1812" t="s">
        <v>26</v>
      </c>
      <c r="J1812" t="s">
        <v>30</v>
      </c>
      <c r="K1812" s="3">
        <v>19627.57</v>
      </c>
      <c r="L1812" s="6">
        <v>14.1</v>
      </c>
      <c r="M1812" s="4">
        <v>79</v>
      </c>
      <c r="N1812" s="4">
        <v>14</v>
      </c>
      <c r="O1812" s="4">
        <v>290776</v>
      </c>
      <c r="P1812" s="4">
        <v>1058750</v>
      </c>
      <c r="Q1812" s="4">
        <v>0</v>
      </c>
      <c r="R1812" s="9" t="str">
        <f t="shared" si="115"/>
        <v>e5ba349d-d3a4-4822-870b-d333152133dbпогашен327800краткосрочный749консолидация кредитов2 годав ипотекеконсолидация кредитов19627,5714,1791429077610587500</v>
      </c>
      <c r="S1812" s="10">
        <f t="shared" si="116"/>
        <v>0.19199814140788352</v>
      </c>
      <c r="T1812" s="3">
        <f t="shared" si="117"/>
        <v>14.814671403541039</v>
      </c>
      <c r="U1812" s="13">
        <f t="shared" si="118"/>
        <v>5.1807776294646161E-2</v>
      </c>
    </row>
    <row r="1813" spans="1:21" x14ac:dyDescent="0.25">
      <c r="A1813">
        <v>491</v>
      </c>
      <c r="B1813" t="s">
        <v>542</v>
      </c>
      <c r="C1813" t="s">
        <v>23</v>
      </c>
      <c r="D1813" s="1">
        <v>214962</v>
      </c>
      <c r="E1813" t="s">
        <v>24</v>
      </c>
      <c r="F1813" s="4">
        <v>745</v>
      </c>
      <c r="G1813" s="4">
        <v>540607</v>
      </c>
      <c r="H1813" t="s">
        <v>29</v>
      </c>
      <c r="I1813" t="s">
        <v>26</v>
      </c>
      <c r="J1813" t="s">
        <v>30</v>
      </c>
      <c r="K1813" s="3">
        <v>7703.74</v>
      </c>
      <c r="L1813" s="6">
        <v>19.399999999999999</v>
      </c>
      <c r="N1813" s="4">
        <v>7</v>
      </c>
      <c r="O1813" s="4">
        <v>114247</v>
      </c>
      <c r="P1813" s="4">
        <v>399652</v>
      </c>
      <c r="Q1813" s="4">
        <v>0</v>
      </c>
      <c r="R1813" s="9" t="str">
        <f t="shared" si="115"/>
        <v>e5bac7ba-ee32-48e5-a24c-4ed300c4996aпогашен214962краткосрочный745консолидация кредитов10+ летв ипотекеконсолидация кредитов7703,7419,471142473996520</v>
      </c>
      <c r="S1813" s="10">
        <f t="shared" si="116"/>
        <v>0.17100200330369381</v>
      </c>
      <c r="T1813" s="3">
        <f t="shared" si="117"/>
        <v>14.830069550633848</v>
      </c>
      <c r="U1813" s="13">
        <f t="shared" si="118"/>
        <v>5.1861624519706731E-2</v>
      </c>
    </row>
    <row r="1814" spans="1:21" x14ac:dyDescent="0.25">
      <c r="A1814">
        <v>1672</v>
      </c>
      <c r="B1814" t="s">
        <v>1721</v>
      </c>
      <c r="C1814" t="s">
        <v>23</v>
      </c>
      <c r="D1814" s="1">
        <v>264924</v>
      </c>
      <c r="E1814" t="s">
        <v>24</v>
      </c>
      <c r="F1814" s="4">
        <v>749</v>
      </c>
      <c r="G1814" s="4">
        <v>2497721</v>
      </c>
      <c r="H1814" t="s">
        <v>29</v>
      </c>
      <c r="I1814" t="s">
        <v>26</v>
      </c>
      <c r="J1814" t="s">
        <v>27</v>
      </c>
      <c r="K1814" s="3">
        <v>16713.919999999998</v>
      </c>
      <c r="L1814" s="6">
        <v>19.899999999999999</v>
      </c>
      <c r="N1814" s="4">
        <v>7</v>
      </c>
      <c r="O1814" s="4">
        <v>217322</v>
      </c>
      <c r="P1814" s="4">
        <v>793804</v>
      </c>
      <c r="Q1814" s="4">
        <v>0</v>
      </c>
      <c r="R1814" s="9" t="str">
        <f t="shared" si="115"/>
        <v>e5d35061-0c80-43fa-953d-837443a4dbecпогашен264924краткосрочный749ремонт жилья10+ летв ипотекеремонт жилья16713,9219,972173227938040</v>
      </c>
      <c r="S1814" s="10">
        <f t="shared" si="116"/>
        <v>8.0300017495949297E-2</v>
      </c>
      <c r="T1814" s="3">
        <f t="shared" si="117"/>
        <v>13.002455438341217</v>
      </c>
      <c r="U1814" s="13">
        <f t="shared" si="118"/>
        <v>4.5470350592431964E-2</v>
      </c>
    </row>
    <row r="1815" spans="1:21" x14ac:dyDescent="0.25">
      <c r="A1815">
        <v>88</v>
      </c>
      <c r="B1815" t="s">
        <v>135</v>
      </c>
      <c r="C1815" t="s">
        <v>23</v>
      </c>
      <c r="E1815" t="s">
        <v>24</v>
      </c>
      <c r="F1815" s="4">
        <v>734</v>
      </c>
      <c r="G1815" s="4">
        <v>1355802</v>
      </c>
      <c r="H1815" t="s">
        <v>35</v>
      </c>
      <c r="I1815" t="s">
        <v>38</v>
      </c>
      <c r="J1815" t="s">
        <v>30</v>
      </c>
      <c r="K1815" s="3">
        <v>15365.68</v>
      </c>
      <c r="L1815" s="6">
        <v>44.5</v>
      </c>
      <c r="M1815" s="4">
        <v>31</v>
      </c>
      <c r="N1815" s="4">
        <v>8</v>
      </c>
      <c r="O1815" s="4">
        <v>25441</v>
      </c>
      <c r="P1815" s="4">
        <v>1841796</v>
      </c>
      <c r="Q1815" s="4">
        <v>0</v>
      </c>
      <c r="R1815" s="9" t="str">
        <f t="shared" si="115"/>
        <v>e5e051b3-545f-45c7-a975-360b732f7c97погашенкраткосрочный734консолидация кредитов3 годав арендеконсолидация кредитов15365,6844,53182544118417960</v>
      </c>
      <c r="S1815" s="10">
        <f t="shared" si="116"/>
        <v>0.13599932733540737</v>
      </c>
      <c r="T1815" s="3">
        <f t="shared" si="117"/>
        <v>1.655702839054308</v>
      </c>
      <c r="U1815" s="13">
        <f t="shared" si="118"/>
        <v>5.7900901045724977E-3</v>
      </c>
    </row>
    <row r="1816" spans="1:21" x14ac:dyDescent="0.25">
      <c r="A1816">
        <v>1517</v>
      </c>
      <c r="B1816" t="s">
        <v>1567</v>
      </c>
      <c r="C1816" t="s">
        <v>40</v>
      </c>
      <c r="D1816" s="1">
        <v>621918</v>
      </c>
      <c r="E1816" t="s">
        <v>34</v>
      </c>
      <c r="F1816" s="4">
        <v>715</v>
      </c>
      <c r="G1816" s="4">
        <v>2148425</v>
      </c>
      <c r="H1816" t="s">
        <v>29</v>
      </c>
      <c r="I1816" t="s">
        <v>26</v>
      </c>
      <c r="J1816" t="s">
        <v>30</v>
      </c>
      <c r="K1816" s="3">
        <v>20947.12</v>
      </c>
      <c r="L1816" s="6">
        <v>20.5</v>
      </c>
      <c r="M1816" s="4">
        <v>19</v>
      </c>
      <c r="N1816" s="4">
        <v>9</v>
      </c>
      <c r="O1816" s="4">
        <v>585884</v>
      </c>
      <c r="P1816" s="4">
        <v>784278</v>
      </c>
      <c r="Q1816" s="4">
        <v>0</v>
      </c>
      <c r="R1816" s="9" t="str">
        <f t="shared" si="115"/>
        <v>e604834b-2b48-44dd-9e24-19fad4c81602не погашен621918долгосрочный715консолидация кредитов10+ летв ипотекеконсолидация кредитов20947,1220,51995858847842780</v>
      </c>
      <c r="S1816" s="10">
        <f t="shared" si="116"/>
        <v>0.11699986734468273</v>
      </c>
      <c r="T1816" s="3">
        <f t="shared" si="117"/>
        <v>27.969668384006969</v>
      </c>
      <c r="U1816" s="13">
        <f t="shared" si="118"/>
        <v>9.7811573622059264E-2</v>
      </c>
    </row>
    <row r="1817" spans="1:21" x14ac:dyDescent="0.25">
      <c r="A1817">
        <v>715</v>
      </c>
      <c r="B1817" t="s">
        <v>767</v>
      </c>
      <c r="C1817" t="s">
        <v>23</v>
      </c>
      <c r="D1817" s="1">
        <v>128942</v>
      </c>
      <c r="E1817" t="s">
        <v>24</v>
      </c>
      <c r="F1817" s="4">
        <v>712</v>
      </c>
      <c r="G1817" s="4">
        <v>1633202</v>
      </c>
      <c r="H1817" t="s">
        <v>29</v>
      </c>
      <c r="I1817" t="s">
        <v>26</v>
      </c>
      <c r="J1817" t="s">
        <v>30</v>
      </c>
      <c r="K1817" s="3">
        <v>44505.03</v>
      </c>
      <c r="L1817" s="6">
        <v>21.2</v>
      </c>
      <c r="M1817" s="4">
        <v>9</v>
      </c>
      <c r="N1817" s="4">
        <v>13</v>
      </c>
      <c r="O1817" s="4">
        <v>72884</v>
      </c>
      <c r="P1817" s="4">
        <v>120384</v>
      </c>
      <c r="Q1817" s="4">
        <v>0</v>
      </c>
      <c r="R1817" s="9" t="str">
        <f t="shared" si="115"/>
        <v>e6446832-189d-488a-a695-a9589b523962погашен128942краткосрочный712консолидация кредитов10+ летв ипотекеконсолидация кредитов44505,0321,2913728841203840</v>
      </c>
      <c r="S1817" s="10">
        <f t="shared" si="116"/>
        <v>0.32700202424439839</v>
      </c>
      <c r="T1817" s="3">
        <f t="shared" si="117"/>
        <v>1.6376575861200409</v>
      </c>
      <c r="U1817" s="13">
        <f t="shared" si="118"/>
        <v>5.7269847948607103E-3</v>
      </c>
    </row>
    <row r="1818" spans="1:21" x14ac:dyDescent="0.25">
      <c r="A1818">
        <v>895</v>
      </c>
      <c r="B1818" t="s">
        <v>947</v>
      </c>
      <c r="C1818" t="s">
        <v>23</v>
      </c>
      <c r="D1818" s="1">
        <v>110242</v>
      </c>
      <c r="E1818" t="s">
        <v>24</v>
      </c>
      <c r="F1818" s="4">
        <v>716</v>
      </c>
      <c r="G1818" s="4">
        <v>914014</v>
      </c>
      <c r="H1818" t="s">
        <v>68</v>
      </c>
      <c r="I1818" t="s">
        <v>38</v>
      </c>
      <c r="J1818" t="s">
        <v>30</v>
      </c>
      <c r="K1818" s="3">
        <v>13481.64</v>
      </c>
      <c r="L1818" s="6">
        <v>15</v>
      </c>
      <c r="M1818" s="4">
        <v>60</v>
      </c>
      <c r="N1818" s="4">
        <v>11</v>
      </c>
      <c r="O1818" s="4">
        <v>62833</v>
      </c>
      <c r="P1818" s="4">
        <v>112442</v>
      </c>
      <c r="Q1818" s="4">
        <v>0</v>
      </c>
      <c r="R1818" s="9" t="str">
        <f t="shared" si="115"/>
        <v>e65846b9-f042-4bfd-84c2-61688ed2ab17погашен110242краткосрочный716консолидация кредитов1 годв арендеконсолидация кредитов13481,64156011628331124420</v>
      </c>
      <c r="S1818" s="10">
        <f t="shared" si="116"/>
        <v>0.17699912692803391</v>
      </c>
      <c r="T1818" s="3">
        <f t="shared" si="117"/>
        <v>4.6606347595693105</v>
      </c>
      <c r="U1818" s="13">
        <f t="shared" si="118"/>
        <v>1.6298513577365285E-2</v>
      </c>
    </row>
    <row r="1819" spans="1:21" x14ac:dyDescent="0.25">
      <c r="A1819">
        <v>748</v>
      </c>
      <c r="B1819" t="s">
        <v>800</v>
      </c>
      <c r="C1819" t="s">
        <v>23</v>
      </c>
      <c r="D1819" s="1">
        <v>175956</v>
      </c>
      <c r="E1819" t="s">
        <v>24</v>
      </c>
      <c r="F1819" s="4">
        <v>749</v>
      </c>
      <c r="G1819" s="4">
        <v>664867</v>
      </c>
      <c r="I1819" t="s">
        <v>26</v>
      </c>
      <c r="J1819" t="s">
        <v>30</v>
      </c>
      <c r="K1819" s="3">
        <v>13962.15</v>
      </c>
      <c r="L1819" s="6">
        <v>42.4</v>
      </c>
      <c r="N1819" s="4">
        <v>9</v>
      </c>
      <c r="O1819" s="4">
        <v>168511</v>
      </c>
      <c r="P1819" s="4">
        <v>1283700</v>
      </c>
      <c r="Q1819" s="4">
        <v>0</v>
      </c>
      <c r="R1819" s="9" t="str">
        <f t="shared" si="115"/>
        <v>e6664f24-0b69-45aa-9f50-95941f12cd9fпогашен175956краткосрочный749консолидация кредитовв ипотекеконсолидация кредитов13962,1542,4916851112837000</v>
      </c>
      <c r="S1819" s="10">
        <f t="shared" si="116"/>
        <v>0.25199897122281595</v>
      </c>
      <c r="T1819" s="3">
        <f t="shared" si="117"/>
        <v>12.069129754371641</v>
      </c>
      <c r="U1819" s="13">
        <f t="shared" si="118"/>
        <v>4.2206455840531773E-2</v>
      </c>
    </row>
    <row r="1820" spans="1:21" x14ac:dyDescent="0.25">
      <c r="A1820">
        <v>142</v>
      </c>
      <c r="B1820" t="s">
        <v>189</v>
      </c>
      <c r="C1820" t="s">
        <v>23</v>
      </c>
      <c r="D1820" s="1">
        <v>286462</v>
      </c>
      <c r="E1820" t="s">
        <v>34</v>
      </c>
      <c r="F1820" s="4">
        <v>719</v>
      </c>
      <c r="G1820" s="4">
        <v>1380426</v>
      </c>
      <c r="H1820" t="s">
        <v>29</v>
      </c>
      <c r="I1820" t="s">
        <v>26</v>
      </c>
      <c r="J1820" t="s">
        <v>30</v>
      </c>
      <c r="K1820" s="3">
        <v>27378.62</v>
      </c>
      <c r="L1820" s="6">
        <v>15.7</v>
      </c>
      <c r="M1820" s="4">
        <v>75</v>
      </c>
      <c r="N1820" s="4">
        <v>10</v>
      </c>
      <c r="O1820" s="4">
        <v>177916</v>
      </c>
      <c r="P1820" s="4">
        <v>335522</v>
      </c>
      <c r="Q1820" s="4">
        <v>0</v>
      </c>
      <c r="R1820" s="9" t="str">
        <f t="shared" si="115"/>
        <v>e6b4ef94-b40d-451e-b0f7-a164ca3831fcпогашен286462долгосрочный719консолидация кредитов10+ летв ипотекеконсолидация кредитов27378,6215,775101779163355220</v>
      </c>
      <c r="S1820" s="10">
        <f t="shared" si="116"/>
        <v>0.23800148649764638</v>
      </c>
      <c r="T1820" s="3">
        <f t="shared" si="117"/>
        <v>6.4983552859859266</v>
      </c>
      <c r="U1820" s="13">
        <f t="shared" si="118"/>
        <v>2.2725130228607008E-2</v>
      </c>
    </row>
    <row r="1821" spans="1:21" x14ac:dyDescent="0.25">
      <c r="A1821">
        <v>1297</v>
      </c>
      <c r="B1821" t="s">
        <v>1347</v>
      </c>
      <c r="C1821" t="s">
        <v>23</v>
      </c>
      <c r="D1821" s="1">
        <v>173118</v>
      </c>
      <c r="E1821" t="s">
        <v>24</v>
      </c>
      <c r="F1821" s="4">
        <v>714</v>
      </c>
      <c r="G1821" s="4">
        <v>672790</v>
      </c>
      <c r="H1821" t="s">
        <v>52</v>
      </c>
      <c r="I1821" t="s">
        <v>38</v>
      </c>
      <c r="J1821" t="s">
        <v>30</v>
      </c>
      <c r="K1821" s="3">
        <v>17604.45</v>
      </c>
      <c r="L1821" s="6">
        <v>10</v>
      </c>
      <c r="N1821" s="4">
        <v>6</v>
      </c>
      <c r="O1821" s="4">
        <v>129010</v>
      </c>
      <c r="P1821" s="4">
        <v>183964</v>
      </c>
      <c r="Q1821" s="4">
        <v>0</v>
      </c>
      <c r="R1821" s="9" t="str">
        <f t="shared" si="115"/>
        <v>e6c640ef-c258-4fdc-b92a-af7f8acf34daпогашен173118краткосрочный714консолидация кредитов4 годав арендеконсолидация кредитов17604,451061290101839640</v>
      </c>
      <c r="S1821" s="10">
        <f t="shared" si="116"/>
        <v>0.31399604631460043</v>
      </c>
      <c r="T1821" s="3">
        <f t="shared" si="117"/>
        <v>7.328260752252981</v>
      </c>
      <c r="U1821" s="13">
        <f t="shared" si="118"/>
        <v>2.5627358403022719E-2</v>
      </c>
    </row>
    <row r="1822" spans="1:21" x14ac:dyDescent="0.25">
      <c r="A1822">
        <v>732</v>
      </c>
      <c r="B1822" t="s">
        <v>784</v>
      </c>
      <c r="C1822" t="s">
        <v>23</v>
      </c>
      <c r="D1822" s="1">
        <v>217338</v>
      </c>
      <c r="E1822" t="s">
        <v>24</v>
      </c>
      <c r="F1822" s="4">
        <v>704</v>
      </c>
      <c r="G1822" s="4">
        <v>2721674</v>
      </c>
      <c r="H1822" t="s">
        <v>29</v>
      </c>
      <c r="I1822" t="s">
        <v>38</v>
      </c>
      <c r="J1822" t="s">
        <v>30</v>
      </c>
      <c r="K1822" s="3">
        <v>29257.91</v>
      </c>
      <c r="L1822" s="6">
        <v>18.600000000000001</v>
      </c>
      <c r="M1822" s="4">
        <v>10</v>
      </c>
      <c r="N1822" s="4">
        <v>7</v>
      </c>
      <c r="O1822" s="4">
        <v>160493</v>
      </c>
      <c r="P1822" s="4">
        <v>239162</v>
      </c>
      <c r="Q1822" s="4">
        <v>1</v>
      </c>
      <c r="R1822" s="9" t="str">
        <f t="shared" si="115"/>
        <v>e6f03157-2859-413f-b8e4-039707805c4bпогашен217338краткосрочный704консолидация кредитов10+ летв арендеконсолидация кредитов29257,9118,61071604932391621</v>
      </c>
      <c r="S1822" s="10">
        <f t="shared" si="116"/>
        <v>0.12899962302612289</v>
      </c>
      <c r="T1822" s="3">
        <f t="shared" si="117"/>
        <v>5.4854567534044643</v>
      </c>
      <c r="U1822" s="13">
        <f t="shared" si="118"/>
        <v>1.918296455002079E-2</v>
      </c>
    </row>
    <row r="1823" spans="1:21" x14ac:dyDescent="0.25">
      <c r="A1823">
        <v>219</v>
      </c>
      <c r="B1823" t="s">
        <v>266</v>
      </c>
      <c r="C1823" t="s">
        <v>23</v>
      </c>
      <c r="D1823" s="1">
        <v>396792</v>
      </c>
      <c r="E1823" t="s">
        <v>34</v>
      </c>
      <c r="F1823" s="4">
        <v>731</v>
      </c>
      <c r="G1823" s="4">
        <v>745997</v>
      </c>
      <c r="H1823" t="s">
        <v>29</v>
      </c>
      <c r="I1823" t="s">
        <v>32</v>
      </c>
      <c r="J1823" t="s">
        <v>30</v>
      </c>
      <c r="K1823" s="3">
        <v>7522.29</v>
      </c>
      <c r="L1823" s="6">
        <v>18.7</v>
      </c>
      <c r="N1823" s="4">
        <v>11</v>
      </c>
      <c r="O1823" s="4">
        <v>295944</v>
      </c>
      <c r="P1823" s="4">
        <v>835802</v>
      </c>
      <c r="Q1823" s="4">
        <v>0</v>
      </c>
      <c r="R1823" s="9" t="str">
        <f t="shared" si="115"/>
        <v>e74223bc-f0d9-4ae5-8616-229c49df7902погашен396792долгосрочный731консолидация кредитов10+ летв собственностиконсолидация кредитов7522,2918,7112959448358020</v>
      </c>
      <c r="S1823" s="10">
        <f t="shared" si="116"/>
        <v>0.12100247051931844</v>
      </c>
      <c r="T1823" s="3">
        <f t="shared" si="117"/>
        <v>39.34227475941502</v>
      </c>
      <c r="U1823" s="13">
        <f t="shared" si="118"/>
        <v>0.13758224628398397</v>
      </c>
    </row>
    <row r="1824" spans="1:21" x14ac:dyDescent="0.25">
      <c r="A1824">
        <v>489</v>
      </c>
      <c r="B1824" t="s">
        <v>540</v>
      </c>
      <c r="C1824" t="s">
        <v>23</v>
      </c>
      <c r="D1824" s="1">
        <v>171776</v>
      </c>
      <c r="E1824" t="s">
        <v>24</v>
      </c>
      <c r="F1824" s="4">
        <v>747</v>
      </c>
      <c r="G1824" s="4">
        <v>1168272</v>
      </c>
      <c r="H1824" t="s">
        <v>68</v>
      </c>
      <c r="I1824" t="s">
        <v>38</v>
      </c>
      <c r="J1824" t="s">
        <v>30</v>
      </c>
      <c r="K1824" s="3">
        <v>11293.22</v>
      </c>
      <c r="L1824" s="6">
        <v>11.4</v>
      </c>
      <c r="N1824" s="4">
        <v>4</v>
      </c>
      <c r="O1824" s="4">
        <v>82270</v>
      </c>
      <c r="P1824" s="4">
        <v>118030</v>
      </c>
      <c r="Q1824" s="4">
        <v>0</v>
      </c>
      <c r="R1824" s="9" t="str">
        <f t="shared" si="115"/>
        <v>e758f401-7fae-409a-8a8f-54dc97a29e14погашен171776краткосрочный747консолидация кредитов1 годв арендеконсолидация кредитов11293,2211,44822701180300</v>
      </c>
      <c r="S1824" s="10">
        <f t="shared" si="116"/>
        <v>0.11599921935987509</v>
      </c>
      <c r="T1824" s="3">
        <f t="shared" si="117"/>
        <v>7.2849019146000877</v>
      </c>
      <c r="U1824" s="13">
        <f t="shared" si="118"/>
        <v>2.5475730000317814E-2</v>
      </c>
    </row>
    <row r="1825" spans="1:21" x14ac:dyDescent="0.25">
      <c r="A1825">
        <v>1662</v>
      </c>
      <c r="B1825" t="s">
        <v>1711</v>
      </c>
      <c r="C1825" t="s">
        <v>23</v>
      </c>
      <c r="D1825" s="1">
        <v>717794</v>
      </c>
      <c r="E1825" t="s">
        <v>34</v>
      </c>
      <c r="F1825" s="4">
        <v>646</v>
      </c>
      <c r="G1825" s="4">
        <v>1549792</v>
      </c>
      <c r="H1825" t="s">
        <v>29</v>
      </c>
      <c r="I1825" t="s">
        <v>26</v>
      </c>
      <c r="J1825" t="s">
        <v>30</v>
      </c>
      <c r="K1825" s="3">
        <v>26346.54</v>
      </c>
      <c r="L1825" s="6">
        <v>22.6</v>
      </c>
      <c r="M1825" s="4">
        <v>76</v>
      </c>
      <c r="N1825" s="4">
        <v>9</v>
      </c>
      <c r="O1825" s="4">
        <v>552577</v>
      </c>
      <c r="P1825" s="4">
        <v>771804</v>
      </c>
      <c r="Q1825" s="4">
        <v>0</v>
      </c>
      <c r="R1825" s="9" t="str">
        <f t="shared" si="115"/>
        <v>e774b29a-b846-4025-b71f-7085b26d3420погашен717794долгосрочный646консолидация кредитов10+ летв ипотекеконсолидация кредитов26346,5422,67695525777718040</v>
      </c>
      <c r="S1825" s="10">
        <f t="shared" si="116"/>
        <v>0.20400058846606511</v>
      </c>
      <c r="T1825" s="3">
        <f t="shared" si="117"/>
        <v>20.97341814143337</v>
      </c>
      <c r="U1825" s="13">
        <f t="shared" si="118"/>
        <v>7.3345275477776375E-2</v>
      </c>
    </row>
    <row r="1826" spans="1:21" x14ac:dyDescent="0.25">
      <c r="A1826">
        <v>4</v>
      </c>
      <c r="B1826" t="s">
        <v>33</v>
      </c>
      <c r="C1826" t="s">
        <v>23</v>
      </c>
      <c r="D1826" s="1">
        <v>347666</v>
      </c>
      <c r="E1826" t="s">
        <v>34</v>
      </c>
      <c r="F1826" s="4">
        <v>721</v>
      </c>
      <c r="G1826" s="4">
        <v>806949</v>
      </c>
      <c r="H1826" t="s">
        <v>35</v>
      </c>
      <c r="I1826" t="s">
        <v>32</v>
      </c>
      <c r="J1826" t="s">
        <v>30</v>
      </c>
      <c r="K1826" s="3">
        <v>8741.9</v>
      </c>
      <c r="L1826" s="6">
        <v>12</v>
      </c>
      <c r="N1826" s="4">
        <v>9</v>
      </c>
      <c r="O1826" s="4">
        <v>256329</v>
      </c>
      <c r="P1826" s="4">
        <v>386958</v>
      </c>
      <c r="Q1826" s="4">
        <v>0</v>
      </c>
      <c r="R1826" s="9" t="str">
        <f t="shared" si="115"/>
        <v>e777faab-98ae-45af-9a86-7ce5b33b1011погашен347666долгосрочный721консолидация кредитов3 годав собственностиконсолидация кредитов8741,91292563293869580</v>
      </c>
      <c r="S1826" s="10">
        <f t="shared" si="116"/>
        <v>0.12999929363565726</v>
      </c>
      <c r="T1826" s="3">
        <f t="shared" si="117"/>
        <v>29.321886546402958</v>
      </c>
      <c r="U1826" s="13">
        <f t="shared" si="118"/>
        <v>0.10254035998192575</v>
      </c>
    </row>
    <row r="1827" spans="1:21" x14ac:dyDescent="0.25">
      <c r="A1827">
        <v>458</v>
      </c>
      <c r="B1827" t="s">
        <v>509</v>
      </c>
      <c r="C1827" t="s">
        <v>40</v>
      </c>
      <c r="D1827" s="1">
        <v>131934</v>
      </c>
      <c r="E1827" t="s">
        <v>24</v>
      </c>
      <c r="F1827" s="4">
        <v>717</v>
      </c>
      <c r="G1827" s="4">
        <v>531734</v>
      </c>
      <c r="H1827" t="s">
        <v>68</v>
      </c>
      <c r="I1827" t="s">
        <v>38</v>
      </c>
      <c r="J1827" t="s">
        <v>30</v>
      </c>
      <c r="K1827" s="3">
        <v>16395.099999999999</v>
      </c>
      <c r="L1827" s="6">
        <v>8.4</v>
      </c>
      <c r="N1827" s="4">
        <v>9</v>
      </c>
      <c r="O1827" s="4">
        <v>120612</v>
      </c>
      <c r="P1827" s="4">
        <v>160512</v>
      </c>
      <c r="Q1827" s="4">
        <v>0</v>
      </c>
      <c r="R1827" s="9" t="str">
        <f t="shared" si="115"/>
        <v>e7bbc5c3-bd7a-4803-a170-7eaa2d8de78aне погашен131934краткосрочный717консолидация кредитов1 годв арендеконсолидация кредитов16395,18,491206121605120</v>
      </c>
      <c r="S1827" s="10">
        <f t="shared" si="116"/>
        <v>0.36999928535696414</v>
      </c>
      <c r="T1827" s="3">
        <f t="shared" si="117"/>
        <v>7.3565882489280341</v>
      </c>
      <c r="U1827" s="13">
        <f t="shared" si="118"/>
        <v>2.5726421323201812E-2</v>
      </c>
    </row>
    <row r="1828" spans="1:21" x14ac:dyDescent="0.25">
      <c r="A1828">
        <v>598</v>
      </c>
      <c r="B1828" t="s">
        <v>649</v>
      </c>
      <c r="C1828" t="s">
        <v>40</v>
      </c>
      <c r="D1828" s="1">
        <v>341308</v>
      </c>
      <c r="E1828" t="s">
        <v>24</v>
      </c>
      <c r="F1828" s="4">
        <v>741</v>
      </c>
      <c r="G1828" s="4">
        <v>669503</v>
      </c>
      <c r="H1828" t="s">
        <v>52</v>
      </c>
      <c r="I1828" t="s">
        <v>38</v>
      </c>
      <c r="J1828" t="s">
        <v>30</v>
      </c>
      <c r="K1828" s="3">
        <v>9317.2199999999993</v>
      </c>
      <c r="L1828" s="6">
        <v>11.4</v>
      </c>
      <c r="N1828" s="4">
        <v>6</v>
      </c>
      <c r="O1828" s="4">
        <v>379601</v>
      </c>
      <c r="P1828" s="4">
        <v>646404</v>
      </c>
      <c r="Q1828" s="4">
        <v>0</v>
      </c>
      <c r="R1828" s="9" t="str">
        <f t="shared" si="115"/>
        <v>e821735e-ec9d-46d7-a8c6-4142629d7045не погашен341308краткосрочный741консолидация кредитов4 годав арендеконсолидация кредитов9317,2211,463796016464040</v>
      </c>
      <c r="S1828" s="10">
        <f t="shared" si="116"/>
        <v>0.16699946079405167</v>
      </c>
      <c r="T1828" s="3">
        <f t="shared" si="117"/>
        <v>40.741873649006898</v>
      </c>
      <c r="U1828" s="13">
        <f t="shared" si="118"/>
        <v>0.14247672583058257</v>
      </c>
    </row>
    <row r="1829" spans="1:21" x14ac:dyDescent="0.25">
      <c r="A1829">
        <v>954</v>
      </c>
      <c r="B1829" t="s">
        <v>1006</v>
      </c>
      <c r="C1829" t="s">
        <v>40</v>
      </c>
      <c r="D1829" s="1">
        <v>264616</v>
      </c>
      <c r="E1829" t="s">
        <v>34</v>
      </c>
      <c r="F1829" s="4">
        <v>731</v>
      </c>
      <c r="G1829" s="4">
        <v>1333059</v>
      </c>
      <c r="H1829" t="s">
        <v>29</v>
      </c>
      <c r="I1829" t="s">
        <v>26</v>
      </c>
      <c r="J1829" t="s">
        <v>30</v>
      </c>
      <c r="K1829" s="3">
        <v>23995.1</v>
      </c>
      <c r="L1829" s="6">
        <v>24</v>
      </c>
      <c r="N1829" s="4">
        <v>8</v>
      </c>
      <c r="O1829" s="4">
        <v>289864</v>
      </c>
      <c r="P1829" s="4">
        <v>509300</v>
      </c>
      <c r="Q1829" s="4">
        <v>0</v>
      </c>
      <c r="R1829" s="9" t="str">
        <f t="shared" si="115"/>
        <v>e8307e3f-f70f-4d02-b418-18734b746017не погашен264616долгосрочный731консолидация кредитов10+ летв ипотекеконсолидация кредитов23995,12482898645093000</v>
      </c>
      <c r="S1829" s="10">
        <f t="shared" si="116"/>
        <v>0.21600034207038094</v>
      </c>
      <c r="T1829" s="3">
        <f t="shared" si="117"/>
        <v>12.080133027159713</v>
      </c>
      <c r="U1829" s="13">
        <f t="shared" si="118"/>
        <v>4.2244934931939579E-2</v>
      </c>
    </row>
    <row r="1830" spans="1:21" x14ac:dyDescent="0.25">
      <c r="A1830">
        <v>1025</v>
      </c>
      <c r="B1830" t="s">
        <v>1075</v>
      </c>
      <c r="C1830" t="s">
        <v>23</v>
      </c>
      <c r="D1830" s="1">
        <v>751300</v>
      </c>
      <c r="E1830" t="s">
        <v>24</v>
      </c>
      <c r="F1830" s="4">
        <v>716</v>
      </c>
      <c r="G1830" s="4">
        <v>3614978</v>
      </c>
      <c r="H1830" t="s">
        <v>74</v>
      </c>
      <c r="I1830" t="s">
        <v>26</v>
      </c>
      <c r="J1830" t="s">
        <v>30</v>
      </c>
      <c r="K1830" s="3">
        <v>72600.710000000006</v>
      </c>
      <c r="L1830" s="6">
        <v>11.9</v>
      </c>
      <c r="M1830" s="4">
        <v>69</v>
      </c>
      <c r="N1830" s="4">
        <v>29</v>
      </c>
      <c r="O1830" s="4">
        <v>957752</v>
      </c>
      <c r="P1830" s="4">
        <v>2128522</v>
      </c>
      <c r="Q1830" s="4">
        <v>0</v>
      </c>
      <c r="R1830" s="9" t="str">
        <f t="shared" si="115"/>
        <v>e849b404-a91e-4ffe-92f1-2a06e99d65a6погашен751300краткосрочный716консолидация кредитов6 летв ипотекеконсолидация кредитов72600,7111,9692995775221285220</v>
      </c>
      <c r="S1830" s="10">
        <f t="shared" si="116"/>
        <v>0.24099967413356319</v>
      </c>
      <c r="T1830" s="3">
        <f t="shared" si="117"/>
        <v>13.192047295405237</v>
      </c>
      <c r="U1830" s="13">
        <f t="shared" si="118"/>
        <v>4.6133364455548193E-2</v>
      </c>
    </row>
    <row r="1831" spans="1:21" x14ac:dyDescent="0.25">
      <c r="A1831">
        <v>1628</v>
      </c>
      <c r="B1831" t="s">
        <v>1075</v>
      </c>
      <c r="C1831" t="s">
        <v>23</v>
      </c>
      <c r="D1831" s="1">
        <v>751300</v>
      </c>
      <c r="E1831" t="s">
        <v>24</v>
      </c>
      <c r="F1831" s="4">
        <v>716</v>
      </c>
      <c r="G1831" s="4">
        <v>3614978</v>
      </c>
      <c r="H1831" t="s">
        <v>74</v>
      </c>
      <c r="I1831" t="s">
        <v>26</v>
      </c>
      <c r="J1831" t="s">
        <v>30</v>
      </c>
      <c r="K1831" s="3">
        <v>72600.710000000006</v>
      </c>
      <c r="L1831" s="6">
        <v>11.9</v>
      </c>
      <c r="M1831" s="4">
        <v>69</v>
      </c>
      <c r="N1831" s="4">
        <v>29</v>
      </c>
      <c r="O1831" s="4">
        <v>957752</v>
      </c>
      <c r="P1831" s="4">
        <v>2128522</v>
      </c>
      <c r="Q1831" s="4">
        <v>0</v>
      </c>
      <c r="R1831" s="9" t="str">
        <f t="shared" si="115"/>
        <v>e849b404-a91e-4ffe-92f1-2a06e99d65a6погашен751300краткосрочный716консолидация кредитов6 летв ипотекеконсолидация кредитов72600,7111,9692995775221285220</v>
      </c>
      <c r="S1831" s="10">
        <f t="shared" si="116"/>
        <v>0.24099967413356319</v>
      </c>
      <c r="T1831" s="3">
        <f t="shared" si="117"/>
        <v>13.192047295405237</v>
      </c>
      <c r="U1831" s="13">
        <f t="shared" si="118"/>
        <v>4.6133364455548193E-2</v>
      </c>
    </row>
    <row r="1832" spans="1:21" x14ac:dyDescent="0.25">
      <c r="A1832">
        <v>1334</v>
      </c>
      <c r="B1832" t="s">
        <v>1384</v>
      </c>
      <c r="C1832" t="s">
        <v>23</v>
      </c>
      <c r="E1832" t="s">
        <v>24</v>
      </c>
      <c r="F1832" s="4">
        <v>709</v>
      </c>
      <c r="G1832" s="4">
        <v>1858010</v>
      </c>
      <c r="H1832" t="s">
        <v>46</v>
      </c>
      <c r="I1832" t="s">
        <v>26</v>
      </c>
      <c r="J1832" t="s">
        <v>30</v>
      </c>
      <c r="K1832" s="3">
        <v>3623.11</v>
      </c>
      <c r="L1832" s="6">
        <v>26.8</v>
      </c>
      <c r="N1832" s="4">
        <v>5</v>
      </c>
      <c r="O1832" s="4">
        <v>79686</v>
      </c>
      <c r="P1832" s="4">
        <v>148346</v>
      </c>
      <c r="Q1832" s="4">
        <v>1</v>
      </c>
      <c r="R1832" s="9" t="str">
        <f t="shared" si="115"/>
        <v>e8877a7e-0591-420b-9a81-8b82659ab882погашенкраткосрочный709консолидация кредитов2 годав ипотекеконсолидация кредитов3623,1126,85796861483461</v>
      </c>
      <c r="S1832" s="10">
        <f t="shared" si="116"/>
        <v>2.3399938644033131E-2</v>
      </c>
      <c r="T1832" s="3">
        <f t="shared" si="117"/>
        <v>21.993811946090513</v>
      </c>
      <c r="U1832" s="13">
        <f t="shared" si="118"/>
        <v>7.6913652563175949E-2</v>
      </c>
    </row>
    <row r="1833" spans="1:21" x14ac:dyDescent="0.25">
      <c r="A1833">
        <v>398</v>
      </c>
      <c r="B1833" t="s">
        <v>450</v>
      </c>
      <c r="C1833" t="s">
        <v>23</v>
      </c>
      <c r="D1833" s="1">
        <v>526196</v>
      </c>
      <c r="E1833" t="s">
        <v>24</v>
      </c>
      <c r="F1833" s="4"/>
      <c r="G1833" s="4"/>
      <c r="H1833" t="s">
        <v>29</v>
      </c>
      <c r="I1833" t="s">
        <v>26</v>
      </c>
      <c r="J1833" t="s">
        <v>30</v>
      </c>
      <c r="K1833" s="3">
        <v>24808.49</v>
      </c>
      <c r="L1833" s="6">
        <v>20.100000000000001</v>
      </c>
      <c r="M1833" s="4">
        <v>12</v>
      </c>
      <c r="N1833" s="4">
        <v>12</v>
      </c>
      <c r="O1833" s="4">
        <v>443840</v>
      </c>
      <c r="P1833" s="4">
        <v>1072918</v>
      </c>
      <c r="Q1833" s="4">
        <v>0</v>
      </c>
      <c r="R1833" s="9" t="str">
        <f t="shared" si="115"/>
        <v>e8ddad09-0042-42d4-93aa-b45dd89fbdddпогашен526196краткосрочныйконсолидация кредитов10+ летв ипотекеконсолидация кредитов24808,4920,1121244384010729180</v>
      </c>
      <c r="S1833" s="10" t="str">
        <f t="shared" si="116"/>
        <v/>
      </c>
      <c r="T1833" s="3">
        <f t="shared" si="117"/>
        <v>17.890649531672423</v>
      </c>
      <c r="U1833" s="13">
        <f t="shared" si="118"/>
        <v>6.2564652529603665E-2</v>
      </c>
    </row>
    <row r="1834" spans="1:21" x14ac:dyDescent="0.25">
      <c r="A1834">
        <v>502</v>
      </c>
      <c r="B1834" t="s">
        <v>553</v>
      </c>
      <c r="C1834" t="s">
        <v>40</v>
      </c>
      <c r="D1834" s="1">
        <v>752004</v>
      </c>
      <c r="E1834" t="s">
        <v>34</v>
      </c>
      <c r="F1834" s="4"/>
      <c r="G1834" s="4"/>
      <c r="H1834" t="s">
        <v>29</v>
      </c>
      <c r="I1834" t="s">
        <v>26</v>
      </c>
      <c r="J1834" t="s">
        <v>30</v>
      </c>
      <c r="K1834" s="3">
        <v>21714.15</v>
      </c>
      <c r="L1834" s="6">
        <v>20.100000000000001</v>
      </c>
      <c r="M1834" s="4">
        <v>3</v>
      </c>
      <c r="N1834" s="4">
        <v>11</v>
      </c>
      <c r="O1834" s="4">
        <v>572356</v>
      </c>
      <c r="P1834" s="4">
        <v>864028</v>
      </c>
      <c r="Q1834" s="4">
        <v>0</v>
      </c>
      <c r="R1834" s="9" t="str">
        <f t="shared" si="115"/>
        <v>e912ddc2-7e6b-4bdb-9789-f018e98d545fне погашен752004долгосрочныйконсолидация кредитов10+ летв ипотекеконсолидация кредитов21714,1520,13115723568640280</v>
      </c>
      <c r="S1834" s="10" t="str">
        <f t="shared" si="116"/>
        <v/>
      </c>
      <c r="T1834" s="3">
        <f t="shared" si="117"/>
        <v>26.358664741654632</v>
      </c>
      <c r="U1834" s="13">
        <f t="shared" si="118"/>
        <v>9.2177799234535521E-2</v>
      </c>
    </row>
    <row r="1835" spans="1:21" x14ac:dyDescent="0.25">
      <c r="A1835">
        <v>1800</v>
      </c>
      <c r="B1835" t="s">
        <v>1849</v>
      </c>
      <c r="C1835" t="s">
        <v>23</v>
      </c>
      <c r="D1835" s="1">
        <v>499884</v>
      </c>
      <c r="E1835" t="s">
        <v>34</v>
      </c>
      <c r="F1835" s="4">
        <v>737</v>
      </c>
      <c r="G1835" s="4">
        <v>1126206</v>
      </c>
      <c r="H1835" t="s">
        <v>29</v>
      </c>
      <c r="I1835" t="s">
        <v>26</v>
      </c>
      <c r="J1835" t="s">
        <v>30</v>
      </c>
      <c r="K1835" s="3">
        <v>28061.29</v>
      </c>
      <c r="L1835" s="6">
        <v>19.7</v>
      </c>
      <c r="N1835" s="4">
        <v>7</v>
      </c>
      <c r="O1835" s="4">
        <v>126939</v>
      </c>
      <c r="P1835" s="4">
        <v>347490</v>
      </c>
      <c r="Q1835" s="4">
        <v>0</v>
      </c>
      <c r="R1835" s="9" t="str">
        <f t="shared" si="115"/>
        <v>e91506f3-e37a-4025-ab10-407a25f8cb14погашен499884долгосрочный737консолидация кредитов10+ летв ипотекеконсолидация кредитов28061,2919,771269393474900</v>
      </c>
      <c r="S1835" s="10">
        <f t="shared" si="116"/>
        <v>0.29899989877517968</v>
      </c>
      <c r="T1835" s="3">
        <f t="shared" si="117"/>
        <v>4.5236338030076304</v>
      </c>
      <c r="U1835" s="13">
        <f t="shared" si="118"/>
        <v>1.5819413183143678E-2</v>
      </c>
    </row>
    <row r="1836" spans="1:21" x14ac:dyDescent="0.25">
      <c r="A1836">
        <v>447</v>
      </c>
      <c r="B1836" t="s">
        <v>498</v>
      </c>
      <c r="C1836" t="s">
        <v>23</v>
      </c>
      <c r="D1836" s="1">
        <v>311850</v>
      </c>
      <c r="E1836" t="s">
        <v>34</v>
      </c>
      <c r="F1836" s="4">
        <v>723</v>
      </c>
      <c r="G1836" s="4">
        <v>694564</v>
      </c>
      <c r="H1836" t="s">
        <v>29</v>
      </c>
      <c r="I1836" t="s">
        <v>32</v>
      </c>
      <c r="J1836" t="s">
        <v>30</v>
      </c>
      <c r="K1836" s="3">
        <v>12270.77</v>
      </c>
      <c r="L1836" s="6">
        <v>18.8</v>
      </c>
      <c r="N1836" s="4">
        <v>6</v>
      </c>
      <c r="O1836" s="4">
        <v>167238</v>
      </c>
      <c r="P1836" s="4">
        <v>338536</v>
      </c>
      <c r="Q1836" s="4">
        <v>0</v>
      </c>
      <c r="R1836" s="9" t="str">
        <f t="shared" si="115"/>
        <v>e9402e8e-ca22-4834-a024-d89e674b5afbпогашен311850долгосрочный723консолидация кредитов10+ летв собственностиконсолидация кредитов12270,7718,861672383385360</v>
      </c>
      <c r="S1836" s="10">
        <f t="shared" si="116"/>
        <v>0.21200240726556516</v>
      </c>
      <c r="T1836" s="3">
        <f t="shared" si="117"/>
        <v>13.628973568895839</v>
      </c>
      <c r="U1836" s="13">
        <f t="shared" si="118"/>
        <v>4.7661321304381436E-2</v>
      </c>
    </row>
    <row r="1837" spans="1:21" x14ac:dyDescent="0.25">
      <c r="A1837">
        <v>61</v>
      </c>
      <c r="B1837" t="s">
        <v>108</v>
      </c>
      <c r="C1837" t="s">
        <v>40</v>
      </c>
      <c r="D1837" s="1">
        <v>290224</v>
      </c>
      <c r="E1837" t="s">
        <v>34</v>
      </c>
      <c r="F1837" s="4">
        <v>644</v>
      </c>
      <c r="G1837" s="4">
        <v>837045</v>
      </c>
      <c r="H1837" t="s">
        <v>57</v>
      </c>
      <c r="I1837" t="s">
        <v>26</v>
      </c>
      <c r="J1837" t="s">
        <v>30</v>
      </c>
      <c r="K1837" s="3">
        <v>8230.99</v>
      </c>
      <c r="L1837" s="6">
        <v>18.3</v>
      </c>
      <c r="M1837" s="4">
        <v>10</v>
      </c>
      <c r="N1837" s="4">
        <v>11</v>
      </c>
      <c r="O1837" s="4">
        <v>176624</v>
      </c>
      <c r="P1837" s="4">
        <v>370480</v>
      </c>
      <c r="Q1837" s="4">
        <v>0</v>
      </c>
      <c r="R1837" s="9" t="str">
        <f t="shared" si="115"/>
        <v>e947abb6-87fa-4e75-b381-d487bc4dd0bfне погашен290224долгосрочный644консолидация кредитов7 летв ипотекеконсолидация кредитов8230,9918,310111766243704800</v>
      </c>
      <c r="S1837" s="10">
        <f t="shared" si="116"/>
        <v>0.11800068096697311</v>
      </c>
      <c r="T1837" s="3">
        <f t="shared" si="117"/>
        <v>21.458415087371023</v>
      </c>
      <c r="U1837" s="13">
        <f t="shared" si="118"/>
        <v>7.5041338292420962E-2</v>
      </c>
    </row>
    <row r="1838" spans="1:21" x14ac:dyDescent="0.25">
      <c r="A1838">
        <v>1130</v>
      </c>
      <c r="B1838" t="s">
        <v>1180</v>
      </c>
      <c r="C1838" t="s">
        <v>23</v>
      </c>
      <c r="D1838" s="1">
        <v>212366</v>
      </c>
      <c r="E1838" t="s">
        <v>24</v>
      </c>
      <c r="F1838" s="4">
        <v>712</v>
      </c>
      <c r="G1838" s="4">
        <v>872917</v>
      </c>
      <c r="H1838" t="s">
        <v>42</v>
      </c>
      <c r="I1838" t="s">
        <v>38</v>
      </c>
      <c r="J1838" t="s">
        <v>30</v>
      </c>
      <c r="K1838" s="3">
        <v>19931.38</v>
      </c>
      <c r="L1838" s="6">
        <v>19</v>
      </c>
      <c r="M1838" s="4">
        <v>42</v>
      </c>
      <c r="N1838" s="4">
        <v>20</v>
      </c>
      <c r="O1838" s="4">
        <v>200944</v>
      </c>
      <c r="P1838" s="4">
        <v>257928</v>
      </c>
      <c r="Q1838" s="4">
        <v>0</v>
      </c>
      <c r="R1838" s="9" t="str">
        <f t="shared" si="115"/>
        <v>e9577b96-ac54-40af-b20c-0cc40dd9a4a8погашен212366краткосрочный712консолидация кредитов&lt; 1 годав арендеконсолидация кредитов19931,381942202009442579280</v>
      </c>
      <c r="S1838" s="10">
        <f t="shared" si="116"/>
        <v>0.27399690921359077</v>
      </c>
      <c r="T1838" s="3">
        <f t="shared" si="117"/>
        <v>10.081790623629672</v>
      </c>
      <c r="U1838" s="13">
        <f t="shared" si="118"/>
        <v>3.5256614139522677E-2</v>
      </c>
    </row>
    <row r="1839" spans="1:21" x14ac:dyDescent="0.25">
      <c r="A1839">
        <v>1964</v>
      </c>
      <c r="B1839" t="s">
        <v>2011</v>
      </c>
      <c r="C1839" t="s">
        <v>23</v>
      </c>
      <c r="D1839" s="1">
        <v>268466</v>
      </c>
      <c r="E1839" t="s">
        <v>34</v>
      </c>
      <c r="F1839" s="4">
        <v>722</v>
      </c>
      <c r="G1839" s="4">
        <v>2318532</v>
      </c>
      <c r="H1839" t="s">
        <v>37</v>
      </c>
      <c r="I1839" t="s">
        <v>38</v>
      </c>
      <c r="J1839" t="s">
        <v>44</v>
      </c>
      <c r="K1839" s="3">
        <v>21639.67</v>
      </c>
      <c r="L1839" s="6">
        <v>14.5</v>
      </c>
      <c r="N1839" s="4">
        <v>9</v>
      </c>
      <c r="O1839" s="4">
        <v>121296</v>
      </c>
      <c r="P1839" s="4">
        <v>282018</v>
      </c>
      <c r="Q1839" s="4">
        <v>1</v>
      </c>
      <c r="R1839" s="9" t="str">
        <f t="shared" si="115"/>
        <v>e95d8b59-2907-47a8-9a76-39221da3997cпогашен268466долгосрочный722приобретение жилья5 летв арендеприобретение жилья21639,6714,591212962820181</v>
      </c>
      <c r="S1839" s="10">
        <f t="shared" si="116"/>
        <v>0.11200019667617267</v>
      </c>
      <c r="T1839" s="3">
        <f t="shared" si="117"/>
        <v>5.6052610783805861</v>
      </c>
      <c r="U1839" s="13">
        <f t="shared" si="118"/>
        <v>1.9601927313245525E-2</v>
      </c>
    </row>
    <row r="1840" spans="1:21" x14ac:dyDescent="0.25">
      <c r="A1840">
        <v>1051</v>
      </c>
      <c r="B1840" t="s">
        <v>1101</v>
      </c>
      <c r="C1840" t="s">
        <v>40</v>
      </c>
      <c r="D1840" s="1">
        <v>181984</v>
      </c>
      <c r="E1840" t="s">
        <v>24</v>
      </c>
      <c r="F1840" s="4">
        <v>693</v>
      </c>
      <c r="G1840" s="4">
        <v>562932</v>
      </c>
      <c r="H1840" t="s">
        <v>29</v>
      </c>
      <c r="I1840" t="s">
        <v>26</v>
      </c>
      <c r="J1840" t="s">
        <v>30</v>
      </c>
      <c r="K1840" s="3">
        <v>15434.08</v>
      </c>
      <c r="L1840" s="6">
        <v>22.5</v>
      </c>
      <c r="M1840" s="4">
        <v>4</v>
      </c>
      <c r="N1840" s="4">
        <v>14</v>
      </c>
      <c r="O1840" s="4">
        <v>72257</v>
      </c>
      <c r="P1840" s="4">
        <v>228624</v>
      </c>
      <c r="Q1840" s="4">
        <v>1</v>
      </c>
      <c r="R1840" s="9" t="str">
        <f t="shared" si="115"/>
        <v>e9756027-6058-4a39-b52b-d2ac5f6646f3не погашен181984краткосрочный693консолидация кредитов10+ летв ипотекеконсолидация кредитов15434,0822,5414722572286241</v>
      </c>
      <c r="S1840" s="10">
        <f t="shared" si="116"/>
        <v>0.32900769542324826</v>
      </c>
      <c r="T1840" s="3">
        <f t="shared" si="117"/>
        <v>4.6816525507189288</v>
      </c>
      <c r="U1840" s="13">
        <f t="shared" si="118"/>
        <v>1.6372014027859701E-2</v>
      </c>
    </row>
    <row r="1841" spans="1:21" x14ac:dyDescent="0.25">
      <c r="A1841">
        <v>72</v>
      </c>
      <c r="B1841" t="s">
        <v>119</v>
      </c>
      <c r="C1841" t="s">
        <v>23</v>
      </c>
      <c r="D1841" s="1">
        <v>162360</v>
      </c>
      <c r="E1841" t="s">
        <v>24</v>
      </c>
      <c r="F1841" s="4">
        <v>720</v>
      </c>
      <c r="G1841" s="4">
        <v>486875</v>
      </c>
      <c r="H1841" t="s">
        <v>29</v>
      </c>
      <c r="I1841" t="s">
        <v>38</v>
      </c>
      <c r="J1841" t="s">
        <v>30</v>
      </c>
      <c r="K1841" s="3">
        <v>8560.83</v>
      </c>
      <c r="L1841" s="6">
        <v>15.1</v>
      </c>
      <c r="M1841" s="4">
        <v>46</v>
      </c>
      <c r="N1841" s="4">
        <v>16</v>
      </c>
      <c r="O1841" s="4">
        <v>129504</v>
      </c>
      <c r="P1841" s="4">
        <v>434654</v>
      </c>
      <c r="Q1841" s="4">
        <v>0</v>
      </c>
      <c r="R1841" s="9" t="str">
        <f t="shared" si="115"/>
        <v>e978f6d8-912e-418e-8649-1b970583f4c8погашен162360краткосрочный720консолидация кредитов10+ летв арендеконсолидация кредитов8560,8315,146161295044346540</v>
      </c>
      <c r="S1841" s="10">
        <f t="shared" si="116"/>
        <v>0.21099863414634146</v>
      </c>
      <c r="T1841" s="3">
        <f t="shared" si="117"/>
        <v>15.127505160130502</v>
      </c>
      <c r="U1841" s="13">
        <f t="shared" si="118"/>
        <v>5.2901774321151618E-2</v>
      </c>
    </row>
    <row r="1842" spans="1:21" x14ac:dyDescent="0.25">
      <c r="A1842">
        <v>995</v>
      </c>
      <c r="B1842" t="s">
        <v>1046</v>
      </c>
      <c r="C1842" t="s">
        <v>23</v>
      </c>
      <c r="E1842" t="s">
        <v>24</v>
      </c>
      <c r="F1842" s="4">
        <v>719</v>
      </c>
      <c r="G1842" s="4">
        <v>613415</v>
      </c>
      <c r="H1842" t="s">
        <v>55</v>
      </c>
      <c r="I1842" t="s">
        <v>38</v>
      </c>
      <c r="J1842" t="s">
        <v>30</v>
      </c>
      <c r="K1842" s="3">
        <v>14210.67</v>
      </c>
      <c r="L1842" s="6">
        <v>16.5</v>
      </c>
      <c r="N1842" s="4">
        <v>10</v>
      </c>
      <c r="O1842" s="4">
        <v>271928</v>
      </c>
      <c r="P1842" s="4">
        <v>511148</v>
      </c>
      <c r="Q1842" s="4">
        <v>0</v>
      </c>
      <c r="R1842" s="9" t="str">
        <f t="shared" si="115"/>
        <v>e9ad91de-370e-4ae5-bd9d-f7fc538a5a79погашенкраткосрочный719консолидация кредитов9 летв арендеконсолидация кредитов14210,6716,5102719285111480</v>
      </c>
      <c r="S1842" s="10">
        <f t="shared" si="116"/>
        <v>0.2779978318104383</v>
      </c>
      <c r="T1842" s="3">
        <f t="shared" si="117"/>
        <v>19.135480593103633</v>
      </c>
      <c r="U1842" s="13">
        <f t="shared" si="118"/>
        <v>6.6917899888153928E-2</v>
      </c>
    </row>
    <row r="1843" spans="1:21" x14ac:dyDescent="0.25">
      <c r="A1843">
        <v>992</v>
      </c>
      <c r="B1843" t="s">
        <v>1043</v>
      </c>
      <c r="C1843" t="s">
        <v>23</v>
      </c>
      <c r="E1843" t="s">
        <v>24</v>
      </c>
      <c r="F1843" s="4">
        <v>735</v>
      </c>
      <c r="G1843" s="4">
        <v>1575575</v>
      </c>
      <c r="H1843" t="s">
        <v>37</v>
      </c>
      <c r="I1843" t="s">
        <v>26</v>
      </c>
      <c r="J1843" t="s">
        <v>30</v>
      </c>
      <c r="K1843" s="3">
        <v>12000.59</v>
      </c>
      <c r="L1843" s="6">
        <v>14</v>
      </c>
      <c r="M1843" s="4">
        <v>27</v>
      </c>
      <c r="N1843" s="4">
        <v>16</v>
      </c>
      <c r="O1843" s="4">
        <v>137864</v>
      </c>
      <c r="P1843" s="4">
        <v>232364</v>
      </c>
      <c r="Q1843" s="4">
        <v>0</v>
      </c>
      <c r="R1843" s="9" t="str">
        <f t="shared" si="115"/>
        <v>e9e768e1-c7b5-464e-8c30-5edd4afcf4d7погашенкраткосрочный735консолидация кредитов5 летв ипотекеконсолидация кредитов12000,591427161378642323640</v>
      </c>
      <c r="S1843" s="10">
        <f t="shared" si="116"/>
        <v>9.1399698522761544E-2</v>
      </c>
      <c r="T1843" s="3">
        <f t="shared" si="117"/>
        <v>11.488101834993113</v>
      </c>
      <c r="U1843" s="13">
        <f t="shared" si="118"/>
        <v>4.0174567069721008E-2</v>
      </c>
    </row>
    <row r="1844" spans="1:21" x14ac:dyDescent="0.25">
      <c r="A1844">
        <v>1745</v>
      </c>
      <c r="B1844" t="s">
        <v>1794</v>
      </c>
      <c r="C1844" t="s">
        <v>40</v>
      </c>
      <c r="D1844" s="1">
        <v>269896</v>
      </c>
      <c r="E1844" t="s">
        <v>24</v>
      </c>
      <c r="F1844" s="4">
        <v>696</v>
      </c>
      <c r="G1844" s="4">
        <v>1482912</v>
      </c>
      <c r="H1844" t="s">
        <v>46</v>
      </c>
      <c r="I1844" t="s">
        <v>38</v>
      </c>
      <c r="J1844" t="s">
        <v>30</v>
      </c>
      <c r="K1844" s="3">
        <v>12604.79</v>
      </c>
      <c r="L1844" s="6">
        <v>10</v>
      </c>
      <c r="N1844" s="4">
        <v>9</v>
      </c>
      <c r="O1844" s="4">
        <v>186941</v>
      </c>
      <c r="P1844" s="4">
        <v>365024</v>
      </c>
      <c r="Q1844" s="4">
        <v>0</v>
      </c>
      <c r="R1844" s="9" t="str">
        <f t="shared" si="115"/>
        <v>ea180b24-4885-4db7-9994-cce672820151не погашен269896краткосрочный696консолидация кредитов2 годав арендеконсолидация кредитов12604,791091869413650240</v>
      </c>
      <c r="S1844" s="10">
        <f t="shared" si="116"/>
        <v>0.10200030750307504</v>
      </c>
      <c r="T1844" s="3">
        <f t="shared" si="117"/>
        <v>14.830949186777406</v>
      </c>
      <c r="U1844" s="13">
        <f t="shared" si="118"/>
        <v>5.1864700658981432E-2</v>
      </c>
    </row>
    <row r="1845" spans="1:21" x14ac:dyDescent="0.25">
      <c r="A1845">
        <v>1667</v>
      </c>
      <c r="B1845" t="s">
        <v>1716</v>
      </c>
      <c r="C1845" t="s">
        <v>40</v>
      </c>
      <c r="D1845" s="1">
        <v>429220</v>
      </c>
      <c r="E1845" t="s">
        <v>24</v>
      </c>
      <c r="F1845" s="4">
        <v>731</v>
      </c>
      <c r="G1845" s="4">
        <v>1297415</v>
      </c>
      <c r="H1845" t="s">
        <v>29</v>
      </c>
      <c r="I1845" t="s">
        <v>26</v>
      </c>
      <c r="J1845" t="s">
        <v>30</v>
      </c>
      <c r="K1845" s="3">
        <v>25515.86</v>
      </c>
      <c r="L1845" s="6">
        <v>22.2</v>
      </c>
      <c r="N1845" s="4">
        <v>14</v>
      </c>
      <c r="O1845" s="4">
        <v>444790</v>
      </c>
      <c r="P1845" s="4">
        <v>682132</v>
      </c>
      <c r="Q1845" s="4">
        <v>0</v>
      </c>
      <c r="R1845" s="9" t="str">
        <f t="shared" si="115"/>
        <v>ea28c5f1-320b-41e9-b363-0ef8ff11f147не погашен429220краткосрочный731консолидация кредитов10+ летв ипотекеконсолидация кредитов25515,8622,2144447906821320</v>
      </c>
      <c r="S1845" s="10">
        <f t="shared" si="116"/>
        <v>0.236000292890093</v>
      </c>
      <c r="T1845" s="3">
        <f t="shared" si="117"/>
        <v>17.431903137891492</v>
      </c>
      <c r="U1845" s="13">
        <f t="shared" si="118"/>
        <v>6.0960389438132243E-2</v>
      </c>
    </row>
    <row r="1846" spans="1:21" x14ac:dyDescent="0.25">
      <c r="A1846">
        <v>1039</v>
      </c>
      <c r="B1846" t="s">
        <v>1089</v>
      </c>
      <c r="C1846" t="s">
        <v>40</v>
      </c>
      <c r="D1846" s="1">
        <v>481470</v>
      </c>
      <c r="E1846" t="s">
        <v>34</v>
      </c>
      <c r="F1846" s="4">
        <v>722</v>
      </c>
      <c r="G1846" s="4">
        <v>717630</v>
      </c>
      <c r="H1846" t="s">
        <v>52</v>
      </c>
      <c r="I1846" t="s">
        <v>26</v>
      </c>
      <c r="J1846" t="s">
        <v>75</v>
      </c>
      <c r="K1846" s="3">
        <v>13850.43</v>
      </c>
      <c r="L1846" s="6">
        <v>18.5</v>
      </c>
      <c r="N1846" s="4">
        <v>13</v>
      </c>
      <c r="O1846" s="4">
        <v>326097</v>
      </c>
      <c r="P1846" s="4">
        <v>733172</v>
      </c>
      <c r="Q1846" s="4">
        <v>0</v>
      </c>
      <c r="R1846" s="9" t="str">
        <f t="shared" si="115"/>
        <v>ea3c5f6d-1d77-4d32-89ff-d31291001e7eне погашен481470долгосрочный722бизнес4 годав ипотекебизнес13850,4318,5133260977331720</v>
      </c>
      <c r="S1846" s="10">
        <f t="shared" si="116"/>
        <v>0.23160285941223194</v>
      </c>
      <c r="T1846" s="3">
        <f t="shared" si="117"/>
        <v>23.544178772789003</v>
      </c>
      <c r="U1846" s="13">
        <f t="shared" si="118"/>
        <v>8.2335376443803995E-2</v>
      </c>
    </row>
    <row r="1847" spans="1:21" x14ac:dyDescent="0.25">
      <c r="A1847">
        <v>452</v>
      </c>
      <c r="B1847" t="s">
        <v>503</v>
      </c>
      <c r="C1847" t="s">
        <v>23</v>
      </c>
      <c r="D1847" s="1">
        <v>762696</v>
      </c>
      <c r="E1847" t="s">
        <v>34</v>
      </c>
      <c r="F1847" s="4">
        <v>656</v>
      </c>
      <c r="G1847" s="4">
        <v>6906766</v>
      </c>
      <c r="H1847" t="s">
        <v>35</v>
      </c>
      <c r="I1847" t="s">
        <v>26</v>
      </c>
      <c r="J1847" t="s">
        <v>30</v>
      </c>
      <c r="K1847" s="3">
        <v>86334.48</v>
      </c>
      <c r="L1847" s="6">
        <v>31.2</v>
      </c>
      <c r="N1847" s="4">
        <v>13</v>
      </c>
      <c r="O1847" s="4">
        <v>1376474</v>
      </c>
      <c r="P1847" s="4">
        <v>1728650</v>
      </c>
      <c r="Q1847" s="4">
        <v>0</v>
      </c>
      <c r="R1847" s="9" t="str">
        <f t="shared" si="115"/>
        <v>ea4d01b3-bfe1-4759-b165-10a3043c7257погашен762696долгосрочный656консолидация кредитов3 годав ипотекеконсолидация кредитов86334,4831,213137647417286500</v>
      </c>
      <c r="S1847" s="10">
        <f t="shared" si="116"/>
        <v>0.14999983494445882</v>
      </c>
      <c r="T1847" s="3">
        <f t="shared" si="117"/>
        <v>15.943502526452932</v>
      </c>
      <c r="U1847" s="13">
        <f t="shared" si="118"/>
        <v>5.5755365052927698E-2</v>
      </c>
    </row>
    <row r="1848" spans="1:21" x14ac:dyDescent="0.25">
      <c r="A1848">
        <v>1714</v>
      </c>
      <c r="B1848" t="s">
        <v>1763</v>
      </c>
      <c r="C1848" t="s">
        <v>40</v>
      </c>
      <c r="D1848" s="1">
        <v>549890</v>
      </c>
      <c r="E1848" t="s">
        <v>24</v>
      </c>
      <c r="F1848" s="4">
        <v>713</v>
      </c>
      <c r="G1848" s="4">
        <v>1082791</v>
      </c>
      <c r="H1848" t="s">
        <v>42</v>
      </c>
      <c r="I1848" t="s">
        <v>38</v>
      </c>
      <c r="J1848" t="s">
        <v>30</v>
      </c>
      <c r="K1848" s="3">
        <v>18226.89</v>
      </c>
      <c r="L1848" s="6">
        <v>32.4</v>
      </c>
      <c r="M1848" s="4">
        <v>5</v>
      </c>
      <c r="N1848" s="4">
        <v>13</v>
      </c>
      <c r="O1848" s="4">
        <v>173831</v>
      </c>
      <c r="P1848" s="4">
        <v>575102</v>
      </c>
      <c r="Q1848" s="4">
        <v>1</v>
      </c>
      <c r="R1848" s="9" t="str">
        <f t="shared" si="115"/>
        <v>ea91b8ee-58bb-416f-a519-8dad286fb595не погашен549890краткосрочный713консолидация кредитов&lt; 1 годав арендеконсолидация кредитов18226,8932,45131738315751021</v>
      </c>
      <c r="S1848" s="10">
        <f t="shared" si="116"/>
        <v>0.20199898225973434</v>
      </c>
      <c r="T1848" s="3">
        <f t="shared" si="117"/>
        <v>9.5370630974346149</v>
      </c>
      <c r="U1848" s="13">
        <f t="shared" si="118"/>
        <v>3.3351669976407185E-2</v>
      </c>
    </row>
    <row r="1849" spans="1:21" x14ac:dyDescent="0.25">
      <c r="A1849">
        <v>1374</v>
      </c>
      <c r="B1849" t="s">
        <v>1424</v>
      </c>
      <c r="C1849" t="s">
        <v>40</v>
      </c>
      <c r="D1849" s="1">
        <v>107492</v>
      </c>
      <c r="E1849" t="s">
        <v>24</v>
      </c>
      <c r="F1849" s="4">
        <v>681</v>
      </c>
      <c r="G1849" s="4">
        <v>807576</v>
      </c>
      <c r="H1849" t="s">
        <v>52</v>
      </c>
      <c r="I1849" t="s">
        <v>38</v>
      </c>
      <c r="J1849" t="s">
        <v>72</v>
      </c>
      <c r="K1849" s="3">
        <v>3936.8</v>
      </c>
      <c r="L1849" s="6">
        <v>9.1</v>
      </c>
      <c r="M1849" s="4">
        <v>16</v>
      </c>
      <c r="N1849" s="4">
        <v>5</v>
      </c>
      <c r="O1849" s="4">
        <v>43833</v>
      </c>
      <c r="P1849" s="4">
        <v>111782</v>
      </c>
      <c r="Q1849" s="4">
        <v>0</v>
      </c>
      <c r="R1849" s="9" t="str">
        <f t="shared" si="115"/>
        <v>eaa4e4e9-ea49-43c9-b49f-8c45fb8e7de6не погашен107492краткосрочный681иное4 годав арендеиное3936,89,1165438331117820</v>
      </c>
      <c r="S1849" s="10">
        <f t="shared" si="116"/>
        <v>5.8498023715415029E-2</v>
      </c>
      <c r="T1849" s="3">
        <f t="shared" si="117"/>
        <v>11.134169884169884</v>
      </c>
      <c r="U1849" s="13">
        <f t="shared" si="118"/>
        <v>3.8936846243365401E-2</v>
      </c>
    </row>
    <row r="1850" spans="1:21" x14ac:dyDescent="0.25">
      <c r="A1850">
        <v>938</v>
      </c>
      <c r="B1850" t="s">
        <v>990</v>
      </c>
      <c r="C1850" t="s">
        <v>23</v>
      </c>
      <c r="D1850" s="1">
        <v>646206</v>
      </c>
      <c r="E1850" t="s">
        <v>24</v>
      </c>
      <c r="F1850" s="4">
        <v>714</v>
      </c>
      <c r="G1850" s="4">
        <v>3069488</v>
      </c>
      <c r="H1850" t="s">
        <v>57</v>
      </c>
      <c r="I1850" t="s">
        <v>26</v>
      </c>
      <c r="J1850" t="s">
        <v>75</v>
      </c>
      <c r="K1850" s="3">
        <v>50902.14</v>
      </c>
      <c r="L1850" s="6">
        <v>16.399999999999999</v>
      </c>
      <c r="M1850" s="4">
        <v>31</v>
      </c>
      <c r="N1850" s="4">
        <v>10</v>
      </c>
      <c r="O1850" s="4">
        <v>738834</v>
      </c>
      <c r="P1850" s="4">
        <v>911064</v>
      </c>
      <c r="Q1850" s="4">
        <v>0</v>
      </c>
      <c r="R1850" s="9" t="str">
        <f t="shared" si="115"/>
        <v>eabbf22d-6170-46ce-a511-d8cee63fc00fпогашен646206краткосрочный714бизнес7 летв ипотекебизнес50902,1416,431107388349110640</v>
      </c>
      <c r="S1850" s="10">
        <f t="shared" si="116"/>
        <v>0.1989992076854511</v>
      </c>
      <c r="T1850" s="3">
        <f t="shared" si="117"/>
        <v>14.514792501847664</v>
      </c>
      <c r="U1850" s="13">
        <f t="shared" si="118"/>
        <v>5.0759082156840239E-2</v>
      </c>
    </row>
    <row r="1851" spans="1:21" x14ac:dyDescent="0.25">
      <c r="A1851">
        <v>860</v>
      </c>
      <c r="B1851" t="s">
        <v>912</v>
      </c>
      <c r="C1851" t="s">
        <v>23</v>
      </c>
      <c r="D1851" s="1">
        <v>79772</v>
      </c>
      <c r="E1851" t="s">
        <v>24</v>
      </c>
      <c r="F1851" s="4">
        <v>703</v>
      </c>
      <c r="G1851" s="4">
        <v>1569381</v>
      </c>
      <c r="H1851" t="s">
        <v>29</v>
      </c>
      <c r="I1851" t="s">
        <v>32</v>
      </c>
      <c r="J1851" t="s">
        <v>30</v>
      </c>
      <c r="K1851" s="3">
        <v>33349.18</v>
      </c>
      <c r="L1851" s="6">
        <v>20.6</v>
      </c>
      <c r="N1851" s="4">
        <v>19</v>
      </c>
      <c r="O1851" s="4">
        <v>1175549</v>
      </c>
      <c r="P1851" s="4">
        <v>1824614</v>
      </c>
      <c r="Q1851" s="4">
        <v>1</v>
      </c>
      <c r="R1851" s="9" t="str">
        <f t="shared" si="115"/>
        <v>eb0579cb-0c08-4b7b-b1ec-f7ba5ef1e95bпогашен79772краткосрочный703консолидация кредитов10+ летв собственностиконсолидация кредитов33349,1820,619117554918246141</v>
      </c>
      <c r="S1851" s="10">
        <f t="shared" si="116"/>
        <v>0.25499872879816948</v>
      </c>
      <c r="T1851" s="3">
        <f t="shared" si="117"/>
        <v>35.249712286778866</v>
      </c>
      <c r="U1851" s="13">
        <f t="shared" si="118"/>
        <v>0.12327031486959439</v>
      </c>
    </row>
    <row r="1852" spans="1:21" x14ac:dyDescent="0.25">
      <c r="A1852">
        <v>472</v>
      </c>
      <c r="B1852" t="s">
        <v>523</v>
      </c>
      <c r="C1852" t="s">
        <v>23</v>
      </c>
      <c r="D1852" s="1">
        <v>151602</v>
      </c>
      <c r="E1852" t="s">
        <v>24</v>
      </c>
      <c r="F1852" s="4">
        <v>739</v>
      </c>
      <c r="G1852" s="4">
        <v>1084805</v>
      </c>
      <c r="H1852" t="s">
        <v>35</v>
      </c>
      <c r="I1852" t="s">
        <v>38</v>
      </c>
      <c r="J1852" t="s">
        <v>30</v>
      </c>
      <c r="K1852" s="3">
        <v>7204.99</v>
      </c>
      <c r="L1852" s="6">
        <v>10.7</v>
      </c>
      <c r="M1852" s="4">
        <v>61</v>
      </c>
      <c r="N1852" s="4">
        <v>6</v>
      </c>
      <c r="O1852" s="4">
        <v>69331</v>
      </c>
      <c r="P1852" s="4">
        <v>395472</v>
      </c>
      <c r="Q1852" s="4">
        <v>0</v>
      </c>
      <c r="R1852" s="9" t="str">
        <f t="shared" si="115"/>
        <v>eb069b14-27ec-4f73-ac76-ae19d18cef36погашен151602краткосрочный739консолидация кредитов3 годав арендеконсолидация кредитов7204,9910,7616693313954720</v>
      </c>
      <c r="S1852" s="10">
        <f t="shared" si="116"/>
        <v>7.9700849461423945E-2</v>
      </c>
      <c r="T1852" s="3">
        <f t="shared" si="117"/>
        <v>9.6226365338466824</v>
      </c>
      <c r="U1852" s="13">
        <f t="shared" si="118"/>
        <v>3.3650925311178956E-2</v>
      </c>
    </row>
    <row r="1853" spans="1:21" x14ac:dyDescent="0.25">
      <c r="A1853">
        <v>24</v>
      </c>
      <c r="B1853" t="s">
        <v>64</v>
      </c>
      <c r="C1853" t="s">
        <v>23</v>
      </c>
      <c r="D1853" s="1">
        <v>91894</v>
      </c>
      <c r="E1853" t="s">
        <v>24</v>
      </c>
      <c r="F1853" s="4">
        <v>724</v>
      </c>
      <c r="G1853" s="4">
        <v>850383</v>
      </c>
      <c r="H1853" t="s">
        <v>29</v>
      </c>
      <c r="I1853" t="s">
        <v>26</v>
      </c>
      <c r="J1853" t="s">
        <v>30</v>
      </c>
      <c r="K1853" s="3">
        <v>5860.74</v>
      </c>
      <c r="L1853" s="6">
        <v>17.5</v>
      </c>
      <c r="N1853" s="4">
        <v>7</v>
      </c>
      <c r="O1853" s="4">
        <v>95608</v>
      </c>
      <c r="P1853" s="4">
        <v>230626</v>
      </c>
      <c r="Q1853" s="4">
        <v>0</v>
      </c>
      <c r="R1853" s="9" t="str">
        <f t="shared" si="115"/>
        <v>eb166545-76e5-43ae-8c64-3fe5ebb9c729погашен91894краткосрочный724консолидация кредитов10+ летв ипотекеконсолидация кредитов5860,7417,57956082306260</v>
      </c>
      <c r="S1853" s="10">
        <f t="shared" si="116"/>
        <v>8.2702594007641267E-2</v>
      </c>
      <c r="T1853" s="3">
        <f t="shared" si="117"/>
        <v>16.313298320689878</v>
      </c>
      <c r="U1853" s="13">
        <f t="shared" si="118"/>
        <v>5.7048562671738835E-2</v>
      </c>
    </row>
    <row r="1854" spans="1:21" x14ac:dyDescent="0.25">
      <c r="A1854">
        <v>1404</v>
      </c>
      <c r="B1854" t="s">
        <v>1454</v>
      </c>
      <c r="C1854" t="s">
        <v>23</v>
      </c>
      <c r="E1854" t="s">
        <v>34</v>
      </c>
      <c r="F1854" s="4">
        <v>711</v>
      </c>
      <c r="G1854" s="4">
        <v>1708974</v>
      </c>
      <c r="H1854" t="s">
        <v>55</v>
      </c>
      <c r="I1854" t="s">
        <v>26</v>
      </c>
      <c r="J1854" t="s">
        <v>30</v>
      </c>
      <c r="K1854" s="3">
        <v>23925.56</v>
      </c>
      <c r="L1854" s="6">
        <v>20.2</v>
      </c>
      <c r="N1854" s="4">
        <v>9</v>
      </c>
      <c r="O1854" s="4">
        <v>284430</v>
      </c>
      <c r="P1854" s="4">
        <v>411158</v>
      </c>
      <c r="Q1854" s="4">
        <v>0</v>
      </c>
      <c r="R1854" s="9" t="str">
        <f t="shared" si="115"/>
        <v>eb37cb89-507e-4390-8a9c-c9e1eafc2d50погашендолгосрочный711консолидация кредитов9 летв ипотекеконсолидация кредитов23925,5620,292844304111580</v>
      </c>
      <c r="S1854" s="10">
        <f t="shared" si="116"/>
        <v>0.16799946634647456</v>
      </c>
      <c r="T1854" s="3">
        <f t="shared" si="117"/>
        <v>11.888122994822274</v>
      </c>
      <c r="U1854" s="13">
        <f t="shared" si="118"/>
        <v>4.1573464567818769E-2</v>
      </c>
    </row>
    <row r="1855" spans="1:21" x14ac:dyDescent="0.25">
      <c r="A1855">
        <v>408</v>
      </c>
      <c r="B1855" t="s">
        <v>460</v>
      </c>
      <c r="C1855" t="s">
        <v>23</v>
      </c>
      <c r="D1855" s="1">
        <v>756844</v>
      </c>
      <c r="E1855" t="s">
        <v>24</v>
      </c>
      <c r="F1855" s="4"/>
      <c r="G1855" s="4"/>
      <c r="H1855" t="s">
        <v>52</v>
      </c>
      <c r="I1855" t="s">
        <v>38</v>
      </c>
      <c r="J1855" t="s">
        <v>30</v>
      </c>
      <c r="K1855" s="3">
        <v>25198.94</v>
      </c>
      <c r="L1855" s="6">
        <v>26.9</v>
      </c>
      <c r="N1855" s="4">
        <v>10</v>
      </c>
      <c r="O1855" s="4">
        <v>876147</v>
      </c>
      <c r="P1855" s="4">
        <v>1147586</v>
      </c>
      <c r="Q1855" s="4">
        <v>0</v>
      </c>
      <c r="R1855" s="9" t="str">
        <f t="shared" si="115"/>
        <v>eb62bb6a-89db-4c1e-81ee-219ca7dff471погашен756844краткосрочныйконсолидация кредитов4 годав арендеконсолидация кредитов25198,9426,91087614711475860</v>
      </c>
      <c r="S1855" s="10" t="str">
        <f t="shared" si="116"/>
        <v/>
      </c>
      <c r="T1855" s="3">
        <f t="shared" si="117"/>
        <v>34.76920060923198</v>
      </c>
      <c r="U1855" s="13">
        <f t="shared" si="118"/>
        <v>0.12158993730203228</v>
      </c>
    </row>
    <row r="1856" spans="1:21" x14ac:dyDescent="0.25">
      <c r="A1856">
        <v>1538</v>
      </c>
      <c r="B1856" t="s">
        <v>1588</v>
      </c>
      <c r="C1856" t="s">
        <v>23</v>
      </c>
      <c r="D1856" s="1">
        <v>225126</v>
      </c>
      <c r="E1856" t="s">
        <v>24</v>
      </c>
      <c r="F1856" s="4">
        <v>725</v>
      </c>
      <c r="G1856" s="4">
        <v>1263785</v>
      </c>
      <c r="H1856" t="s">
        <v>55</v>
      </c>
      <c r="I1856" t="s">
        <v>26</v>
      </c>
      <c r="J1856" t="s">
        <v>30</v>
      </c>
      <c r="K1856" s="3">
        <v>15165.23</v>
      </c>
      <c r="L1856" s="6">
        <v>10.6</v>
      </c>
      <c r="M1856" s="4">
        <v>48</v>
      </c>
      <c r="N1856" s="4">
        <v>11</v>
      </c>
      <c r="O1856" s="4">
        <v>106571</v>
      </c>
      <c r="P1856" s="4">
        <v>333498</v>
      </c>
      <c r="Q1856" s="4">
        <v>0</v>
      </c>
      <c r="R1856" s="9" t="str">
        <f t="shared" si="115"/>
        <v>eb6e6610-5f80-4552-8839-ce4d88ada950погашен225126краткосрочный725консолидация кредитов9 летв ипотекеконсолидация кредитов15165,2310,648111065713334980</v>
      </c>
      <c r="S1856" s="10">
        <f t="shared" si="116"/>
        <v>0.14399819589566265</v>
      </c>
      <c r="T1856" s="3">
        <f t="shared" si="117"/>
        <v>7.0273250059511136</v>
      </c>
      <c r="U1856" s="13">
        <f t="shared" si="118"/>
        <v>2.4574968417528813E-2</v>
      </c>
    </row>
    <row r="1857" spans="1:21" x14ac:dyDescent="0.25">
      <c r="A1857">
        <v>127</v>
      </c>
      <c r="B1857" t="s">
        <v>174</v>
      </c>
      <c r="C1857" t="s">
        <v>23</v>
      </c>
      <c r="D1857" s="1">
        <v>133078</v>
      </c>
      <c r="E1857" t="s">
        <v>24</v>
      </c>
      <c r="F1857" s="4">
        <v>709</v>
      </c>
      <c r="G1857" s="4">
        <v>804460</v>
      </c>
      <c r="H1857" t="s">
        <v>42</v>
      </c>
      <c r="I1857" t="s">
        <v>38</v>
      </c>
      <c r="J1857" t="s">
        <v>30</v>
      </c>
      <c r="K1857" s="3">
        <v>9117.34</v>
      </c>
      <c r="L1857" s="6">
        <v>12.5</v>
      </c>
      <c r="N1857" s="4">
        <v>10</v>
      </c>
      <c r="O1857" s="4">
        <v>111568</v>
      </c>
      <c r="P1857" s="4">
        <v>243760</v>
      </c>
      <c r="Q1857" s="4">
        <v>0</v>
      </c>
      <c r="R1857" s="9" t="str">
        <f t="shared" si="115"/>
        <v>eb9b4903-d0df-4a68-bec9-00583ed78f33погашен133078краткосрочный709консолидация кредитов&lt; 1 годав арендеконсолидация кредитов9117,3412,5101115682437600</v>
      </c>
      <c r="S1857" s="10">
        <f t="shared" si="116"/>
        <v>0.13600188946622579</v>
      </c>
      <c r="T1857" s="3">
        <f t="shared" si="117"/>
        <v>12.23690242987538</v>
      </c>
      <c r="U1857" s="13">
        <f t="shared" si="118"/>
        <v>4.279316674380395E-2</v>
      </c>
    </row>
    <row r="1858" spans="1:21" x14ac:dyDescent="0.25">
      <c r="A1858">
        <v>1068</v>
      </c>
      <c r="B1858" t="s">
        <v>1118</v>
      </c>
      <c r="C1858" t="s">
        <v>23</v>
      </c>
      <c r="E1858" t="s">
        <v>34</v>
      </c>
      <c r="F1858" s="4">
        <v>703</v>
      </c>
      <c r="G1858" s="4">
        <v>1000540</v>
      </c>
      <c r="H1858" t="s">
        <v>29</v>
      </c>
      <c r="I1858" t="s">
        <v>38</v>
      </c>
      <c r="J1858" t="s">
        <v>30</v>
      </c>
      <c r="K1858" s="3">
        <v>15758.6</v>
      </c>
      <c r="L1858" s="6">
        <v>12.3</v>
      </c>
      <c r="N1858" s="4">
        <v>9</v>
      </c>
      <c r="O1858" s="4">
        <v>556244</v>
      </c>
      <c r="P1858" s="4">
        <v>1141976</v>
      </c>
      <c r="Q1858" s="4">
        <v>0</v>
      </c>
      <c r="R1858" s="9" t="str">
        <f t="shared" si="115"/>
        <v>ebf4c9ca-b7fd-4d73-b2b1-4186ee386a1fпогашендолгосрочный703консолидация кредитов10+ летв арендеконсолидация кредитов15758,612,3955624411419760</v>
      </c>
      <c r="S1858" s="10">
        <f t="shared" si="116"/>
        <v>0.18900113938473226</v>
      </c>
      <c r="T1858" s="3">
        <f t="shared" si="117"/>
        <v>35.297805642633229</v>
      </c>
      <c r="U1858" s="13">
        <f t="shared" si="118"/>
        <v>0.12343850016061381</v>
      </c>
    </row>
    <row r="1859" spans="1:21" x14ac:dyDescent="0.25">
      <c r="A1859">
        <v>1743</v>
      </c>
      <c r="B1859" t="s">
        <v>1792</v>
      </c>
      <c r="C1859" t="s">
        <v>23</v>
      </c>
      <c r="D1859" s="1">
        <v>268994</v>
      </c>
      <c r="E1859" t="s">
        <v>24</v>
      </c>
      <c r="F1859" s="4">
        <v>751</v>
      </c>
      <c r="G1859" s="4">
        <v>1490645</v>
      </c>
      <c r="H1859" t="s">
        <v>29</v>
      </c>
      <c r="I1859" t="s">
        <v>26</v>
      </c>
      <c r="J1859" t="s">
        <v>30</v>
      </c>
      <c r="K1859" s="3">
        <v>10161.200000000001</v>
      </c>
      <c r="L1859" s="6">
        <v>26.4</v>
      </c>
      <c r="N1859" s="4">
        <v>7</v>
      </c>
      <c r="O1859" s="4">
        <v>35568</v>
      </c>
      <c r="P1859" s="4">
        <v>370986</v>
      </c>
      <c r="Q1859" s="4">
        <v>0</v>
      </c>
      <c r="R1859" s="9" t="str">
        <f t="shared" si="115"/>
        <v>ec2502b6-b5fb-4b48-b06c-99c0ced63970погашен268994краткосрочный751консолидация кредитов10+ летв ипотекеконсолидация кредитов10161,226,47355683709860</v>
      </c>
      <c r="S1859" s="10">
        <f t="shared" si="116"/>
        <v>8.1799757822955843E-2</v>
      </c>
      <c r="T1859" s="3">
        <f t="shared" si="117"/>
        <v>3.5003739715781599</v>
      </c>
      <c r="U1859" s="13">
        <f t="shared" si="118"/>
        <v>1.2241013433735529E-2</v>
      </c>
    </row>
    <row r="1860" spans="1:21" x14ac:dyDescent="0.25">
      <c r="A1860">
        <v>140</v>
      </c>
      <c r="B1860" t="s">
        <v>187</v>
      </c>
      <c r="C1860" t="s">
        <v>23</v>
      </c>
      <c r="D1860" s="1">
        <v>129844</v>
      </c>
      <c r="E1860" t="s">
        <v>24</v>
      </c>
      <c r="F1860" s="4"/>
      <c r="G1860" s="4"/>
      <c r="H1860" t="s">
        <v>42</v>
      </c>
      <c r="I1860" t="s">
        <v>38</v>
      </c>
      <c r="J1860" t="s">
        <v>30</v>
      </c>
      <c r="K1860" s="3">
        <v>16120.17</v>
      </c>
      <c r="L1860" s="6">
        <v>14.2</v>
      </c>
      <c r="N1860" s="4">
        <v>10</v>
      </c>
      <c r="O1860" s="4">
        <v>110618</v>
      </c>
      <c r="P1860" s="4">
        <v>212058</v>
      </c>
      <c r="Q1860" s="4">
        <v>0</v>
      </c>
      <c r="R1860" s="9" t="str">
        <f t="shared" si="115"/>
        <v>ec83df40-a37c-4c6f-89c4-e2dbe965026eпогашен129844краткосрочныйконсолидация кредитов&lt; 1 годав арендеконсолидация кредитов16120,1714,2101106182120580</v>
      </c>
      <c r="S1860" s="10" t="str">
        <f t="shared" si="116"/>
        <v/>
      </c>
      <c r="T1860" s="3">
        <f t="shared" si="117"/>
        <v>6.8620864420164303</v>
      </c>
      <c r="U1860" s="13">
        <f t="shared" si="118"/>
        <v>2.399711945129859E-2</v>
      </c>
    </row>
    <row r="1861" spans="1:21" x14ac:dyDescent="0.25">
      <c r="A1861">
        <v>858</v>
      </c>
      <c r="B1861" t="s">
        <v>910</v>
      </c>
      <c r="C1861" t="s">
        <v>40</v>
      </c>
      <c r="D1861" s="1">
        <v>391314</v>
      </c>
      <c r="E1861" t="s">
        <v>24</v>
      </c>
      <c r="F1861" s="4"/>
      <c r="G1861" s="4"/>
      <c r="H1861" t="s">
        <v>37</v>
      </c>
      <c r="I1861" t="s">
        <v>38</v>
      </c>
      <c r="J1861" t="s">
        <v>30</v>
      </c>
      <c r="K1861" s="3">
        <v>19341.05</v>
      </c>
      <c r="L1861" s="6">
        <v>12.4</v>
      </c>
      <c r="N1861" s="4">
        <v>18</v>
      </c>
      <c r="O1861" s="4">
        <v>349771</v>
      </c>
      <c r="P1861" s="4">
        <v>433136</v>
      </c>
      <c r="Q1861" s="4">
        <v>0</v>
      </c>
      <c r="R1861" s="9" t="str">
        <f t="shared" si="115"/>
        <v>ec96b122-c216-439b-833a-3f683c587469не погашен391314краткосрочныйконсолидация кредитов5 летв арендеконсолидация кредитов19341,0512,4183497714331360</v>
      </c>
      <c r="S1861" s="10" t="str">
        <f t="shared" si="116"/>
        <v/>
      </c>
      <c r="T1861" s="3">
        <f t="shared" si="117"/>
        <v>18.084385284149516</v>
      </c>
      <c r="U1861" s="13">
        <f t="shared" si="118"/>
        <v>6.3242157838442919E-2</v>
      </c>
    </row>
    <row r="1862" spans="1:21" x14ac:dyDescent="0.25">
      <c r="A1862">
        <v>1960</v>
      </c>
      <c r="B1862" t="s">
        <v>2007</v>
      </c>
      <c r="C1862" t="s">
        <v>23</v>
      </c>
      <c r="D1862" s="1">
        <v>445104</v>
      </c>
      <c r="E1862" t="s">
        <v>24</v>
      </c>
      <c r="F1862" s="4">
        <v>672</v>
      </c>
      <c r="G1862" s="4">
        <v>2104630</v>
      </c>
      <c r="H1862" t="s">
        <v>29</v>
      </c>
      <c r="I1862" t="s">
        <v>26</v>
      </c>
      <c r="J1862" t="s">
        <v>30</v>
      </c>
      <c r="K1862" s="3">
        <v>27851.34</v>
      </c>
      <c r="L1862" s="6">
        <v>22.4</v>
      </c>
      <c r="N1862" s="4">
        <v>17</v>
      </c>
      <c r="O1862" s="4">
        <v>541158</v>
      </c>
      <c r="P1862" s="4">
        <v>832128</v>
      </c>
      <c r="Q1862" s="4">
        <v>0</v>
      </c>
      <c r="R1862" s="9" t="str">
        <f t="shared" si="115"/>
        <v>ece59f5c-b40e-4867-965e-4b3337934660погашен445104краткосрочный672консолидация кредитов10+ летв ипотекеконсолидация кредитов27851,3422,4175411588321280</v>
      </c>
      <c r="S1862" s="10">
        <f t="shared" si="116"/>
        <v>0.15880039721946376</v>
      </c>
      <c r="T1862" s="3">
        <f t="shared" si="117"/>
        <v>19.43023208219066</v>
      </c>
      <c r="U1862" s="13">
        <f t="shared" si="118"/>
        <v>6.7948663162828021E-2</v>
      </c>
    </row>
    <row r="1863" spans="1:21" x14ac:dyDescent="0.25">
      <c r="A1863">
        <v>642</v>
      </c>
      <c r="B1863" t="s">
        <v>694</v>
      </c>
      <c r="C1863" t="s">
        <v>40</v>
      </c>
      <c r="D1863" s="1">
        <v>220396</v>
      </c>
      <c r="E1863" t="s">
        <v>34</v>
      </c>
      <c r="F1863" s="4">
        <v>680</v>
      </c>
      <c r="G1863" s="4">
        <v>1903420</v>
      </c>
      <c r="H1863" t="s">
        <v>46</v>
      </c>
      <c r="I1863" t="s">
        <v>38</v>
      </c>
      <c r="J1863" t="s">
        <v>30</v>
      </c>
      <c r="K1863" s="3">
        <v>18240.95</v>
      </c>
      <c r="L1863" s="6">
        <v>15.8</v>
      </c>
      <c r="M1863" s="4">
        <v>12</v>
      </c>
      <c r="N1863" s="4">
        <v>9</v>
      </c>
      <c r="O1863" s="4">
        <v>57608</v>
      </c>
      <c r="P1863" s="4">
        <v>66110</v>
      </c>
      <c r="Q1863" s="4">
        <v>0</v>
      </c>
      <c r="R1863" s="9" t="str">
        <f t="shared" si="115"/>
        <v>ecf9e047-4fad-4208-a3aa-30499d6dbb01не погашен220396долгосрочный680консолидация кредитов2 годав арендеконсолидация кредитов18240,9515,812957608661100</v>
      </c>
      <c r="S1863" s="10">
        <f t="shared" si="116"/>
        <v>0.11499900179676584</v>
      </c>
      <c r="T1863" s="3">
        <f t="shared" si="117"/>
        <v>3.1581688453726366</v>
      </c>
      <c r="U1863" s="13">
        <f t="shared" si="118"/>
        <v>1.104430200204631E-2</v>
      </c>
    </row>
    <row r="1864" spans="1:21" x14ac:dyDescent="0.25">
      <c r="A1864">
        <v>669</v>
      </c>
      <c r="B1864" t="s">
        <v>721</v>
      </c>
      <c r="C1864" t="s">
        <v>23</v>
      </c>
      <c r="D1864" s="1">
        <v>333036</v>
      </c>
      <c r="E1864" t="s">
        <v>24</v>
      </c>
      <c r="F1864" s="4">
        <v>727</v>
      </c>
      <c r="G1864" s="4">
        <v>1629858</v>
      </c>
      <c r="H1864" t="s">
        <v>29</v>
      </c>
      <c r="I1864" t="s">
        <v>26</v>
      </c>
      <c r="J1864" t="s">
        <v>30</v>
      </c>
      <c r="K1864" s="3">
        <v>7904.76</v>
      </c>
      <c r="L1864" s="6">
        <v>21</v>
      </c>
      <c r="N1864" s="4">
        <v>9</v>
      </c>
      <c r="O1864" s="4">
        <v>281979</v>
      </c>
      <c r="P1864" s="4">
        <v>528330</v>
      </c>
      <c r="Q1864" s="4">
        <v>0</v>
      </c>
      <c r="R1864" s="9" t="str">
        <f t="shared" ref="R1864:R1927" si="119">CONCATENATE(B1864,C1864,D1864,E1864,F1864,J1864,H1864,I1864,J1864,K1864,L1864,M1864,N1864,O1864,P1864,Q1864)</f>
        <v>ed13f60c-50b4-42f6-a7b0-e3dc666e645aпогашен333036краткосрочный727консолидация кредитов10+ летв ипотекеконсолидация кредитов7904,762192819795283300</v>
      </c>
      <c r="S1864" s="10">
        <f t="shared" ref="S1864:S1927" si="120">IFERROR(K1864*12/G1864,"")</f>
        <v>5.8199622298384275E-2</v>
      </c>
      <c r="T1864" s="3">
        <f t="shared" ref="T1864:T1927" si="121">IFERROR(O1864/K1864,"")</f>
        <v>35.672050764349578</v>
      </c>
      <c r="U1864" s="13">
        <f t="shared" ref="U1864:U1927" si="122">IFERROR((T1864-MIN($T$7:$T$2006))/(MAX($T$7:$T$2006)-MIN($T$7:$T$2006)),"")</f>
        <v>0.12474725733902878</v>
      </c>
    </row>
    <row r="1865" spans="1:21" x14ac:dyDescent="0.25">
      <c r="A1865">
        <v>1495</v>
      </c>
      <c r="B1865" t="s">
        <v>1545</v>
      </c>
      <c r="C1865" t="s">
        <v>23</v>
      </c>
      <c r="D1865" s="1">
        <v>607926</v>
      </c>
      <c r="E1865" t="s">
        <v>34</v>
      </c>
      <c r="F1865" s="4">
        <v>647</v>
      </c>
      <c r="G1865" s="4">
        <v>1807166</v>
      </c>
      <c r="H1865" t="s">
        <v>42</v>
      </c>
      <c r="I1865" t="s">
        <v>38</v>
      </c>
      <c r="J1865" t="s">
        <v>30</v>
      </c>
      <c r="K1865" s="3">
        <v>23643.79</v>
      </c>
      <c r="L1865" s="6">
        <v>16.2</v>
      </c>
      <c r="N1865" s="4">
        <v>8</v>
      </c>
      <c r="O1865" s="4">
        <v>306888</v>
      </c>
      <c r="P1865" s="4">
        <v>440330</v>
      </c>
      <c r="Q1865" s="4">
        <v>1</v>
      </c>
      <c r="R1865" s="9" t="str">
        <f t="shared" si="119"/>
        <v>ed62d057-7b85-4de7-8fd1-9a0a213eef6eпогашен607926долгосрочный647консолидация кредитов&lt; 1 годав арендеконсолидация кредитов23643,7916,283068884403301</v>
      </c>
      <c r="S1865" s="10">
        <f t="shared" si="120"/>
        <v>0.15700023130138568</v>
      </c>
      <c r="T1865" s="3">
        <f t="shared" si="121"/>
        <v>12.979644972316198</v>
      </c>
      <c r="U1865" s="13">
        <f t="shared" si="122"/>
        <v>4.5390581052574444E-2</v>
      </c>
    </row>
    <row r="1866" spans="1:21" x14ac:dyDescent="0.25">
      <c r="A1866">
        <v>1775</v>
      </c>
      <c r="B1866" t="s">
        <v>1824</v>
      </c>
      <c r="C1866" t="s">
        <v>40</v>
      </c>
      <c r="D1866" s="1">
        <v>419298</v>
      </c>
      <c r="E1866" t="s">
        <v>34</v>
      </c>
      <c r="F1866" s="4">
        <v>687</v>
      </c>
      <c r="G1866" s="4">
        <v>1524712</v>
      </c>
      <c r="H1866" t="s">
        <v>29</v>
      </c>
      <c r="I1866" t="s">
        <v>26</v>
      </c>
      <c r="J1866" t="s">
        <v>30</v>
      </c>
      <c r="K1866" s="3">
        <v>24268.32</v>
      </c>
      <c r="L1866" s="6">
        <v>10.5</v>
      </c>
      <c r="N1866" s="4">
        <v>11</v>
      </c>
      <c r="O1866" s="4">
        <v>208658</v>
      </c>
      <c r="P1866" s="4">
        <v>399344</v>
      </c>
      <c r="Q1866" s="4">
        <v>0</v>
      </c>
      <c r="R1866" s="9" t="str">
        <f t="shared" si="119"/>
        <v>ed635a2a-c667-45e4-9c56-a03c5af5fb97не погашен419298долгосрочный687консолидация кредитов10+ летв ипотекеконсолидация кредитов24268,3210,5112086583993440</v>
      </c>
      <c r="S1866" s="10">
        <f t="shared" si="120"/>
        <v>0.19099990030904196</v>
      </c>
      <c r="T1866" s="3">
        <f t="shared" si="121"/>
        <v>8.5979581610923219</v>
      </c>
      <c r="U1866" s="13">
        <f t="shared" si="122"/>
        <v>3.006756483941506E-2</v>
      </c>
    </row>
    <row r="1867" spans="1:21" x14ac:dyDescent="0.25">
      <c r="A1867">
        <v>1597</v>
      </c>
      <c r="B1867" t="s">
        <v>1647</v>
      </c>
      <c r="C1867" t="s">
        <v>23</v>
      </c>
      <c r="D1867" s="1">
        <v>519178</v>
      </c>
      <c r="E1867" t="s">
        <v>34</v>
      </c>
      <c r="F1867" s="4">
        <v>715</v>
      </c>
      <c r="G1867" s="4">
        <v>1120962</v>
      </c>
      <c r="H1867" t="s">
        <v>29</v>
      </c>
      <c r="I1867" t="s">
        <v>26</v>
      </c>
      <c r="J1867" t="s">
        <v>30</v>
      </c>
      <c r="K1867" s="3">
        <v>17281.45</v>
      </c>
      <c r="L1867" s="6">
        <v>27.1</v>
      </c>
      <c r="M1867" s="4">
        <v>16</v>
      </c>
      <c r="N1867" s="4">
        <v>5</v>
      </c>
      <c r="O1867" s="4">
        <v>272137</v>
      </c>
      <c r="P1867" s="4">
        <v>361350</v>
      </c>
      <c r="Q1867" s="4">
        <v>0</v>
      </c>
      <c r="R1867" s="9" t="str">
        <f t="shared" si="119"/>
        <v>ed74b109-325f-44b5-9d66-619bb2a8fff0погашен519178долгосрочный715консолидация кредитов10+ летв ипотекеконсолидация кредитов17281,4527,11652721373613500</v>
      </c>
      <c r="S1867" s="10">
        <f t="shared" si="120"/>
        <v>0.18499949150818673</v>
      </c>
      <c r="T1867" s="3">
        <f t="shared" si="121"/>
        <v>15.747347589467319</v>
      </c>
      <c r="U1867" s="13">
        <f t="shared" si="122"/>
        <v>5.5069399713729421E-2</v>
      </c>
    </row>
    <row r="1868" spans="1:21" x14ac:dyDescent="0.25">
      <c r="A1868">
        <v>1078</v>
      </c>
      <c r="B1868" t="s">
        <v>1128</v>
      </c>
      <c r="C1868" t="s">
        <v>23</v>
      </c>
      <c r="E1868" t="s">
        <v>34</v>
      </c>
      <c r="F1868" s="4">
        <v>702</v>
      </c>
      <c r="G1868" s="4">
        <v>1532920</v>
      </c>
      <c r="H1868" t="s">
        <v>68</v>
      </c>
      <c r="I1868" t="s">
        <v>38</v>
      </c>
      <c r="J1868" t="s">
        <v>72</v>
      </c>
      <c r="K1868" s="3">
        <v>12442.15</v>
      </c>
      <c r="L1868" s="6">
        <v>15</v>
      </c>
      <c r="M1868" s="4">
        <v>76</v>
      </c>
      <c r="N1868" s="4">
        <v>9</v>
      </c>
      <c r="O1868" s="4">
        <v>256652</v>
      </c>
      <c r="P1868" s="4">
        <v>639078</v>
      </c>
      <c r="Q1868" s="4">
        <v>0</v>
      </c>
      <c r="R1868" s="9" t="str">
        <f t="shared" si="119"/>
        <v>ed884917-1142-4286-8c3e-5b2704bd25c8погашендолгосрочный702иное1 годв арендеиное12442,15157692566526390780</v>
      </c>
      <c r="S1868" s="10">
        <f t="shared" si="120"/>
        <v>9.7399603371343568E-2</v>
      </c>
      <c r="T1868" s="3">
        <f t="shared" si="121"/>
        <v>20.627624646865694</v>
      </c>
      <c r="U1868" s="13">
        <f t="shared" si="122"/>
        <v>7.2136015311099713E-2</v>
      </c>
    </row>
    <row r="1869" spans="1:21" x14ac:dyDescent="0.25">
      <c r="A1869">
        <v>359</v>
      </c>
      <c r="B1869" t="s">
        <v>410</v>
      </c>
      <c r="C1869" t="s">
        <v>23</v>
      </c>
      <c r="D1869" s="1">
        <v>545160</v>
      </c>
      <c r="E1869" t="s">
        <v>34</v>
      </c>
      <c r="F1869" s="4">
        <v>699</v>
      </c>
      <c r="G1869" s="4">
        <v>3954888</v>
      </c>
      <c r="H1869" t="s">
        <v>29</v>
      </c>
      <c r="I1869" t="s">
        <v>26</v>
      </c>
      <c r="J1869" t="s">
        <v>30</v>
      </c>
      <c r="K1869" s="3">
        <v>27881.93</v>
      </c>
      <c r="L1869" s="6">
        <v>18.100000000000001</v>
      </c>
      <c r="M1869" s="4">
        <v>39</v>
      </c>
      <c r="N1869" s="4">
        <v>15</v>
      </c>
      <c r="O1869" s="4">
        <v>163020</v>
      </c>
      <c r="P1869" s="4">
        <v>215974</v>
      </c>
      <c r="Q1869" s="4">
        <v>0</v>
      </c>
      <c r="R1869" s="9" t="str">
        <f t="shared" si="119"/>
        <v>edfb58ce-4aaa-4ab9-a448-caba8034a937погашен545160долгосрочный699консолидация кредитов10+ летв ипотекеконсолидация кредитов27881,9318,139151630202159740</v>
      </c>
      <c r="S1869" s="10">
        <f t="shared" si="120"/>
        <v>8.4599907759714058E-2</v>
      </c>
      <c r="T1869" s="3">
        <f t="shared" si="121"/>
        <v>5.8467975495240108</v>
      </c>
      <c r="U1869" s="13">
        <f t="shared" si="122"/>
        <v>2.0446594543664542E-2</v>
      </c>
    </row>
    <row r="1870" spans="1:21" x14ac:dyDescent="0.25">
      <c r="A1870">
        <v>172</v>
      </c>
      <c r="B1870" t="s">
        <v>219</v>
      </c>
      <c r="C1870" t="s">
        <v>23</v>
      </c>
      <c r="D1870" s="1">
        <v>263648</v>
      </c>
      <c r="E1870" t="s">
        <v>24</v>
      </c>
      <c r="F1870" s="4">
        <v>736</v>
      </c>
      <c r="G1870" s="4">
        <v>1138518</v>
      </c>
      <c r="H1870" t="s">
        <v>55</v>
      </c>
      <c r="I1870" t="s">
        <v>38</v>
      </c>
      <c r="J1870" t="s">
        <v>30</v>
      </c>
      <c r="K1870" s="3">
        <v>12808.28</v>
      </c>
      <c r="L1870" s="6">
        <v>15</v>
      </c>
      <c r="N1870" s="4">
        <v>6</v>
      </c>
      <c r="O1870" s="4">
        <v>61788</v>
      </c>
      <c r="P1870" s="4">
        <v>202092</v>
      </c>
      <c r="Q1870" s="4">
        <v>1</v>
      </c>
      <c r="R1870" s="9" t="str">
        <f t="shared" si="119"/>
        <v>ee43e681-9eca-4f0a-9b37-0c7a242b7963погашен263648краткосрочный736консолидация кредитов9 летв арендеконсолидация кредитов12808,28156617882020921</v>
      </c>
      <c r="S1870" s="10">
        <f t="shared" si="120"/>
        <v>0.13499949934915392</v>
      </c>
      <c r="T1870" s="3">
        <f t="shared" si="121"/>
        <v>4.8240669317035536</v>
      </c>
      <c r="U1870" s="13">
        <f t="shared" si="122"/>
        <v>1.6870045485339644E-2</v>
      </c>
    </row>
    <row r="1871" spans="1:21" x14ac:dyDescent="0.25">
      <c r="A1871">
        <v>255</v>
      </c>
      <c r="B1871" t="s">
        <v>304</v>
      </c>
      <c r="C1871" t="s">
        <v>23</v>
      </c>
      <c r="D1871" s="1">
        <v>541794</v>
      </c>
      <c r="E1871" t="s">
        <v>34</v>
      </c>
      <c r="F1871" s="4">
        <v>674</v>
      </c>
      <c r="G1871" s="4">
        <v>1538145</v>
      </c>
      <c r="H1871" t="s">
        <v>25</v>
      </c>
      <c r="I1871" t="s">
        <v>26</v>
      </c>
      <c r="J1871" t="s">
        <v>72</v>
      </c>
      <c r="K1871" s="3">
        <v>12766.67</v>
      </c>
      <c r="L1871" s="6">
        <v>33.700000000000003</v>
      </c>
      <c r="M1871" s="4">
        <v>64</v>
      </c>
      <c r="N1871" s="4">
        <v>9</v>
      </c>
      <c r="O1871" s="4">
        <v>300029</v>
      </c>
      <c r="P1871" s="4">
        <v>557634</v>
      </c>
      <c r="Q1871" s="4">
        <v>0</v>
      </c>
      <c r="R1871" s="9" t="str">
        <f t="shared" si="119"/>
        <v>ee5e2ea2-6641-428d-9770-455672dfdd17погашен541794долгосрочный674иное8 летв ипотекеиное12766,6733,76493000295576340</v>
      </c>
      <c r="S1871" s="10">
        <f t="shared" si="120"/>
        <v>9.960051880674449E-2</v>
      </c>
      <c r="T1871" s="3">
        <f t="shared" si="121"/>
        <v>23.500959921420385</v>
      </c>
      <c r="U1871" s="13">
        <f t="shared" si="122"/>
        <v>8.2184237581359718E-2</v>
      </c>
    </row>
    <row r="1872" spans="1:21" x14ac:dyDescent="0.25">
      <c r="A1872">
        <v>239</v>
      </c>
      <c r="B1872" t="s">
        <v>287</v>
      </c>
      <c r="C1872" t="s">
        <v>23</v>
      </c>
      <c r="D1872" s="1">
        <v>660132</v>
      </c>
      <c r="E1872" t="s">
        <v>34</v>
      </c>
      <c r="F1872" s="4">
        <v>722</v>
      </c>
      <c r="G1872" s="4">
        <v>1634323</v>
      </c>
      <c r="H1872" t="s">
        <v>29</v>
      </c>
      <c r="I1872" t="s">
        <v>26</v>
      </c>
      <c r="J1872" t="s">
        <v>30</v>
      </c>
      <c r="K1872" s="3">
        <v>18931.03</v>
      </c>
      <c r="L1872" s="6">
        <v>16.7</v>
      </c>
      <c r="N1872" s="4">
        <v>17</v>
      </c>
      <c r="O1872" s="4">
        <v>452713</v>
      </c>
      <c r="P1872" s="4">
        <v>927762</v>
      </c>
      <c r="Q1872" s="4">
        <v>1</v>
      </c>
      <c r="R1872" s="9" t="str">
        <f t="shared" si="119"/>
        <v>ee5f9ebe-0bc7-4be2-ba09-07329fb9f0f9погашен660132долгосрочный722консолидация кредитов10+ летв ипотекеконсолидация кредитов18931,0316,7174527139277621</v>
      </c>
      <c r="S1872" s="10">
        <f t="shared" si="120"/>
        <v>0.13900089517188463</v>
      </c>
      <c r="T1872" s="3">
        <f t="shared" si="121"/>
        <v>23.913807119845039</v>
      </c>
      <c r="U1872" s="13">
        <f t="shared" si="122"/>
        <v>8.3627988489985566E-2</v>
      </c>
    </row>
    <row r="1873" spans="1:21" x14ac:dyDescent="0.25">
      <c r="A1873">
        <v>908</v>
      </c>
      <c r="B1873" t="s">
        <v>960</v>
      </c>
      <c r="C1873" t="s">
        <v>23</v>
      </c>
      <c r="D1873" s="1">
        <v>214896</v>
      </c>
      <c r="E1873" t="s">
        <v>24</v>
      </c>
      <c r="F1873" s="4">
        <v>726</v>
      </c>
      <c r="G1873" s="4">
        <v>2301337</v>
      </c>
      <c r="H1873" t="s">
        <v>68</v>
      </c>
      <c r="I1873" t="s">
        <v>26</v>
      </c>
      <c r="J1873" t="s">
        <v>27</v>
      </c>
      <c r="K1873" s="3">
        <v>20328.48</v>
      </c>
      <c r="L1873" s="6">
        <v>14.8</v>
      </c>
      <c r="N1873" s="4">
        <v>18</v>
      </c>
      <c r="O1873" s="4">
        <v>190779</v>
      </c>
      <c r="P1873" s="4">
        <v>563508</v>
      </c>
      <c r="Q1873" s="4">
        <v>1</v>
      </c>
      <c r="R1873" s="9" t="str">
        <f t="shared" si="119"/>
        <v>ee7af071-be80-42a0-a5c7-0a3c39b2e3dbпогашен214896краткосрочный726ремонт жилья1 годв ипотекеремонт жилья20328,4814,8181907795635081</v>
      </c>
      <c r="S1873" s="10">
        <f t="shared" si="120"/>
        <v>0.10600001651214055</v>
      </c>
      <c r="T1873" s="3">
        <f t="shared" si="121"/>
        <v>9.3848138178555409</v>
      </c>
      <c r="U1873" s="13">
        <f t="shared" si="122"/>
        <v>3.2819245300719245E-2</v>
      </c>
    </row>
    <row r="1874" spans="1:21" x14ac:dyDescent="0.25">
      <c r="A1874">
        <v>1761</v>
      </c>
      <c r="B1874" t="s">
        <v>1810</v>
      </c>
      <c r="C1874" t="s">
        <v>23</v>
      </c>
      <c r="D1874" s="1">
        <v>626098</v>
      </c>
      <c r="E1874" t="s">
        <v>24</v>
      </c>
      <c r="F1874" s="4">
        <v>748</v>
      </c>
      <c r="G1874" s="4">
        <v>2413950</v>
      </c>
      <c r="H1874" t="s">
        <v>29</v>
      </c>
      <c r="I1874" t="s">
        <v>26</v>
      </c>
      <c r="J1874" t="s">
        <v>30</v>
      </c>
      <c r="K1874" s="3">
        <v>21323.32</v>
      </c>
      <c r="L1874" s="6">
        <v>39.6</v>
      </c>
      <c r="N1874" s="4">
        <v>27</v>
      </c>
      <c r="O1874" s="4">
        <v>1261334</v>
      </c>
      <c r="P1874" s="4">
        <v>3502400</v>
      </c>
      <c r="Q1874" s="4">
        <v>0</v>
      </c>
      <c r="R1874" s="9" t="str">
        <f t="shared" si="119"/>
        <v>ee8d7b44-2acb-4285-853e-a3d9e4dd01b4погашен626098краткосрочный748консолидация кредитов10+ летв ипотекеконсолидация кредитов21323,3239,627126133435024000</v>
      </c>
      <c r="S1874" s="10">
        <f t="shared" si="120"/>
        <v>0.10600047225501771</v>
      </c>
      <c r="T1874" s="3">
        <f t="shared" si="121"/>
        <v>59.152796093666467</v>
      </c>
      <c r="U1874" s="13">
        <f t="shared" si="122"/>
        <v>0.20686080330414819</v>
      </c>
    </row>
    <row r="1875" spans="1:21" x14ac:dyDescent="0.25">
      <c r="A1875">
        <v>880</v>
      </c>
      <c r="B1875" t="s">
        <v>932</v>
      </c>
      <c r="C1875" t="s">
        <v>23</v>
      </c>
      <c r="E1875" t="s">
        <v>24</v>
      </c>
      <c r="F1875" s="4">
        <v>712</v>
      </c>
      <c r="G1875" s="4">
        <v>652137</v>
      </c>
      <c r="H1875" t="s">
        <v>42</v>
      </c>
      <c r="I1875" t="s">
        <v>38</v>
      </c>
      <c r="J1875" t="s">
        <v>30</v>
      </c>
      <c r="K1875" s="3">
        <v>9075.73</v>
      </c>
      <c r="L1875" s="6">
        <v>20.399999999999999</v>
      </c>
      <c r="M1875" s="4">
        <v>17</v>
      </c>
      <c r="N1875" s="4">
        <v>11</v>
      </c>
      <c r="O1875" s="4">
        <v>85101</v>
      </c>
      <c r="P1875" s="4">
        <v>226534</v>
      </c>
      <c r="Q1875" s="4">
        <v>1</v>
      </c>
      <c r="R1875" s="9" t="str">
        <f t="shared" si="119"/>
        <v>eeadd70e-80dc-4ebb-96c9-12a616727898погашенкраткосрочный712консолидация кредитов&lt; 1 годав арендеконсолидация кредитов9075,7320,41711851012265341</v>
      </c>
      <c r="S1875" s="10">
        <f t="shared" si="120"/>
        <v>0.16700288436325494</v>
      </c>
      <c r="T1875" s="3">
        <f t="shared" si="121"/>
        <v>9.3767663868361009</v>
      </c>
      <c r="U1875" s="13">
        <f t="shared" si="122"/>
        <v>3.2791102961638938E-2</v>
      </c>
    </row>
    <row r="1876" spans="1:21" x14ac:dyDescent="0.25">
      <c r="A1876">
        <v>236</v>
      </c>
      <c r="B1876" t="s">
        <v>284</v>
      </c>
      <c r="C1876" t="s">
        <v>23</v>
      </c>
      <c r="E1876" t="s">
        <v>24</v>
      </c>
      <c r="F1876" s="4">
        <v>739</v>
      </c>
      <c r="G1876" s="4">
        <v>1004321</v>
      </c>
      <c r="H1876" t="s">
        <v>46</v>
      </c>
      <c r="I1876" t="s">
        <v>38</v>
      </c>
      <c r="J1876" t="s">
        <v>72</v>
      </c>
      <c r="K1876" s="3">
        <v>30547.82</v>
      </c>
      <c r="L1876" s="6">
        <v>13.8</v>
      </c>
      <c r="N1876" s="4">
        <v>13</v>
      </c>
      <c r="O1876" s="4">
        <v>137997</v>
      </c>
      <c r="P1876" s="4">
        <v>504086</v>
      </c>
      <c r="Q1876" s="4">
        <v>0</v>
      </c>
      <c r="R1876" s="9" t="str">
        <f t="shared" si="119"/>
        <v>eef2c01f-7676-48e3-96d2-5d965f7efbd7погашенкраткосрочный739иное2 годав арендеиное30547,8213,8131379975040860</v>
      </c>
      <c r="S1876" s="10">
        <f t="shared" si="120"/>
        <v>0.36499668930551088</v>
      </c>
      <c r="T1876" s="3">
        <f t="shared" si="121"/>
        <v>4.5174090982597122</v>
      </c>
      <c r="U1876" s="13">
        <f t="shared" si="122"/>
        <v>1.5797645024924301E-2</v>
      </c>
    </row>
    <row r="1877" spans="1:21" x14ac:dyDescent="0.25">
      <c r="A1877">
        <v>750</v>
      </c>
      <c r="B1877" t="s">
        <v>802</v>
      </c>
      <c r="C1877" t="s">
        <v>40</v>
      </c>
      <c r="D1877" s="1">
        <v>628584</v>
      </c>
      <c r="E1877" t="s">
        <v>34</v>
      </c>
      <c r="F1877" s="4">
        <v>692</v>
      </c>
      <c r="G1877" s="4">
        <v>1217102</v>
      </c>
      <c r="I1877" t="s">
        <v>38</v>
      </c>
      <c r="J1877" t="s">
        <v>30</v>
      </c>
      <c r="K1877" s="3">
        <v>19879.509999999998</v>
      </c>
      <c r="L1877" s="6">
        <v>28.8</v>
      </c>
      <c r="M1877" s="4">
        <v>34</v>
      </c>
      <c r="N1877" s="4">
        <v>24</v>
      </c>
      <c r="O1877" s="4">
        <v>451934</v>
      </c>
      <c r="P1877" s="4">
        <v>1202960</v>
      </c>
      <c r="Q1877" s="4">
        <v>0</v>
      </c>
      <c r="R1877" s="9" t="str">
        <f t="shared" si="119"/>
        <v>ef0bd291-121a-4eeb-974e-ac80930ccf00не погашен628584долгосрочный692консолидация кредитовв арендеконсолидация кредитов19879,5128,8342445193412029600</v>
      </c>
      <c r="S1877" s="10">
        <f t="shared" si="120"/>
        <v>0.19600174841549844</v>
      </c>
      <c r="T1877" s="3">
        <f t="shared" si="121"/>
        <v>22.733658928213021</v>
      </c>
      <c r="U1877" s="13">
        <f t="shared" si="122"/>
        <v>7.9500940927392405E-2</v>
      </c>
    </row>
    <row r="1878" spans="1:21" x14ac:dyDescent="0.25">
      <c r="A1878">
        <v>345</v>
      </c>
      <c r="B1878" t="s">
        <v>396</v>
      </c>
      <c r="C1878" t="s">
        <v>40</v>
      </c>
      <c r="D1878" s="1">
        <v>447656</v>
      </c>
      <c r="E1878" t="s">
        <v>24</v>
      </c>
      <c r="F1878" s="4">
        <v>732</v>
      </c>
      <c r="G1878" s="4">
        <v>1585113</v>
      </c>
      <c r="H1878" t="s">
        <v>29</v>
      </c>
      <c r="I1878" t="s">
        <v>26</v>
      </c>
      <c r="J1878" t="s">
        <v>30</v>
      </c>
      <c r="K1878" s="3">
        <v>20342.16</v>
      </c>
      <c r="L1878" s="6">
        <v>17.399999999999999</v>
      </c>
      <c r="N1878" s="4">
        <v>8</v>
      </c>
      <c r="O1878" s="4">
        <v>309054</v>
      </c>
      <c r="P1878" s="4">
        <v>503316</v>
      </c>
      <c r="Q1878" s="4">
        <v>0</v>
      </c>
      <c r="R1878" s="9" t="str">
        <f t="shared" si="119"/>
        <v>ef3ea28c-01b1-478a-aa98-4ea0b3398a15не погашен447656краткосрочный732консолидация кредитов10+ летв ипотекеконсолидация кредитов20342,1617,483090545033160</v>
      </c>
      <c r="S1878" s="10">
        <f t="shared" si="120"/>
        <v>0.15399906505088279</v>
      </c>
      <c r="T1878" s="3">
        <f t="shared" si="121"/>
        <v>15.192781887469177</v>
      </c>
      <c r="U1878" s="13">
        <f t="shared" si="122"/>
        <v>5.3130050871814792E-2</v>
      </c>
    </row>
    <row r="1879" spans="1:21" x14ac:dyDescent="0.25">
      <c r="A1879">
        <v>1200</v>
      </c>
      <c r="B1879" t="s">
        <v>1250</v>
      </c>
      <c r="C1879" t="s">
        <v>23</v>
      </c>
      <c r="D1879" s="1">
        <v>343552</v>
      </c>
      <c r="E1879" t="s">
        <v>24</v>
      </c>
      <c r="F1879" s="4"/>
      <c r="G1879" s="4"/>
      <c r="H1879" t="s">
        <v>74</v>
      </c>
      <c r="I1879" t="s">
        <v>26</v>
      </c>
      <c r="J1879" t="s">
        <v>30</v>
      </c>
      <c r="K1879" s="3">
        <v>12334.23</v>
      </c>
      <c r="L1879" s="6">
        <v>18</v>
      </c>
      <c r="M1879" s="4">
        <v>41</v>
      </c>
      <c r="N1879" s="4">
        <v>7</v>
      </c>
      <c r="O1879" s="4">
        <v>160550</v>
      </c>
      <c r="P1879" s="4">
        <v>242704</v>
      </c>
      <c r="Q1879" s="4">
        <v>0</v>
      </c>
      <c r="R1879" s="9" t="str">
        <f t="shared" si="119"/>
        <v>ef838dab-52d7-419c-b66e-b16a2c051dddпогашен343552краткосрочныйконсолидация кредитов6 летв ипотекеконсолидация кредитов12334,23184171605502427040</v>
      </c>
      <c r="S1879" s="10" t="str">
        <f t="shared" si="120"/>
        <v/>
      </c>
      <c r="T1879" s="3">
        <f t="shared" si="121"/>
        <v>13.016621224024524</v>
      </c>
      <c r="U1879" s="13">
        <f t="shared" si="122"/>
        <v>4.5519889177239405E-2</v>
      </c>
    </row>
    <row r="1880" spans="1:21" x14ac:dyDescent="0.25">
      <c r="A1880">
        <v>276</v>
      </c>
      <c r="B1880" t="s">
        <v>326</v>
      </c>
      <c r="C1880" t="s">
        <v>23</v>
      </c>
      <c r="D1880" s="1">
        <v>118998</v>
      </c>
      <c r="E1880" t="s">
        <v>24</v>
      </c>
      <c r="F1880" s="4">
        <v>686</v>
      </c>
      <c r="G1880" s="4">
        <v>576327</v>
      </c>
      <c r="H1880" t="s">
        <v>29</v>
      </c>
      <c r="I1880" t="s">
        <v>26</v>
      </c>
      <c r="J1880" t="s">
        <v>30</v>
      </c>
      <c r="K1880" s="3">
        <v>10037.700000000001</v>
      </c>
      <c r="L1880" s="6">
        <v>11.1</v>
      </c>
      <c r="N1880" s="4">
        <v>11</v>
      </c>
      <c r="O1880" s="4">
        <v>320834</v>
      </c>
      <c r="P1880" s="4">
        <v>518144</v>
      </c>
      <c r="Q1880" s="4">
        <v>0</v>
      </c>
      <c r="R1880" s="9" t="str">
        <f t="shared" si="119"/>
        <v>efb8142e-318b-4c95-ab8a-0debf34bea04погашен118998краткосрочный686консолидация кредитов10+ летв ипотекеконсолидация кредитов10037,711,1113208345181440</v>
      </c>
      <c r="S1880" s="10">
        <f t="shared" si="120"/>
        <v>0.20900009890218577</v>
      </c>
      <c r="T1880" s="3">
        <f t="shared" si="121"/>
        <v>31.962899867499523</v>
      </c>
      <c r="U1880" s="13">
        <f t="shared" si="122"/>
        <v>0.11177613873148662</v>
      </c>
    </row>
    <row r="1881" spans="1:21" x14ac:dyDescent="0.25">
      <c r="A1881">
        <v>400</v>
      </c>
      <c r="B1881" t="s">
        <v>452</v>
      </c>
      <c r="C1881" t="s">
        <v>23</v>
      </c>
      <c r="D1881" s="1">
        <v>516978</v>
      </c>
      <c r="E1881" t="s">
        <v>34</v>
      </c>
      <c r="F1881" s="4">
        <v>712</v>
      </c>
      <c r="G1881" s="4">
        <v>1261809</v>
      </c>
      <c r="H1881" t="s">
        <v>42</v>
      </c>
      <c r="I1881" t="s">
        <v>26</v>
      </c>
      <c r="J1881" t="s">
        <v>30</v>
      </c>
      <c r="K1881" s="3">
        <v>15457.07</v>
      </c>
      <c r="L1881" s="6">
        <v>11</v>
      </c>
      <c r="N1881" s="4">
        <v>15</v>
      </c>
      <c r="O1881" s="4">
        <v>179208</v>
      </c>
      <c r="P1881" s="4">
        <v>256190</v>
      </c>
      <c r="Q1881" s="4">
        <v>0</v>
      </c>
      <c r="R1881" s="9" t="str">
        <f t="shared" si="119"/>
        <v>efe184e6-8ff3-437b-9990-9cd1870cadf3погашен516978долгосрочный712консолидация кредитов&lt; 1 годав ипотекеконсолидация кредитов15457,0711151792082561900</v>
      </c>
      <c r="S1881" s="10">
        <f t="shared" si="120"/>
        <v>0.14699914170845191</v>
      </c>
      <c r="T1881" s="3">
        <f t="shared" si="121"/>
        <v>11.59391786412302</v>
      </c>
      <c r="U1881" s="13">
        <f t="shared" si="122"/>
        <v>4.0544611940526554E-2</v>
      </c>
    </row>
    <row r="1882" spans="1:21" x14ac:dyDescent="0.25">
      <c r="A1882">
        <v>900</v>
      </c>
      <c r="B1882" t="s">
        <v>952</v>
      </c>
      <c r="C1882" t="s">
        <v>23</v>
      </c>
      <c r="D1882" s="1">
        <v>214456</v>
      </c>
      <c r="E1882" t="s">
        <v>24</v>
      </c>
      <c r="F1882" s="4">
        <v>718</v>
      </c>
      <c r="G1882" s="4">
        <v>1543408</v>
      </c>
      <c r="H1882" t="s">
        <v>46</v>
      </c>
      <c r="I1882" t="s">
        <v>38</v>
      </c>
      <c r="J1882" t="s">
        <v>30</v>
      </c>
      <c r="K1882" s="3">
        <v>35627.089999999997</v>
      </c>
      <c r="L1882" s="6">
        <v>14.9</v>
      </c>
      <c r="M1882" s="4">
        <v>54</v>
      </c>
      <c r="N1882" s="4">
        <v>13</v>
      </c>
      <c r="O1882" s="4">
        <v>140049</v>
      </c>
      <c r="P1882" s="4">
        <v>337106</v>
      </c>
      <c r="Q1882" s="4">
        <v>0</v>
      </c>
      <c r="R1882" s="9" t="str">
        <f t="shared" si="119"/>
        <v>f0031fd4-9e59-4661-8ada-f9a9739a90d9погашен214456краткосрочный718консолидация кредитов2 годав арендеконсолидация кредитов35627,0914,954131400493371060</v>
      </c>
      <c r="S1882" s="10">
        <f t="shared" si="120"/>
        <v>0.27700068938349415</v>
      </c>
      <c r="T1882" s="3">
        <f t="shared" si="121"/>
        <v>3.9309693831295234</v>
      </c>
      <c r="U1882" s="13">
        <f t="shared" si="122"/>
        <v>1.3746830886414362E-2</v>
      </c>
    </row>
    <row r="1883" spans="1:21" x14ac:dyDescent="0.25">
      <c r="A1883">
        <v>1438</v>
      </c>
      <c r="B1883" t="s">
        <v>1488</v>
      </c>
      <c r="C1883" t="s">
        <v>23</v>
      </c>
      <c r="D1883" s="1">
        <v>548790</v>
      </c>
      <c r="E1883" t="s">
        <v>34</v>
      </c>
      <c r="F1883" s="4">
        <v>686</v>
      </c>
      <c r="G1883" s="4">
        <v>2972189</v>
      </c>
      <c r="H1883" t="s">
        <v>29</v>
      </c>
      <c r="I1883" t="s">
        <v>26</v>
      </c>
      <c r="J1883" t="s">
        <v>280</v>
      </c>
      <c r="K1883" s="3">
        <v>6885.6</v>
      </c>
      <c r="L1883" s="6">
        <v>30</v>
      </c>
      <c r="M1883" s="4">
        <v>41</v>
      </c>
      <c r="N1883" s="4">
        <v>12</v>
      </c>
      <c r="O1883" s="4">
        <v>21565</v>
      </c>
      <c r="P1883" s="4">
        <v>402930</v>
      </c>
      <c r="Q1883" s="4">
        <v>0</v>
      </c>
      <c r="R1883" s="9" t="str">
        <f t="shared" si="119"/>
        <v>f00775f8-f70a-47e2-84c2-7597aab3b430погашен548790долгосрочный686small_business10+ летв ипотекеsmall_business6885,6304112215654029300</v>
      </c>
      <c r="S1883" s="10">
        <f t="shared" si="120"/>
        <v>2.7800116345225695E-2</v>
      </c>
      <c r="T1883" s="3">
        <f t="shared" si="121"/>
        <v>3.1318984547461368</v>
      </c>
      <c r="U1883" s="13">
        <f t="shared" si="122"/>
        <v>1.0952432902578782E-2</v>
      </c>
    </row>
    <row r="1884" spans="1:21" x14ac:dyDescent="0.25">
      <c r="A1884">
        <v>1429</v>
      </c>
      <c r="B1884" t="s">
        <v>1479</v>
      </c>
      <c r="C1884" t="s">
        <v>40</v>
      </c>
      <c r="D1884" s="1">
        <v>325578</v>
      </c>
      <c r="E1884" t="s">
        <v>24</v>
      </c>
      <c r="F1884" s="4">
        <v>747</v>
      </c>
      <c r="G1884" s="4">
        <v>749816</v>
      </c>
      <c r="H1884" t="s">
        <v>55</v>
      </c>
      <c r="I1884" t="s">
        <v>38</v>
      </c>
      <c r="J1884" t="s">
        <v>80</v>
      </c>
      <c r="K1884" s="3">
        <v>12934.25</v>
      </c>
      <c r="L1884" s="6">
        <v>14.5</v>
      </c>
      <c r="N1884" s="4">
        <v>7</v>
      </c>
      <c r="O1884" s="4">
        <v>207138</v>
      </c>
      <c r="P1884" s="4">
        <v>329890</v>
      </c>
      <c r="Q1884" s="4">
        <v>0</v>
      </c>
      <c r="R1884" s="9" t="str">
        <f t="shared" si="119"/>
        <v>f03980f5-58c2-46b6-ba61-55c5b71c3471не погашен325578краткосрочный747приобретение автомобиля9 летв арендеприобретение автомобиля12934,2514,572071383298900</v>
      </c>
      <c r="S1884" s="10">
        <f t="shared" si="120"/>
        <v>0.20699878370160146</v>
      </c>
      <c r="T1884" s="3">
        <f t="shared" si="121"/>
        <v>16.014689680499448</v>
      </c>
      <c r="U1884" s="13">
        <f t="shared" si="122"/>
        <v>5.6004310713039532E-2</v>
      </c>
    </row>
    <row r="1885" spans="1:21" x14ac:dyDescent="0.25">
      <c r="A1885">
        <v>733</v>
      </c>
      <c r="B1885" t="s">
        <v>785</v>
      </c>
      <c r="C1885" t="s">
        <v>40</v>
      </c>
      <c r="D1885" s="1">
        <v>263362</v>
      </c>
      <c r="E1885" t="s">
        <v>34</v>
      </c>
      <c r="F1885" s="4">
        <v>731</v>
      </c>
      <c r="G1885" s="4">
        <v>614118</v>
      </c>
      <c r="H1885" t="s">
        <v>46</v>
      </c>
      <c r="I1885" t="s">
        <v>38</v>
      </c>
      <c r="J1885" t="s">
        <v>30</v>
      </c>
      <c r="K1885" s="3">
        <v>8300.91</v>
      </c>
      <c r="L1885" s="6">
        <v>14.1</v>
      </c>
      <c r="N1885" s="4">
        <v>8</v>
      </c>
      <c r="O1885" s="4">
        <v>158213</v>
      </c>
      <c r="P1885" s="4">
        <v>380050</v>
      </c>
      <c r="Q1885" s="4">
        <v>0</v>
      </c>
      <c r="R1885" s="9" t="str">
        <f t="shared" si="119"/>
        <v>f04a5152-3154-426b-8647-4f9ce778f861не погашен263362долгосрочный731консолидация кредитов2 годав арендеконсолидация кредитов8300,9114,181582133800500</v>
      </c>
      <c r="S1885" s="10">
        <f t="shared" si="120"/>
        <v>0.16220159643586413</v>
      </c>
      <c r="T1885" s="3">
        <f t="shared" si="121"/>
        <v>19.059717549039803</v>
      </c>
      <c r="U1885" s="13">
        <f t="shared" si="122"/>
        <v>6.6652952071807353E-2</v>
      </c>
    </row>
    <row r="1886" spans="1:21" x14ac:dyDescent="0.25">
      <c r="A1886">
        <v>344</v>
      </c>
      <c r="B1886" t="s">
        <v>395</v>
      </c>
      <c r="C1886" t="s">
        <v>23</v>
      </c>
      <c r="D1886" s="1">
        <v>446336</v>
      </c>
      <c r="E1886" t="s">
        <v>34</v>
      </c>
      <c r="F1886" s="4">
        <v>683</v>
      </c>
      <c r="G1886" s="4">
        <v>1117865</v>
      </c>
      <c r="H1886" t="s">
        <v>57</v>
      </c>
      <c r="I1886" t="s">
        <v>26</v>
      </c>
      <c r="J1886" t="s">
        <v>30</v>
      </c>
      <c r="K1886" s="3">
        <v>7573.59</v>
      </c>
      <c r="L1886" s="6">
        <v>15.9</v>
      </c>
      <c r="M1886" s="4">
        <v>36</v>
      </c>
      <c r="N1886" s="4">
        <v>4</v>
      </c>
      <c r="O1886" s="4">
        <v>148960</v>
      </c>
      <c r="P1886" s="4">
        <v>238898</v>
      </c>
      <c r="Q1886" s="4">
        <v>1</v>
      </c>
      <c r="R1886" s="9" t="str">
        <f t="shared" si="119"/>
        <v>f06b759a-06f2-4061-b10a-b09e05b04d82погашен446336долгосрочный683консолидация кредитов7 летв ипотекеконсолидация кредитов7573,5915,93641489602388981</v>
      </c>
      <c r="S1886" s="10">
        <f t="shared" si="120"/>
        <v>8.1300586385654794E-2</v>
      </c>
      <c r="T1886" s="3">
        <f t="shared" si="121"/>
        <v>19.668347507588869</v>
      </c>
      <c r="U1886" s="13">
        <f t="shared" si="122"/>
        <v>6.8781366795281601E-2</v>
      </c>
    </row>
    <row r="1887" spans="1:21" x14ac:dyDescent="0.25">
      <c r="A1887">
        <v>1477</v>
      </c>
      <c r="B1887" t="s">
        <v>1527</v>
      </c>
      <c r="C1887" t="s">
        <v>40</v>
      </c>
      <c r="D1887" s="1">
        <v>162580</v>
      </c>
      <c r="E1887" t="s">
        <v>24</v>
      </c>
      <c r="F1887" s="4"/>
      <c r="G1887" s="4"/>
      <c r="H1887" t="s">
        <v>29</v>
      </c>
      <c r="I1887" t="s">
        <v>26</v>
      </c>
      <c r="J1887" t="s">
        <v>30</v>
      </c>
      <c r="K1887" s="3">
        <v>21805.35</v>
      </c>
      <c r="L1887" s="6">
        <v>29</v>
      </c>
      <c r="M1887" s="4">
        <v>40</v>
      </c>
      <c r="N1887" s="4">
        <v>13</v>
      </c>
      <c r="O1887" s="4">
        <v>281371</v>
      </c>
      <c r="P1887" s="4">
        <v>624140</v>
      </c>
      <c r="Q1887" s="4">
        <v>0</v>
      </c>
      <c r="R1887" s="9" t="str">
        <f t="shared" si="119"/>
        <v>f0701754-e783-414c-83de-af8cd9d920edне погашен162580краткосрочныйконсолидация кредитов10+ летв ипотекеконсолидация кредитов21805,352940132813716241400</v>
      </c>
      <c r="S1887" s="10" t="str">
        <f t="shared" si="120"/>
        <v/>
      </c>
      <c r="T1887" s="3">
        <f t="shared" si="121"/>
        <v>12.90375985709929</v>
      </c>
      <c r="U1887" s="13">
        <f t="shared" si="122"/>
        <v>4.5125206346233591E-2</v>
      </c>
    </row>
    <row r="1888" spans="1:21" x14ac:dyDescent="0.25">
      <c r="A1888">
        <v>520</v>
      </c>
      <c r="B1888" t="s">
        <v>571</v>
      </c>
      <c r="C1888" t="s">
        <v>23</v>
      </c>
      <c r="D1888" s="1">
        <v>147400</v>
      </c>
      <c r="E1888" t="s">
        <v>24</v>
      </c>
      <c r="F1888" s="4">
        <v>745</v>
      </c>
      <c r="G1888" s="4">
        <v>2314428</v>
      </c>
      <c r="H1888" t="s">
        <v>52</v>
      </c>
      <c r="I1888" t="s">
        <v>38</v>
      </c>
      <c r="J1888" t="s">
        <v>30</v>
      </c>
      <c r="K1888" s="3">
        <v>20058.3</v>
      </c>
      <c r="L1888" s="6">
        <v>19.8</v>
      </c>
      <c r="N1888" s="4">
        <v>8</v>
      </c>
      <c r="O1888" s="4">
        <v>40603</v>
      </c>
      <c r="P1888" s="4">
        <v>528198</v>
      </c>
      <c r="Q1888" s="4">
        <v>0</v>
      </c>
      <c r="R1888" s="9" t="str">
        <f t="shared" si="119"/>
        <v>f07498c8-c9ae-463f-8c8a-2736112aff77погашен147400краткосрочный745консолидация кредитов4 годав арендеконсолидация кредитов20058,319,88406035281980</v>
      </c>
      <c r="S1888" s="10">
        <f t="shared" si="120"/>
        <v>0.10399960595015269</v>
      </c>
      <c r="T1888" s="3">
        <f t="shared" si="121"/>
        <v>2.0242493132518709</v>
      </c>
      <c r="U1888" s="13">
        <f t="shared" si="122"/>
        <v>7.0789187778054477E-3</v>
      </c>
    </row>
    <row r="1889" spans="1:21" x14ac:dyDescent="0.25">
      <c r="A1889">
        <v>1281</v>
      </c>
      <c r="B1889" t="s">
        <v>1331</v>
      </c>
      <c r="C1889" t="s">
        <v>23</v>
      </c>
      <c r="D1889" s="1">
        <v>66484</v>
      </c>
      <c r="E1889" t="s">
        <v>24</v>
      </c>
      <c r="F1889" s="4"/>
      <c r="G1889" s="4"/>
      <c r="I1889" t="s">
        <v>38</v>
      </c>
      <c r="J1889" t="s">
        <v>30</v>
      </c>
      <c r="K1889" s="3">
        <v>2795.28</v>
      </c>
      <c r="L1889" s="6">
        <v>29.1</v>
      </c>
      <c r="M1889" s="4">
        <v>37</v>
      </c>
      <c r="N1889" s="4">
        <v>11</v>
      </c>
      <c r="O1889" s="4">
        <v>81529</v>
      </c>
      <c r="P1889" s="4">
        <v>166188</v>
      </c>
      <c r="Q1889" s="4">
        <v>1</v>
      </c>
      <c r="R1889" s="9" t="str">
        <f t="shared" si="119"/>
        <v>f0a14b11-fba2-4ebc-a49a-09a27fb0cc40погашен66484краткосрочныйконсолидация кредитовв арендеконсолидация кредитов2795,2829,13711815291661881</v>
      </c>
      <c r="S1889" s="10" t="str">
        <f t="shared" si="120"/>
        <v/>
      </c>
      <c r="T1889" s="3">
        <f t="shared" si="121"/>
        <v>29.166666666666664</v>
      </c>
      <c r="U1889" s="13">
        <f t="shared" si="122"/>
        <v>0.10199754694295833</v>
      </c>
    </row>
    <row r="1890" spans="1:21" x14ac:dyDescent="0.25">
      <c r="A1890">
        <v>198</v>
      </c>
      <c r="B1890" t="s">
        <v>245</v>
      </c>
      <c r="C1890" t="s">
        <v>23</v>
      </c>
      <c r="D1890" s="1">
        <v>520982</v>
      </c>
      <c r="E1890" t="s">
        <v>34</v>
      </c>
      <c r="F1890" s="4">
        <v>724</v>
      </c>
      <c r="G1890" s="4">
        <v>1031111</v>
      </c>
      <c r="H1890" t="s">
        <v>29</v>
      </c>
      <c r="I1890" t="s">
        <v>38</v>
      </c>
      <c r="J1890" t="s">
        <v>30</v>
      </c>
      <c r="K1890" s="3">
        <v>17013.169999999998</v>
      </c>
      <c r="L1890" s="6">
        <v>15</v>
      </c>
      <c r="N1890" s="4">
        <v>12</v>
      </c>
      <c r="O1890" s="4">
        <v>267976</v>
      </c>
      <c r="P1890" s="4">
        <v>475178</v>
      </c>
      <c r="Q1890" s="4">
        <v>0</v>
      </c>
      <c r="R1890" s="9" t="str">
        <f t="shared" si="119"/>
        <v>f0d0fb77-c03c-4e41-86ce-421999997be0погашен520982долгосрочный724консолидация кредитов10+ летв арендеконсолидация кредитов17013,1715122679764751780</v>
      </c>
      <c r="S1890" s="10">
        <f t="shared" si="120"/>
        <v>0.19799812047393536</v>
      </c>
      <c r="T1890" s="3">
        <f t="shared" si="121"/>
        <v>15.751091654289002</v>
      </c>
      <c r="U1890" s="13">
        <f t="shared" si="122"/>
        <v>5.5082492928383381E-2</v>
      </c>
    </row>
    <row r="1891" spans="1:21" x14ac:dyDescent="0.25">
      <c r="A1891">
        <v>106</v>
      </c>
      <c r="B1891" t="s">
        <v>153</v>
      </c>
      <c r="C1891" t="s">
        <v>23</v>
      </c>
      <c r="D1891" s="1">
        <v>280588</v>
      </c>
      <c r="E1891" t="s">
        <v>24</v>
      </c>
      <c r="F1891" s="4">
        <v>717</v>
      </c>
      <c r="G1891" s="4">
        <v>671080</v>
      </c>
      <c r="H1891" t="s">
        <v>35</v>
      </c>
      <c r="I1891" t="s">
        <v>38</v>
      </c>
      <c r="J1891" t="s">
        <v>30</v>
      </c>
      <c r="K1891" s="3">
        <v>17447.89</v>
      </c>
      <c r="L1891" s="6">
        <v>10</v>
      </c>
      <c r="M1891" s="4">
        <v>70</v>
      </c>
      <c r="N1891" s="4">
        <v>10</v>
      </c>
      <c r="O1891" s="4">
        <v>168169</v>
      </c>
      <c r="P1891" s="4">
        <v>470360</v>
      </c>
      <c r="Q1891" s="4">
        <v>1</v>
      </c>
      <c r="R1891" s="9" t="str">
        <f t="shared" si="119"/>
        <v>f0d6b352-bcf0-4114-9180-3e25878ddf69погашен280588краткосрочный717консолидация кредитов3 годав арендеконсолидация кредитов17447,891070101681694703601</v>
      </c>
      <c r="S1891" s="10">
        <f t="shared" si="120"/>
        <v>0.31199660249150624</v>
      </c>
      <c r="T1891" s="3">
        <f t="shared" si="121"/>
        <v>9.6383574174298445</v>
      </c>
      <c r="U1891" s="13">
        <f t="shared" si="122"/>
        <v>3.370590216470782E-2</v>
      </c>
    </row>
    <row r="1892" spans="1:21" x14ac:dyDescent="0.25">
      <c r="A1892">
        <v>1523</v>
      </c>
      <c r="B1892" t="s">
        <v>1573</v>
      </c>
      <c r="C1892" t="s">
        <v>23</v>
      </c>
      <c r="D1892" s="1">
        <v>286968</v>
      </c>
      <c r="E1892" t="s">
        <v>24</v>
      </c>
      <c r="F1892" s="4">
        <v>719</v>
      </c>
      <c r="G1892" s="4">
        <v>1408185</v>
      </c>
      <c r="H1892" t="s">
        <v>29</v>
      </c>
      <c r="I1892" t="s">
        <v>26</v>
      </c>
      <c r="J1892" t="s">
        <v>30</v>
      </c>
      <c r="K1892" s="3">
        <v>20066.66</v>
      </c>
      <c r="L1892" s="6">
        <v>17.899999999999999</v>
      </c>
      <c r="M1892" s="4">
        <v>6</v>
      </c>
      <c r="N1892" s="4">
        <v>17</v>
      </c>
      <c r="O1892" s="4">
        <v>457900</v>
      </c>
      <c r="P1892" s="4">
        <v>1109218</v>
      </c>
      <c r="Q1892" s="4">
        <v>0</v>
      </c>
      <c r="R1892" s="9" t="str">
        <f t="shared" si="119"/>
        <v>f0dbbaf0-b2d7-48d5-8248-073986908b40погашен286968краткосрочный719консолидация кредитов10+ летв ипотекеконсолидация кредитов20066,6617,961745790011092180</v>
      </c>
      <c r="S1892" s="10">
        <f t="shared" si="120"/>
        <v>0.17100020238818051</v>
      </c>
      <c r="T1892" s="3">
        <f t="shared" si="121"/>
        <v>22.818944458121084</v>
      </c>
      <c r="U1892" s="13">
        <f t="shared" si="122"/>
        <v>7.9799189436204496E-2</v>
      </c>
    </row>
    <row r="1893" spans="1:21" x14ac:dyDescent="0.25">
      <c r="A1893">
        <v>352</v>
      </c>
      <c r="B1893" t="s">
        <v>403</v>
      </c>
      <c r="C1893" t="s">
        <v>23</v>
      </c>
      <c r="D1893" s="1">
        <v>163482</v>
      </c>
      <c r="E1893" t="s">
        <v>24</v>
      </c>
      <c r="F1893" s="4">
        <v>711</v>
      </c>
      <c r="G1893" s="4">
        <v>564756</v>
      </c>
      <c r="H1893" t="s">
        <v>29</v>
      </c>
      <c r="I1893" t="s">
        <v>38</v>
      </c>
      <c r="J1893" t="s">
        <v>80</v>
      </c>
      <c r="K1893" s="3">
        <v>6447.65</v>
      </c>
      <c r="L1893" s="6">
        <v>12.4</v>
      </c>
      <c r="N1893" s="4">
        <v>9</v>
      </c>
      <c r="O1893" s="4">
        <v>216809</v>
      </c>
      <c r="P1893" s="4">
        <v>318186</v>
      </c>
      <c r="Q1893" s="4">
        <v>0</v>
      </c>
      <c r="R1893" s="9" t="str">
        <f t="shared" si="119"/>
        <v>f104bb8f-a70d-4e89-8dae-81db356d8452погашен163482краткосрочный711приобретение автомобиля10+ летв арендеприобретение автомобиля6447,6512,492168093181860</v>
      </c>
      <c r="S1893" s="10">
        <f t="shared" si="120"/>
        <v>0.13700040371417035</v>
      </c>
      <c r="T1893" s="3">
        <f t="shared" si="121"/>
        <v>33.626049801090325</v>
      </c>
      <c r="U1893" s="13">
        <f t="shared" si="122"/>
        <v>0.11759227176318739</v>
      </c>
    </row>
    <row r="1894" spans="1:21" x14ac:dyDescent="0.25">
      <c r="A1894">
        <v>1833</v>
      </c>
      <c r="B1894" t="s">
        <v>1881</v>
      </c>
      <c r="C1894" t="s">
        <v>23</v>
      </c>
      <c r="D1894" s="1">
        <v>529848</v>
      </c>
      <c r="E1894" t="s">
        <v>34</v>
      </c>
      <c r="F1894" s="4">
        <v>694</v>
      </c>
      <c r="G1894" s="4">
        <v>1151172</v>
      </c>
      <c r="H1894" t="s">
        <v>46</v>
      </c>
      <c r="I1894" t="s">
        <v>38</v>
      </c>
      <c r="J1894" t="s">
        <v>30</v>
      </c>
      <c r="K1894" s="3">
        <v>27819.99</v>
      </c>
      <c r="L1894" s="6">
        <v>18.3</v>
      </c>
      <c r="N1894" s="4">
        <v>9</v>
      </c>
      <c r="O1894" s="4">
        <v>376029</v>
      </c>
      <c r="P1894" s="4">
        <v>570658</v>
      </c>
      <c r="Q1894" s="4">
        <v>0</v>
      </c>
      <c r="R1894" s="9" t="str">
        <f t="shared" si="119"/>
        <v>f14d8042-6d7c-4f87-bfb1-e1e6758db9c3погашен529848долгосрочный694консолидация кредитов2 годав арендеконсолидация кредитов27819,9918,393760295706580</v>
      </c>
      <c r="S1894" s="10">
        <f t="shared" si="120"/>
        <v>0.28999999999999998</v>
      </c>
      <c r="T1894" s="3">
        <f t="shared" si="121"/>
        <v>13.516503780195462</v>
      </c>
      <c r="U1894" s="13">
        <f t="shared" si="122"/>
        <v>4.7268007845434078E-2</v>
      </c>
    </row>
    <row r="1895" spans="1:21" x14ac:dyDescent="0.25">
      <c r="A1895">
        <v>337</v>
      </c>
      <c r="B1895" t="s">
        <v>387</v>
      </c>
      <c r="C1895" t="s">
        <v>23</v>
      </c>
      <c r="E1895" t="s">
        <v>24</v>
      </c>
      <c r="F1895" s="4">
        <v>743</v>
      </c>
      <c r="G1895" s="4">
        <v>1496193</v>
      </c>
      <c r="H1895" t="s">
        <v>46</v>
      </c>
      <c r="I1895" t="s">
        <v>26</v>
      </c>
      <c r="J1895" t="s">
        <v>30</v>
      </c>
      <c r="K1895" s="3">
        <v>17081.57</v>
      </c>
      <c r="L1895" s="6">
        <v>20.7</v>
      </c>
      <c r="M1895" s="4">
        <v>33</v>
      </c>
      <c r="N1895" s="4">
        <v>11</v>
      </c>
      <c r="O1895" s="4">
        <v>176567</v>
      </c>
      <c r="P1895" s="4">
        <v>276298</v>
      </c>
      <c r="Q1895" s="4">
        <v>0</v>
      </c>
      <c r="R1895" s="9" t="str">
        <f t="shared" si="119"/>
        <v>f17b80fe-d2b7-4015-944a-b61b9ec5f13aпогашенкраткосрочный743консолидация кредитов2 годав ипотекеконсолидация кредитов17081,5720,733111765672762980</v>
      </c>
      <c r="S1895" s="10">
        <f t="shared" si="120"/>
        <v>0.13700026667682577</v>
      </c>
      <c r="T1895" s="3">
        <f t="shared" si="121"/>
        <v>10.336696217033914</v>
      </c>
      <c r="U1895" s="13">
        <f t="shared" si="122"/>
        <v>3.6148033975954855E-2</v>
      </c>
    </row>
    <row r="1896" spans="1:21" x14ac:dyDescent="0.25">
      <c r="A1896">
        <v>1664</v>
      </c>
      <c r="B1896" t="s">
        <v>1713</v>
      </c>
      <c r="C1896" t="s">
        <v>23</v>
      </c>
      <c r="D1896" s="1">
        <v>112706</v>
      </c>
      <c r="E1896" t="s">
        <v>24</v>
      </c>
      <c r="F1896" s="4"/>
      <c r="G1896" s="4"/>
      <c r="H1896" t="s">
        <v>74</v>
      </c>
      <c r="I1896" t="s">
        <v>38</v>
      </c>
      <c r="J1896" t="s">
        <v>27</v>
      </c>
      <c r="K1896" s="3">
        <v>14489.59</v>
      </c>
      <c r="L1896" s="6">
        <v>20</v>
      </c>
      <c r="M1896" s="4">
        <v>56</v>
      </c>
      <c r="N1896" s="4">
        <v>13</v>
      </c>
      <c r="O1896" s="4">
        <v>198588</v>
      </c>
      <c r="P1896" s="4">
        <v>332772</v>
      </c>
      <c r="Q1896" s="4">
        <v>0</v>
      </c>
      <c r="R1896" s="9" t="str">
        <f t="shared" si="119"/>
        <v>f1988b5f-524e-4a99-b3ab-e4c5398f7eafпогашен112706краткосрочныйремонт жилья6 летв арендеремонт жилья14489,592056131985883327720</v>
      </c>
      <c r="S1896" s="10" t="str">
        <f t="shared" si="120"/>
        <v/>
      </c>
      <c r="T1896" s="3">
        <f t="shared" si="121"/>
        <v>13.705563787519177</v>
      </c>
      <c r="U1896" s="13">
        <f t="shared" si="122"/>
        <v>4.7929161798761048E-2</v>
      </c>
    </row>
    <row r="1897" spans="1:21" x14ac:dyDescent="0.25">
      <c r="A1897">
        <v>1546</v>
      </c>
      <c r="B1897" t="s">
        <v>1596</v>
      </c>
      <c r="C1897" t="s">
        <v>23</v>
      </c>
      <c r="D1897" s="1">
        <v>460284</v>
      </c>
      <c r="E1897" t="s">
        <v>34</v>
      </c>
      <c r="F1897" s="4">
        <v>639</v>
      </c>
      <c r="G1897" s="4">
        <v>1211497</v>
      </c>
      <c r="H1897" t="s">
        <v>46</v>
      </c>
      <c r="I1897" t="s">
        <v>38</v>
      </c>
      <c r="J1897" t="s">
        <v>30</v>
      </c>
      <c r="K1897" s="3">
        <v>13225.52</v>
      </c>
      <c r="L1897" s="6">
        <v>9.4</v>
      </c>
      <c r="N1897" s="4">
        <v>14</v>
      </c>
      <c r="O1897" s="4">
        <v>91371</v>
      </c>
      <c r="P1897" s="4">
        <v>542564</v>
      </c>
      <c r="Q1897" s="4">
        <v>1</v>
      </c>
      <c r="R1897" s="9" t="str">
        <f t="shared" si="119"/>
        <v>f1a06b3f-5500-4988-b7dc-551304c90e22погашен460284долгосрочный639консолидация кредитов2 годав арендеконсолидация кредитов13225,529,414913715425641</v>
      </c>
      <c r="S1897" s="10">
        <f t="shared" si="120"/>
        <v>0.13100010978153473</v>
      </c>
      <c r="T1897" s="3">
        <f t="shared" si="121"/>
        <v>6.9086886564762668</v>
      </c>
      <c r="U1897" s="13">
        <f t="shared" si="122"/>
        <v>2.416009013325332E-2</v>
      </c>
    </row>
    <row r="1898" spans="1:21" x14ac:dyDescent="0.25">
      <c r="A1898">
        <v>1806</v>
      </c>
      <c r="B1898" t="s">
        <v>1855</v>
      </c>
      <c r="C1898" t="s">
        <v>23</v>
      </c>
      <c r="D1898" s="1">
        <v>467082</v>
      </c>
      <c r="E1898" t="s">
        <v>34</v>
      </c>
      <c r="F1898" s="4">
        <v>724</v>
      </c>
      <c r="G1898" s="4">
        <v>1260574</v>
      </c>
      <c r="H1898" t="s">
        <v>29</v>
      </c>
      <c r="I1898" t="s">
        <v>26</v>
      </c>
      <c r="J1898" t="s">
        <v>30</v>
      </c>
      <c r="K1898" s="3">
        <v>9391.1299999999992</v>
      </c>
      <c r="L1898" s="6">
        <v>23.6</v>
      </c>
      <c r="N1898" s="4">
        <v>6</v>
      </c>
      <c r="O1898" s="4">
        <v>103550</v>
      </c>
      <c r="P1898" s="4">
        <v>224510</v>
      </c>
      <c r="Q1898" s="4">
        <v>0</v>
      </c>
      <c r="R1898" s="9" t="str">
        <f t="shared" si="119"/>
        <v>f1c23786-bf76-48be-8b27-9da9ee7e5a26погашен467082долгосрочный724консолидация кредитов10+ летв ипотекеконсолидация кредитов9391,1323,661035502245100</v>
      </c>
      <c r="S1898" s="10">
        <f t="shared" si="120"/>
        <v>8.9398607301118371E-2</v>
      </c>
      <c r="T1898" s="3">
        <f t="shared" si="121"/>
        <v>11.026362109778058</v>
      </c>
      <c r="U1898" s="13">
        <f t="shared" si="122"/>
        <v>3.8559836122359248E-2</v>
      </c>
    </row>
    <row r="1899" spans="1:21" x14ac:dyDescent="0.25">
      <c r="A1899">
        <v>1348</v>
      </c>
      <c r="B1899" t="s">
        <v>1398</v>
      </c>
      <c r="C1899" t="s">
        <v>23</v>
      </c>
      <c r="D1899" s="1">
        <v>112728</v>
      </c>
      <c r="E1899" t="s">
        <v>24</v>
      </c>
      <c r="F1899" s="4">
        <v>736</v>
      </c>
      <c r="G1899" s="4">
        <v>584079</v>
      </c>
      <c r="H1899" t="s">
        <v>37</v>
      </c>
      <c r="I1899" t="s">
        <v>26</v>
      </c>
      <c r="J1899" t="s">
        <v>30</v>
      </c>
      <c r="K1899" s="3">
        <v>8031.11</v>
      </c>
      <c r="L1899" s="6">
        <v>22.5</v>
      </c>
      <c r="N1899" s="4">
        <v>4</v>
      </c>
      <c r="O1899" s="4">
        <v>38893</v>
      </c>
      <c r="P1899" s="4">
        <v>281512</v>
      </c>
      <c r="Q1899" s="4">
        <v>1</v>
      </c>
      <c r="R1899" s="9" t="str">
        <f t="shared" si="119"/>
        <v>f1ca4068-7914-4058-b276-a40d4e71d6c0погашен112728краткосрочный736консолидация кредитов5 летв ипотекеконсолидация кредитов8031,1122,54388932815121</v>
      </c>
      <c r="S1899" s="10">
        <f t="shared" si="120"/>
        <v>0.16500048794769198</v>
      </c>
      <c r="T1899" s="3">
        <f t="shared" si="121"/>
        <v>4.8427925903144153</v>
      </c>
      <c r="U1899" s="13">
        <f t="shared" si="122"/>
        <v>1.6935530213677899E-2</v>
      </c>
    </row>
    <row r="1900" spans="1:21" x14ac:dyDescent="0.25">
      <c r="A1900">
        <v>582</v>
      </c>
      <c r="B1900" t="s">
        <v>633</v>
      </c>
      <c r="C1900" t="s">
        <v>23</v>
      </c>
      <c r="D1900" s="1">
        <v>87428</v>
      </c>
      <c r="E1900" t="s">
        <v>24</v>
      </c>
      <c r="F1900" s="4">
        <v>743</v>
      </c>
      <c r="G1900" s="4">
        <v>692474</v>
      </c>
      <c r="H1900" t="s">
        <v>42</v>
      </c>
      <c r="I1900" t="s">
        <v>38</v>
      </c>
      <c r="J1900" t="s">
        <v>72</v>
      </c>
      <c r="K1900" s="3">
        <v>7444.2</v>
      </c>
      <c r="L1900" s="6">
        <v>10.7</v>
      </c>
      <c r="N1900" s="4">
        <v>15</v>
      </c>
      <c r="O1900" s="4">
        <v>106799</v>
      </c>
      <c r="P1900" s="4">
        <v>464882</v>
      </c>
      <c r="Q1900" s="4">
        <v>0</v>
      </c>
      <c r="R1900" s="9" t="str">
        <f t="shared" si="119"/>
        <v>f1edd45a-607c-4712-b661-36435d7a753aпогашен87428краткосрочный743иное&lt; 1 годав арендеиное7444,210,7151067994648820</v>
      </c>
      <c r="S1900" s="10">
        <f t="shared" si="120"/>
        <v>0.12900181089831531</v>
      </c>
      <c r="T1900" s="3">
        <f t="shared" si="121"/>
        <v>14.34660541092394</v>
      </c>
      <c r="U1900" s="13">
        <f t="shared" si="122"/>
        <v>5.017092201849651E-2</v>
      </c>
    </row>
    <row r="1901" spans="1:21" x14ac:dyDescent="0.25">
      <c r="A1901">
        <v>1584</v>
      </c>
      <c r="B1901" t="s">
        <v>1634</v>
      </c>
      <c r="C1901" t="s">
        <v>23</v>
      </c>
      <c r="D1901" s="1">
        <v>257840</v>
      </c>
      <c r="E1901" t="s">
        <v>24</v>
      </c>
      <c r="F1901" s="4">
        <v>741</v>
      </c>
      <c r="G1901" s="4">
        <v>835088</v>
      </c>
      <c r="H1901" t="s">
        <v>57</v>
      </c>
      <c r="I1901" t="s">
        <v>26</v>
      </c>
      <c r="J1901" t="s">
        <v>30</v>
      </c>
      <c r="K1901" s="3">
        <v>15448.9</v>
      </c>
      <c r="L1901" s="6">
        <v>27.2</v>
      </c>
      <c r="M1901" s="4">
        <v>34</v>
      </c>
      <c r="N1901" s="4">
        <v>12</v>
      </c>
      <c r="O1901" s="4">
        <v>193325</v>
      </c>
      <c r="P1901" s="4">
        <v>328724</v>
      </c>
      <c r="Q1901" s="4">
        <v>0</v>
      </c>
      <c r="R1901" s="9" t="str">
        <f t="shared" si="119"/>
        <v>f1f9e87c-d5a6-4315-be58-ef2992d3d185погашен257840краткосрочный741консолидация кредитов7 летв ипотекеконсолидация кредитов15448,927,234121933253287240</v>
      </c>
      <c r="S1901" s="10">
        <f t="shared" si="120"/>
        <v>0.22199672369858026</v>
      </c>
      <c r="T1901" s="3">
        <f t="shared" si="121"/>
        <v>12.513835936539172</v>
      </c>
      <c r="U1901" s="13">
        <f t="shared" si="122"/>
        <v>4.3761619487095997E-2</v>
      </c>
    </row>
    <row r="1902" spans="1:21" x14ac:dyDescent="0.25">
      <c r="A1902">
        <v>161</v>
      </c>
      <c r="B1902" t="s">
        <v>208</v>
      </c>
      <c r="C1902" t="s">
        <v>40</v>
      </c>
      <c r="D1902" s="1">
        <v>87912</v>
      </c>
      <c r="E1902" t="s">
        <v>24</v>
      </c>
      <c r="F1902" s="4">
        <v>750</v>
      </c>
      <c r="G1902" s="4">
        <v>960184</v>
      </c>
      <c r="H1902" t="s">
        <v>29</v>
      </c>
      <c r="I1902" t="s">
        <v>38</v>
      </c>
      <c r="J1902" t="s">
        <v>30</v>
      </c>
      <c r="K1902" s="3">
        <v>3432.73</v>
      </c>
      <c r="L1902" s="6">
        <v>43.3</v>
      </c>
      <c r="M1902" s="4">
        <v>42</v>
      </c>
      <c r="N1902" s="4">
        <v>9</v>
      </c>
      <c r="O1902" s="4">
        <v>86051</v>
      </c>
      <c r="P1902" s="4">
        <v>301026</v>
      </c>
      <c r="Q1902" s="4">
        <v>0</v>
      </c>
      <c r="R1902" s="9" t="str">
        <f t="shared" si="119"/>
        <v>f20cccab-9676-4fba-a5c2-7e6d52d07bbaне погашен87912краткосрочный750консолидация кредитов10+ летв арендеконсолидация кредитов3432,7343,3429860513010260</v>
      </c>
      <c r="S1902" s="10">
        <f t="shared" si="120"/>
        <v>4.2900902327053986E-2</v>
      </c>
      <c r="T1902" s="3">
        <f t="shared" si="121"/>
        <v>25.067803177063155</v>
      </c>
      <c r="U1902" s="13">
        <f t="shared" si="122"/>
        <v>8.7663580502034502E-2</v>
      </c>
    </row>
    <row r="1903" spans="1:21" x14ac:dyDescent="0.25">
      <c r="A1903">
        <v>217</v>
      </c>
      <c r="B1903" t="s">
        <v>264</v>
      </c>
      <c r="C1903" t="s">
        <v>40</v>
      </c>
      <c r="D1903" s="1">
        <v>269170</v>
      </c>
      <c r="E1903" t="s">
        <v>24</v>
      </c>
      <c r="F1903" s="4">
        <v>714</v>
      </c>
      <c r="G1903" s="4">
        <v>1259206</v>
      </c>
      <c r="H1903" t="s">
        <v>29</v>
      </c>
      <c r="I1903" t="s">
        <v>26</v>
      </c>
      <c r="J1903" t="s">
        <v>30</v>
      </c>
      <c r="K1903" s="3">
        <v>15110.51</v>
      </c>
      <c r="L1903" s="6">
        <v>10.199999999999999</v>
      </c>
      <c r="N1903" s="4">
        <v>9</v>
      </c>
      <c r="O1903" s="4">
        <v>392730</v>
      </c>
      <c r="P1903" s="4">
        <v>639584</v>
      </c>
      <c r="Q1903" s="4">
        <v>1</v>
      </c>
      <c r="R1903" s="9" t="str">
        <f t="shared" si="119"/>
        <v>f2679b6f-e5c8-4af8-8027-b2933a535741не погашен269170краткосрочный714консолидация кредитов10+ летв ипотекеконсолидация кредитов15110,5110,293927306395841</v>
      </c>
      <c r="S1903" s="10">
        <f t="shared" si="120"/>
        <v>0.14400036213296316</v>
      </c>
      <c r="T1903" s="3">
        <f t="shared" si="121"/>
        <v>25.990519181682153</v>
      </c>
      <c r="U1903" s="13">
        <f t="shared" si="122"/>
        <v>9.0890372581902329E-2</v>
      </c>
    </row>
    <row r="1904" spans="1:21" x14ac:dyDescent="0.25">
      <c r="A1904">
        <v>557</v>
      </c>
      <c r="B1904" t="s">
        <v>608</v>
      </c>
      <c r="C1904" t="s">
        <v>23</v>
      </c>
      <c r="D1904" s="1">
        <v>774246</v>
      </c>
      <c r="E1904" t="s">
        <v>24</v>
      </c>
      <c r="F1904" s="4">
        <v>736</v>
      </c>
      <c r="G1904" s="4">
        <v>2838543</v>
      </c>
      <c r="H1904" t="s">
        <v>57</v>
      </c>
      <c r="I1904" t="s">
        <v>26</v>
      </c>
      <c r="J1904" t="s">
        <v>30</v>
      </c>
      <c r="K1904" s="3">
        <v>40685.839999999997</v>
      </c>
      <c r="L1904" s="6">
        <v>20.100000000000001</v>
      </c>
      <c r="N1904" s="4">
        <v>15</v>
      </c>
      <c r="O1904" s="4">
        <v>752590</v>
      </c>
      <c r="P1904" s="4">
        <v>1158784</v>
      </c>
      <c r="Q1904" s="4">
        <v>0</v>
      </c>
      <c r="R1904" s="9" t="str">
        <f t="shared" si="119"/>
        <v>f28fdba7-d8f7-4dfa-ad9b-d0dc72626e0dпогашен774246краткосрочный736консолидация кредитов7 летв ипотекеконсолидация кредитов40685,8420,11575259011587840</v>
      </c>
      <c r="S1904" s="10">
        <f t="shared" si="120"/>
        <v>0.17200024096869412</v>
      </c>
      <c r="T1904" s="3">
        <f t="shared" si="121"/>
        <v>18.497590316434419</v>
      </c>
      <c r="U1904" s="13">
        <f t="shared" si="122"/>
        <v>6.4687160113101647E-2</v>
      </c>
    </row>
    <row r="1905" spans="1:21" x14ac:dyDescent="0.25">
      <c r="A1905">
        <v>303</v>
      </c>
      <c r="B1905" t="s">
        <v>353</v>
      </c>
      <c r="C1905" t="s">
        <v>23</v>
      </c>
      <c r="E1905" t="s">
        <v>24</v>
      </c>
      <c r="F1905" s="4">
        <v>737</v>
      </c>
      <c r="G1905" s="4">
        <v>1054937</v>
      </c>
      <c r="H1905" t="s">
        <v>29</v>
      </c>
      <c r="I1905" t="s">
        <v>32</v>
      </c>
      <c r="J1905" t="s">
        <v>30</v>
      </c>
      <c r="K1905" s="3">
        <v>15472.27</v>
      </c>
      <c r="L1905" s="6">
        <v>22.8</v>
      </c>
      <c r="M1905" s="4">
        <v>53</v>
      </c>
      <c r="N1905" s="4">
        <v>11</v>
      </c>
      <c r="O1905" s="4">
        <v>480434</v>
      </c>
      <c r="P1905" s="4">
        <v>881606</v>
      </c>
      <c r="Q1905" s="4">
        <v>0</v>
      </c>
      <c r="R1905" s="9" t="str">
        <f t="shared" si="119"/>
        <v>f2c78905-f5de-4b37-97db-2b169ffb76a7погашенкраткосрочный737консолидация кредитов10+ летв собственностиконсолидация кредитов15472,2722,853114804348816060</v>
      </c>
      <c r="S1905" s="10">
        <f t="shared" si="120"/>
        <v>0.17599841507123173</v>
      </c>
      <c r="T1905" s="3">
        <f t="shared" si="121"/>
        <v>31.051293701570614</v>
      </c>
      <c r="U1905" s="13">
        <f t="shared" si="122"/>
        <v>0.10858819841024693</v>
      </c>
    </row>
    <row r="1906" spans="1:21" x14ac:dyDescent="0.25">
      <c r="A1906">
        <v>1729</v>
      </c>
      <c r="B1906" t="s">
        <v>1778</v>
      </c>
      <c r="C1906" t="s">
        <v>40</v>
      </c>
      <c r="D1906" s="1">
        <v>151096</v>
      </c>
      <c r="E1906" t="s">
        <v>24</v>
      </c>
      <c r="F1906" s="4">
        <v>721</v>
      </c>
      <c r="G1906" s="4">
        <v>671137</v>
      </c>
      <c r="H1906" t="s">
        <v>68</v>
      </c>
      <c r="I1906" t="s">
        <v>26</v>
      </c>
      <c r="J1906" t="s">
        <v>30</v>
      </c>
      <c r="K1906" s="3">
        <v>12863.57</v>
      </c>
      <c r="L1906" s="6">
        <v>17.899999999999999</v>
      </c>
      <c r="M1906" s="4">
        <v>8</v>
      </c>
      <c r="N1906" s="4">
        <v>8</v>
      </c>
      <c r="O1906" s="4">
        <v>108509</v>
      </c>
      <c r="P1906" s="4">
        <v>209396</v>
      </c>
      <c r="Q1906" s="4">
        <v>0</v>
      </c>
      <c r="R1906" s="9" t="str">
        <f t="shared" si="119"/>
        <v>f2e2c480-fa67-4014-aa27-fcb2cbac5a81не погашен151096краткосрочный721консолидация кредитов1 годв ипотекеконсолидация кредитов12863,5717,9881085092093960</v>
      </c>
      <c r="S1906" s="10">
        <f t="shared" si="120"/>
        <v>0.23000198171163264</v>
      </c>
      <c r="T1906" s="3">
        <f t="shared" si="121"/>
        <v>8.4353721400824195</v>
      </c>
      <c r="U1906" s="13">
        <f t="shared" si="122"/>
        <v>2.9498991971635871E-2</v>
      </c>
    </row>
    <row r="1907" spans="1:21" x14ac:dyDescent="0.25">
      <c r="A1907">
        <v>1102</v>
      </c>
      <c r="B1907" t="s">
        <v>1152</v>
      </c>
      <c r="C1907" t="s">
        <v>23</v>
      </c>
      <c r="D1907" s="1">
        <v>268598</v>
      </c>
      <c r="E1907" t="s">
        <v>24</v>
      </c>
      <c r="F1907" s="4"/>
      <c r="G1907" s="4"/>
      <c r="H1907" t="s">
        <v>29</v>
      </c>
      <c r="I1907" t="s">
        <v>26</v>
      </c>
      <c r="J1907" t="s">
        <v>27</v>
      </c>
      <c r="K1907" s="3">
        <v>1997.47</v>
      </c>
      <c r="L1907" s="6">
        <v>14.5</v>
      </c>
      <c r="M1907" s="4">
        <v>35</v>
      </c>
      <c r="N1907" s="4">
        <v>6</v>
      </c>
      <c r="O1907" s="4">
        <v>56620</v>
      </c>
      <c r="P1907" s="4">
        <v>286286</v>
      </c>
      <c r="Q1907" s="4">
        <v>1</v>
      </c>
      <c r="R1907" s="9" t="str">
        <f t="shared" si="119"/>
        <v>f35eabf6-3510-4dbb-9720-8bbb7cb7f778погашен268598краткосрочныйремонт жилья10+ летв ипотекеремонт жилья1997,4714,5356566202862861</v>
      </c>
      <c r="S1907" s="10" t="str">
        <f t="shared" si="120"/>
        <v/>
      </c>
      <c r="T1907" s="3">
        <f t="shared" si="121"/>
        <v>28.345857509749834</v>
      </c>
      <c r="U1907" s="13">
        <f t="shared" si="122"/>
        <v>9.9127129096769726E-2</v>
      </c>
    </row>
    <row r="1908" spans="1:21" x14ac:dyDescent="0.25">
      <c r="A1908">
        <v>1925</v>
      </c>
      <c r="B1908" t="s">
        <v>1972</v>
      </c>
      <c r="C1908" t="s">
        <v>23</v>
      </c>
      <c r="D1908" s="1">
        <v>219846</v>
      </c>
      <c r="E1908" t="s">
        <v>24</v>
      </c>
      <c r="F1908" s="4">
        <v>711</v>
      </c>
      <c r="G1908" s="4">
        <v>572451</v>
      </c>
      <c r="H1908" t="s">
        <v>68</v>
      </c>
      <c r="I1908" t="s">
        <v>38</v>
      </c>
      <c r="J1908" t="s">
        <v>30</v>
      </c>
      <c r="K1908" s="3">
        <v>13118.74</v>
      </c>
      <c r="L1908" s="6">
        <v>12.8</v>
      </c>
      <c r="M1908" s="4">
        <v>10</v>
      </c>
      <c r="N1908" s="4">
        <v>10</v>
      </c>
      <c r="O1908" s="4">
        <v>113525</v>
      </c>
      <c r="P1908" s="4">
        <v>150216</v>
      </c>
      <c r="Q1908" s="4">
        <v>0</v>
      </c>
      <c r="R1908" s="9" t="str">
        <f t="shared" si="119"/>
        <v>f36523d1-3060-47e1-be7c-33ff7abca005погашен219846краткосрочный711консолидация кредитов1 годв арендеконсолидация кредитов13118,7412,810101135251502160</v>
      </c>
      <c r="S1908" s="10">
        <f t="shared" si="120"/>
        <v>0.27500149357761627</v>
      </c>
      <c r="T1908" s="3">
        <f t="shared" si="121"/>
        <v>8.653651189062364</v>
      </c>
      <c r="U1908" s="13">
        <f t="shared" si="122"/>
        <v>3.0262326630321454E-2</v>
      </c>
    </row>
    <row r="1909" spans="1:21" x14ac:dyDescent="0.25">
      <c r="A1909">
        <v>162</v>
      </c>
      <c r="B1909" t="s">
        <v>209</v>
      </c>
      <c r="C1909" t="s">
        <v>40</v>
      </c>
      <c r="D1909" s="1">
        <v>156178</v>
      </c>
      <c r="E1909" t="s">
        <v>24</v>
      </c>
      <c r="F1909" s="4">
        <v>716</v>
      </c>
      <c r="G1909" s="4">
        <v>1124040</v>
      </c>
      <c r="H1909" t="s">
        <v>35</v>
      </c>
      <c r="I1909" t="s">
        <v>38</v>
      </c>
      <c r="J1909" t="s">
        <v>72</v>
      </c>
      <c r="K1909" s="3">
        <v>8617.64</v>
      </c>
      <c r="L1909" s="6">
        <v>12</v>
      </c>
      <c r="M1909" s="4">
        <v>33</v>
      </c>
      <c r="N1909" s="4">
        <v>9</v>
      </c>
      <c r="O1909" s="4">
        <v>6194</v>
      </c>
      <c r="P1909" s="4">
        <v>108790</v>
      </c>
      <c r="Q1909" s="4">
        <v>5</v>
      </c>
      <c r="R1909" s="9" t="str">
        <f t="shared" si="119"/>
        <v>f36792bd-e4e8-432a-95b6-49c8965cf1d9не погашен156178краткосрочный716иное3 годав арендеиное8617,641233961941087905</v>
      </c>
      <c r="S1909" s="10">
        <f t="shared" si="120"/>
        <v>9.1999999999999998E-2</v>
      </c>
      <c r="T1909" s="3">
        <f t="shared" si="121"/>
        <v>0.71875826792486119</v>
      </c>
      <c r="U1909" s="13">
        <f t="shared" si="122"/>
        <v>2.5135398916561872E-3</v>
      </c>
    </row>
    <row r="1910" spans="1:21" x14ac:dyDescent="0.25">
      <c r="A1910">
        <v>264</v>
      </c>
      <c r="B1910" t="s">
        <v>313</v>
      </c>
      <c r="C1910" t="s">
        <v>40</v>
      </c>
      <c r="D1910" s="1">
        <v>63140</v>
      </c>
      <c r="E1910" t="s">
        <v>24</v>
      </c>
      <c r="F1910" s="4">
        <v>733</v>
      </c>
      <c r="G1910" s="4">
        <v>233681</v>
      </c>
      <c r="H1910" t="s">
        <v>42</v>
      </c>
      <c r="I1910" t="s">
        <v>38</v>
      </c>
      <c r="J1910" t="s">
        <v>30</v>
      </c>
      <c r="K1910" s="3">
        <v>2122.4899999999998</v>
      </c>
      <c r="L1910" s="6">
        <v>14.9</v>
      </c>
      <c r="N1910" s="4">
        <v>3</v>
      </c>
      <c r="O1910" s="4">
        <v>58463</v>
      </c>
      <c r="P1910" s="4">
        <v>119592</v>
      </c>
      <c r="Q1910" s="4">
        <v>0</v>
      </c>
      <c r="R1910" s="9" t="str">
        <f t="shared" si="119"/>
        <v>f36aa067-20f8-4fc1-a4b3-ee8583e1771eне погашен63140краткосрочный733консолидация кредитов&lt; 1 годав арендеконсолидация кредитов2122,4914,93584631195920</v>
      </c>
      <c r="S1910" s="10">
        <f t="shared" si="120"/>
        <v>0.10899422717294088</v>
      </c>
      <c r="T1910" s="3">
        <f t="shared" si="121"/>
        <v>27.544534956584016</v>
      </c>
      <c r="U1910" s="13">
        <f t="shared" si="122"/>
        <v>9.6324857048781784E-2</v>
      </c>
    </row>
    <row r="1911" spans="1:21" x14ac:dyDescent="0.25">
      <c r="A1911">
        <v>544</v>
      </c>
      <c r="B1911" t="s">
        <v>595</v>
      </c>
      <c r="C1911" t="s">
        <v>23</v>
      </c>
      <c r="E1911" t="s">
        <v>24</v>
      </c>
      <c r="F1911" s="4">
        <v>716</v>
      </c>
      <c r="G1911" s="4">
        <v>2197901</v>
      </c>
      <c r="H1911" t="s">
        <v>37</v>
      </c>
      <c r="I1911" t="s">
        <v>26</v>
      </c>
      <c r="J1911" t="s">
        <v>27</v>
      </c>
      <c r="K1911" s="3">
        <v>21429.53</v>
      </c>
      <c r="L1911" s="6">
        <v>27.7</v>
      </c>
      <c r="N1911" s="4">
        <v>8</v>
      </c>
      <c r="O1911" s="4">
        <v>40945</v>
      </c>
      <c r="P1911" s="4">
        <v>49390</v>
      </c>
      <c r="Q1911" s="4">
        <v>1</v>
      </c>
      <c r="R1911" s="9" t="str">
        <f t="shared" si="119"/>
        <v>f39d6f83-07b3-4776-a3b4-5a4534f41ae9погашенкраткосрочный716ремонт жилья5 летв ипотекеремонт жилья21429,5327,7840945493901</v>
      </c>
      <c r="S1911" s="10">
        <f t="shared" si="120"/>
        <v>0.11699997406616584</v>
      </c>
      <c r="T1911" s="3">
        <f t="shared" si="121"/>
        <v>1.9106811955278535</v>
      </c>
      <c r="U1911" s="13">
        <f t="shared" si="122"/>
        <v>6.6817643977330294E-3</v>
      </c>
    </row>
    <row r="1912" spans="1:21" x14ac:dyDescent="0.25">
      <c r="A1912">
        <v>1007</v>
      </c>
      <c r="B1912" t="s">
        <v>1057</v>
      </c>
      <c r="C1912" t="s">
        <v>23</v>
      </c>
      <c r="D1912" s="1">
        <v>258060</v>
      </c>
      <c r="E1912" t="s">
        <v>24</v>
      </c>
      <c r="F1912" s="4">
        <v>695</v>
      </c>
      <c r="G1912" s="4">
        <v>1634380</v>
      </c>
      <c r="H1912" t="s">
        <v>29</v>
      </c>
      <c r="I1912" t="s">
        <v>26</v>
      </c>
      <c r="J1912" t="s">
        <v>27</v>
      </c>
      <c r="K1912" s="3">
        <v>3895.19</v>
      </c>
      <c r="L1912" s="6">
        <v>19.399999999999999</v>
      </c>
      <c r="M1912" s="4">
        <v>20</v>
      </c>
      <c r="N1912" s="4">
        <v>8</v>
      </c>
      <c r="O1912" s="4">
        <v>50787</v>
      </c>
      <c r="P1912" s="4">
        <v>187308</v>
      </c>
      <c r="Q1912" s="4">
        <v>2</v>
      </c>
      <c r="R1912" s="9" t="str">
        <f t="shared" si="119"/>
        <v>f3aeb64c-5712-43d3-9896-6eab7adbdc6cпогашен258060краткосрочный695ремонт жилья10+ летв ипотекеремонт жилья3895,1919,4208507871873082</v>
      </c>
      <c r="S1912" s="10">
        <f t="shared" si="120"/>
        <v>2.8599395489421066E-2</v>
      </c>
      <c r="T1912" s="3">
        <f t="shared" si="121"/>
        <v>13.038388371298961</v>
      </c>
      <c r="U1912" s="13">
        <f t="shared" si="122"/>
        <v>4.559601017012873E-2</v>
      </c>
    </row>
    <row r="1913" spans="1:21" x14ac:dyDescent="0.25">
      <c r="A1913">
        <v>957</v>
      </c>
      <c r="B1913" t="s">
        <v>1009</v>
      </c>
      <c r="C1913" t="s">
        <v>23</v>
      </c>
      <c r="D1913" s="1">
        <v>356290</v>
      </c>
      <c r="E1913" t="s">
        <v>34</v>
      </c>
      <c r="F1913" s="4"/>
      <c r="G1913" s="4"/>
      <c r="H1913" t="s">
        <v>74</v>
      </c>
      <c r="I1913" t="s">
        <v>26</v>
      </c>
      <c r="J1913" t="s">
        <v>30</v>
      </c>
      <c r="K1913" s="3">
        <v>26534.639999999999</v>
      </c>
      <c r="L1913" s="6">
        <v>13.8</v>
      </c>
      <c r="N1913" s="4">
        <v>9</v>
      </c>
      <c r="O1913" s="4">
        <v>334343</v>
      </c>
      <c r="P1913" s="4">
        <v>427768</v>
      </c>
      <c r="Q1913" s="4">
        <v>0</v>
      </c>
      <c r="R1913" s="9" t="str">
        <f t="shared" si="119"/>
        <v>f3cc5aae-b846-4e4d-a5c7-8bf25cf95c14погашен356290долгосрочныйконсолидация кредитов6 летв ипотекеконсолидация кредитов26534,6413,893343434277680</v>
      </c>
      <c r="S1913" s="10" t="str">
        <f t="shared" si="120"/>
        <v/>
      </c>
      <c r="T1913" s="3">
        <f t="shared" si="121"/>
        <v>12.600246319527983</v>
      </c>
      <c r="U1913" s="13">
        <f t="shared" si="122"/>
        <v>4.4063801673219209E-2</v>
      </c>
    </row>
    <row r="1914" spans="1:21" x14ac:dyDescent="0.25">
      <c r="A1914">
        <v>1557</v>
      </c>
      <c r="B1914" t="s">
        <v>1607</v>
      </c>
      <c r="C1914" t="s">
        <v>40</v>
      </c>
      <c r="D1914" s="1">
        <v>262790</v>
      </c>
      <c r="E1914" t="s">
        <v>34</v>
      </c>
      <c r="F1914" s="4">
        <v>728</v>
      </c>
      <c r="G1914" s="4">
        <v>756504</v>
      </c>
      <c r="H1914" t="s">
        <v>29</v>
      </c>
      <c r="I1914" t="s">
        <v>26</v>
      </c>
      <c r="J1914" t="s">
        <v>30</v>
      </c>
      <c r="K1914" s="3">
        <v>10339.040000000001</v>
      </c>
      <c r="L1914" s="6">
        <v>16</v>
      </c>
      <c r="M1914" s="4">
        <v>21</v>
      </c>
      <c r="N1914" s="4">
        <v>14</v>
      </c>
      <c r="O1914" s="4">
        <v>718694</v>
      </c>
      <c r="P1914" s="4">
        <v>1524138</v>
      </c>
      <c r="Q1914" s="4">
        <v>0</v>
      </c>
      <c r="R1914" s="9" t="str">
        <f t="shared" si="119"/>
        <v>f3d82ff4-05d0-4513-9254-a267db8be887не погашен262790долгосрочный728консолидация кредитов10+ летв ипотекеконсолидация кредитов10339,0416211471869415241380</v>
      </c>
      <c r="S1914" s="10">
        <f t="shared" si="120"/>
        <v>0.16400241109101871</v>
      </c>
      <c r="T1914" s="3">
        <f t="shared" si="121"/>
        <v>69.51264334019406</v>
      </c>
      <c r="U1914" s="13">
        <f t="shared" si="122"/>
        <v>0.24308979779041937</v>
      </c>
    </row>
    <row r="1915" spans="1:21" x14ac:dyDescent="0.25">
      <c r="A1915">
        <v>888</v>
      </c>
      <c r="B1915" t="s">
        <v>940</v>
      </c>
      <c r="C1915" t="s">
        <v>40</v>
      </c>
      <c r="D1915" s="1">
        <v>138160</v>
      </c>
      <c r="E1915" t="s">
        <v>24</v>
      </c>
      <c r="F1915" s="4">
        <v>728</v>
      </c>
      <c r="G1915" s="4">
        <v>691828</v>
      </c>
      <c r="H1915" t="s">
        <v>29</v>
      </c>
      <c r="I1915" t="s">
        <v>26</v>
      </c>
      <c r="J1915" t="s">
        <v>30</v>
      </c>
      <c r="K1915" s="3">
        <v>13548.14</v>
      </c>
      <c r="L1915" s="6">
        <v>20.6</v>
      </c>
      <c r="M1915" s="4">
        <v>68</v>
      </c>
      <c r="N1915" s="4">
        <v>8</v>
      </c>
      <c r="O1915" s="4">
        <v>72200</v>
      </c>
      <c r="P1915" s="4">
        <v>179014</v>
      </c>
      <c r="Q1915" s="4">
        <v>0</v>
      </c>
      <c r="R1915" s="9" t="str">
        <f t="shared" si="119"/>
        <v>f41b3508-a8af-4cd4-8b6f-8ed437fb68b4не погашен138160краткосрочный728консолидация кредитов10+ летв ипотекеконсолидация кредитов13548,1420,6688722001790140</v>
      </c>
      <c r="S1915" s="10">
        <f t="shared" si="120"/>
        <v>0.23499725365264199</v>
      </c>
      <c r="T1915" s="3">
        <f t="shared" si="121"/>
        <v>5.3291448124982468</v>
      </c>
      <c r="U1915" s="13">
        <f t="shared" si="122"/>
        <v>1.8636332508981012E-2</v>
      </c>
    </row>
    <row r="1916" spans="1:21" x14ac:dyDescent="0.25">
      <c r="A1916">
        <v>31</v>
      </c>
      <c r="B1916" t="s">
        <v>73</v>
      </c>
      <c r="C1916" t="s">
        <v>23</v>
      </c>
      <c r="E1916" t="s">
        <v>24</v>
      </c>
      <c r="F1916" s="4">
        <v>737</v>
      </c>
      <c r="G1916" s="4">
        <v>1501912</v>
      </c>
      <c r="H1916" t="s">
        <v>74</v>
      </c>
      <c r="I1916" t="s">
        <v>38</v>
      </c>
      <c r="J1916" t="s">
        <v>75</v>
      </c>
      <c r="K1916" s="3">
        <v>31039.54</v>
      </c>
      <c r="L1916" s="6">
        <v>18</v>
      </c>
      <c r="N1916" s="4">
        <v>8</v>
      </c>
      <c r="O1916" s="4">
        <v>229349</v>
      </c>
      <c r="P1916" s="4">
        <v>469172</v>
      </c>
      <c r="Q1916" s="4">
        <v>0</v>
      </c>
      <c r="R1916" s="9" t="str">
        <f t="shared" si="119"/>
        <v>f4226232-1c33-4d69-ada0-c88245fe345fпогашенкраткосрочный737бизнес6 летв арендебизнес31039,541882293494691720</v>
      </c>
      <c r="S1916" s="10">
        <f t="shared" si="120"/>
        <v>0.24800020240866308</v>
      </c>
      <c r="T1916" s="3">
        <f t="shared" si="121"/>
        <v>7.388930377189868</v>
      </c>
      <c r="U1916" s="13">
        <f t="shared" si="122"/>
        <v>2.583952364590884E-2</v>
      </c>
    </row>
    <row r="1917" spans="1:21" x14ac:dyDescent="0.25">
      <c r="A1917">
        <v>746</v>
      </c>
      <c r="B1917" t="s">
        <v>798</v>
      </c>
      <c r="C1917" t="s">
        <v>23</v>
      </c>
      <c r="D1917" s="1">
        <v>214764</v>
      </c>
      <c r="E1917" t="s">
        <v>24</v>
      </c>
      <c r="F1917" s="4">
        <v>730</v>
      </c>
      <c r="G1917" s="4">
        <v>983041</v>
      </c>
      <c r="H1917" t="s">
        <v>35</v>
      </c>
      <c r="I1917" t="s">
        <v>38</v>
      </c>
      <c r="J1917" t="s">
        <v>30</v>
      </c>
      <c r="K1917" s="3">
        <v>12697.51</v>
      </c>
      <c r="L1917" s="6">
        <v>13.4</v>
      </c>
      <c r="M1917" s="4">
        <v>43</v>
      </c>
      <c r="N1917" s="4">
        <v>19</v>
      </c>
      <c r="O1917" s="4">
        <v>209741</v>
      </c>
      <c r="P1917" s="4">
        <v>527956</v>
      </c>
      <c r="Q1917" s="4">
        <v>0</v>
      </c>
      <c r="R1917" s="9" t="str">
        <f t="shared" si="119"/>
        <v>f4649e39-0bda-4aee-a665-18d1ea6cf9e7погашен214764краткосрочный730консолидация кредитов3 годав арендеконсолидация кредитов12697,5113,443192097415279560</v>
      </c>
      <c r="S1917" s="10">
        <f t="shared" si="120"/>
        <v>0.15499874369431182</v>
      </c>
      <c r="T1917" s="3">
        <f t="shared" si="121"/>
        <v>16.518277993086834</v>
      </c>
      <c r="U1917" s="13">
        <f t="shared" si="122"/>
        <v>5.7765388629144349E-2</v>
      </c>
    </row>
    <row r="1918" spans="1:21" x14ac:dyDescent="0.25">
      <c r="A1918">
        <v>1846</v>
      </c>
      <c r="B1918" t="s">
        <v>1894</v>
      </c>
      <c r="C1918" t="s">
        <v>23</v>
      </c>
      <c r="D1918" s="1">
        <v>460372</v>
      </c>
      <c r="E1918" t="s">
        <v>34</v>
      </c>
      <c r="F1918" s="4">
        <v>701</v>
      </c>
      <c r="G1918" s="4">
        <v>1322153</v>
      </c>
      <c r="H1918" t="s">
        <v>29</v>
      </c>
      <c r="I1918" t="s">
        <v>26</v>
      </c>
      <c r="J1918" t="s">
        <v>30</v>
      </c>
      <c r="K1918" s="3">
        <v>10103.44</v>
      </c>
      <c r="L1918" s="6">
        <v>13.5</v>
      </c>
      <c r="M1918" s="4">
        <v>72</v>
      </c>
      <c r="N1918" s="4">
        <v>8</v>
      </c>
      <c r="O1918" s="4">
        <v>208354</v>
      </c>
      <c r="P1918" s="4">
        <v>334620</v>
      </c>
      <c r="Q1918" s="4">
        <v>0</v>
      </c>
      <c r="R1918" s="9" t="str">
        <f t="shared" si="119"/>
        <v>f4720df9-8034-46d2-95cc-0b116c744d92погашен460372долгосрочный701консолидация кредитов10+ летв ипотекеконсолидация кредитов10103,4413,57282083543346200</v>
      </c>
      <c r="S1918" s="10">
        <f t="shared" si="120"/>
        <v>9.1699886473048123E-2</v>
      </c>
      <c r="T1918" s="3">
        <f t="shared" si="121"/>
        <v>20.622085151196028</v>
      </c>
      <c r="U1918" s="13">
        <f t="shared" si="122"/>
        <v>7.2116643369284611E-2</v>
      </c>
    </row>
    <row r="1919" spans="1:21" x14ac:dyDescent="0.25">
      <c r="A1919">
        <v>525</v>
      </c>
      <c r="B1919" t="s">
        <v>576</v>
      </c>
      <c r="C1919" t="s">
        <v>23</v>
      </c>
      <c r="D1919" s="1">
        <v>234762</v>
      </c>
      <c r="E1919" t="s">
        <v>24</v>
      </c>
      <c r="F1919" s="4">
        <v>731</v>
      </c>
      <c r="G1919" s="4">
        <v>784833</v>
      </c>
      <c r="H1919" t="s">
        <v>46</v>
      </c>
      <c r="I1919" t="s">
        <v>38</v>
      </c>
      <c r="J1919" t="s">
        <v>30</v>
      </c>
      <c r="K1919" s="3">
        <v>5958.21</v>
      </c>
      <c r="L1919" s="6">
        <v>14.1</v>
      </c>
      <c r="N1919" s="4">
        <v>4</v>
      </c>
      <c r="O1919" s="4">
        <v>88122</v>
      </c>
      <c r="P1919" s="4">
        <v>123398</v>
      </c>
      <c r="Q1919" s="4">
        <v>1</v>
      </c>
      <c r="R1919" s="9" t="str">
        <f t="shared" si="119"/>
        <v>f4786c56-1c62-41e7-9946-d9edf07d8491погашен234762краткосрочный731консолидация кредитов2 годав арендеконсолидация кредитов5958,2114,14881221233981</v>
      </c>
      <c r="S1919" s="10">
        <f t="shared" si="120"/>
        <v>9.1100297770353694E-2</v>
      </c>
      <c r="T1919" s="3">
        <f t="shared" si="121"/>
        <v>14.790012436621065</v>
      </c>
      <c r="U1919" s="13">
        <f t="shared" si="122"/>
        <v>5.172154243855525E-2</v>
      </c>
    </row>
    <row r="1920" spans="1:21" x14ac:dyDescent="0.25">
      <c r="A1920">
        <v>363</v>
      </c>
      <c r="B1920" t="s">
        <v>414</v>
      </c>
      <c r="C1920" t="s">
        <v>23</v>
      </c>
      <c r="D1920" s="1">
        <v>43318</v>
      </c>
      <c r="E1920" t="s">
        <v>24</v>
      </c>
      <c r="F1920" s="4">
        <v>708</v>
      </c>
      <c r="G1920" s="4">
        <v>897769</v>
      </c>
      <c r="H1920" t="s">
        <v>52</v>
      </c>
      <c r="I1920" t="s">
        <v>38</v>
      </c>
      <c r="J1920" t="s">
        <v>72</v>
      </c>
      <c r="K1920" s="3">
        <v>7391.57</v>
      </c>
      <c r="L1920" s="6">
        <v>17.899999999999999</v>
      </c>
      <c r="N1920" s="4">
        <v>2</v>
      </c>
      <c r="O1920" s="4">
        <v>3382</v>
      </c>
      <c r="P1920" s="4">
        <v>4334</v>
      </c>
      <c r="Q1920" s="4">
        <v>0</v>
      </c>
      <c r="R1920" s="9" t="str">
        <f t="shared" si="119"/>
        <v>f48c2e72-a017-483f-8bd2-c260d081cbeeпогашен43318краткосрочный708иное4 годав арендеиное7391,5717,92338243340</v>
      </c>
      <c r="S1920" s="10">
        <f t="shared" si="120"/>
        <v>9.8799178853357594E-2</v>
      </c>
      <c r="T1920" s="3">
        <f t="shared" si="121"/>
        <v>0.45754826105955843</v>
      </c>
      <c r="U1920" s="13">
        <f t="shared" si="122"/>
        <v>1.6000731509517006E-3</v>
      </c>
    </row>
    <row r="1921" spans="1:21" x14ac:dyDescent="0.25">
      <c r="A1921">
        <v>252</v>
      </c>
      <c r="B1921" t="s">
        <v>301</v>
      </c>
      <c r="C1921" t="s">
        <v>40</v>
      </c>
      <c r="D1921" s="1">
        <v>218130</v>
      </c>
      <c r="E1921" t="s">
        <v>24</v>
      </c>
      <c r="F1921" s="4">
        <v>728</v>
      </c>
      <c r="G1921" s="4">
        <v>602832</v>
      </c>
      <c r="H1921" t="s">
        <v>37</v>
      </c>
      <c r="I1921" t="s">
        <v>26</v>
      </c>
      <c r="J1921" t="s">
        <v>30</v>
      </c>
      <c r="K1921" s="3">
        <v>9142.7999999999993</v>
      </c>
      <c r="L1921" s="6">
        <v>17.600000000000001</v>
      </c>
      <c r="M1921" s="4">
        <v>26</v>
      </c>
      <c r="N1921" s="4">
        <v>10</v>
      </c>
      <c r="O1921" s="4">
        <v>202616</v>
      </c>
      <c r="P1921" s="4">
        <v>239888</v>
      </c>
      <c r="Q1921" s="4">
        <v>0</v>
      </c>
      <c r="R1921" s="9" t="str">
        <f t="shared" si="119"/>
        <v>f4a4857d-fdac-4f25-8886-607574527864не погашен218130краткосрочный728консолидация кредитов5 летв ипотекеконсолидация кредитов9142,817,626102026162398880</v>
      </c>
      <c r="S1921" s="10">
        <f t="shared" si="120"/>
        <v>0.1819969742813918</v>
      </c>
      <c r="T1921" s="3">
        <f t="shared" si="121"/>
        <v>22.161263507896926</v>
      </c>
      <c r="U1921" s="13">
        <f t="shared" si="122"/>
        <v>7.749924051298239E-2</v>
      </c>
    </row>
    <row r="1922" spans="1:21" x14ac:dyDescent="0.25">
      <c r="A1922">
        <v>94</v>
      </c>
      <c r="B1922" t="s">
        <v>141</v>
      </c>
      <c r="C1922" t="s">
        <v>23</v>
      </c>
      <c r="D1922" s="1">
        <v>156772</v>
      </c>
      <c r="E1922" t="s">
        <v>24</v>
      </c>
      <c r="F1922" s="4">
        <v>748</v>
      </c>
      <c r="G1922" s="4">
        <v>1411966</v>
      </c>
      <c r="H1922" t="s">
        <v>74</v>
      </c>
      <c r="I1922" t="s">
        <v>26</v>
      </c>
      <c r="J1922" t="s">
        <v>27</v>
      </c>
      <c r="K1922" s="3">
        <v>22591.38</v>
      </c>
      <c r="L1922" s="6">
        <v>18</v>
      </c>
      <c r="M1922" s="4">
        <v>73</v>
      </c>
      <c r="N1922" s="4">
        <v>10</v>
      </c>
      <c r="O1922" s="4">
        <v>38456</v>
      </c>
      <c r="P1922" s="4">
        <v>251548</v>
      </c>
      <c r="Q1922" s="4">
        <v>0</v>
      </c>
      <c r="R1922" s="9" t="str">
        <f t="shared" si="119"/>
        <v>f4a63c54-c7b6-4132-a5c1-160b09c0a1cfпогашен156772краткосрочный748ремонт жилья6 летв ипотекеремонт жилья22591,38187310384562515480</v>
      </c>
      <c r="S1922" s="10">
        <f t="shared" si="120"/>
        <v>0.1919993540920957</v>
      </c>
      <c r="T1922" s="3">
        <f t="shared" si="121"/>
        <v>1.7022421826378025</v>
      </c>
      <c r="U1922" s="13">
        <f t="shared" si="122"/>
        <v>5.95284092337885E-3</v>
      </c>
    </row>
    <row r="1923" spans="1:21" x14ac:dyDescent="0.25">
      <c r="A1923">
        <v>1470</v>
      </c>
      <c r="B1923" t="s">
        <v>1520</v>
      </c>
      <c r="C1923" t="s">
        <v>23</v>
      </c>
      <c r="E1923" t="s">
        <v>24</v>
      </c>
      <c r="F1923" s="4">
        <v>718</v>
      </c>
      <c r="G1923" s="4">
        <v>853898</v>
      </c>
      <c r="H1923" t="s">
        <v>29</v>
      </c>
      <c r="I1923" t="s">
        <v>26</v>
      </c>
      <c r="J1923" t="s">
        <v>27</v>
      </c>
      <c r="K1923" s="3">
        <v>12381.35</v>
      </c>
      <c r="L1923" s="6">
        <v>13.4</v>
      </c>
      <c r="N1923" s="4">
        <v>10</v>
      </c>
      <c r="O1923" s="4">
        <v>122227</v>
      </c>
      <c r="P1923" s="4">
        <v>375408</v>
      </c>
      <c r="Q1923" s="4">
        <v>1</v>
      </c>
      <c r="R1923" s="9" t="str">
        <f t="shared" si="119"/>
        <v>f4ab24a6-9bbd-4a0b-8dc1-d1388e1a5882погашенкраткосрочный718ремонт жилья10+ летв ипотекеремонт жилья12381,3513,4101222273754081</v>
      </c>
      <c r="S1923" s="10">
        <f t="shared" si="120"/>
        <v>0.17399759690267458</v>
      </c>
      <c r="T1923" s="3">
        <f t="shared" si="121"/>
        <v>9.8718637305301922</v>
      </c>
      <c r="U1923" s="13">
        <f t="shared" si="122"/>
        <v>3.4522487460659695E-2</v>
      </c>
    </row>
    <row r="1924" spans="1:21" x14ac:dyDescent="0.25">
      <c r="A1924">
        <v>1691</v>
      </c>
      <c r="B1924" t="s">
        <v>1740</v>
      </c>
      <c r="C1924" t="s">
        <v>23</v>
      </c>
      <c r="D1924" s="1">
        <v>472450</v>
      </c>
      <c r="E1924" t="s">
        <v>24</v>
      </c>
      <c r="F1924" s="4">
        <v>747</v>
      </c>
      <c r="G1924" s="4">
        <v>1398913</v>
      </c>
      <c r="H1924" t="s">
        <v>29</v>
      </c>
      <c r="I1924" t="s">
        <v>26</v>
      </c>
      <c r="J1924" t="s">
        <v>30</v>
      </c>
      <c r="K1924" s="3">
        <v>17952.72</v>
      </c>
      <c r="L1924" s="6">
        <v>23.8</v>
      </c>
      <c r="M1924" s="4">
        <v>4</v>
      </c>
      <c r="N1924" s="4">
        <v>11</v>
      </c>
      <c r="O1924" s="4">
        <v>110523</v>
      </c>
      <c r="P1924" s="4">
        <v>699248</v>
      </c>
      <c r="Q1924" s="4">
        <v>0</v>
      </c>
      <c r="R1924" s="9" t="str">
        <f t="shared" si="119"/>
        <v>f4bdfc41-dee0-4457-adf1-0b83d61b8173погашен472450краткосрочный747консолидация кредитов10+ летв ипотекеконсолидация кредитов17952,7223,84111105236992480</v>
      </c>
      <c r="S1924" s="10">
        <f t="shared" si="120"/>
        <v>0.15400002716394801</v>
      </c>
      <c r="T1924" s="3">
        <f t="shared" si="121"/>
        <v>6.1563373126746246</v>
      </c>
      <c r="U1924" s="13">
        <f t="shared" si="122"/>
        <v>2.152907328158455E-2</v>
      </c>
    </row>
    <row r="1925" spans="1:21" x14ac:dyDescent="0.25">
      <c r="A1925">
        <v>836</v>
      </c>
      <c r="B1925" t="s">
        <v>888</v>
      </c>
      <c r="C1925" t="s">
        <v>23</v>
      </c>
      <c r="D1925" s="1">
        <v>402578</v>
      </c>
      <c r="E1925" t="s">
        <v>24</v>
      </c>
      <c r="F1925" s="4"/>
      <c r="G1925" s="4"/>
      <c r="H1925" t="s">
        <v>29</v>
      </c>
      <c r="I1925" t="s">
        <v>26</v>
      </c>
      <c r="J1925" t="s">
        <v>30</v>
      </c>
      <c r="K1925" s="3">
        <v>5097.32</v>
      </c>
      <c r="L1925" s="6">
        <v>16.3</v>
      </c>
      <c r="M1925" s="4">
        <v>18</v>
      </c>
      <c r="N1925" s="4">
        <v>8</v>
      </c>
      <c r="O1925" s="4">
        <v>211964</v>
      </c>
      <c r="P1925" s="4">
        <v>322102</v>
      </c>
      <c r="Q1925" s="4">
        <v>0</v>
      </c>
      <c r="R1925" s="9" t="str">
        <f t="shared" si="119"/>
        <v>f4c3ce6e-3da2-49d1-8ff0-aeb12bb4a8ceпогашен402578краткосрочныйконсолидация кредитов10+ летв ипотекеконсолидация кредитов5097,3216,31882119643221020</v>
      </c>
      <c r="S1925" s="10" t="str">
        <f t="shared" si="120"/>
        <v/>
      </c>
      <c r="T1925" s="3">
        <f t="shared" si="121"/>
        <v>41.583420307141793</v>
      </c>
      <c r="U1925" s="13">
        <f t="shared" si="122"/>
        <v>0.14541966393690728</v>
      </c>
    </row>
    <row r="1926" spans="1:21" x14ac:dyDescent="0.25">
      <c r="A1926">
        <v>1280</v>
      </c>
      <c r="B1926" t="s">
        <v>1330</v>
      </c>
      <c r="C1926" t="s">
        <v>23</v>
      </c>
      <c r="D1926" s="1">
        <v>191092</v>
      </c>
      <c r="E1926" t="s">
        <v>24</v>
      </c>
      <c r="F1926" s="4">
        <v>728</v>
      </c>
      <c r="G1926" s="4">
        <v>1875490</v>
      </c>
      <c r="H1926" t="s">
        <v>29</v>
      </c>
      <c r="I1926" t="s">
        <v>26</v>
      </c>
      <c r="J1926" t="s">
        <v>30</v>
      </c>
      <c r="K1926" s="3">
        <v>20161.47</v>
      </c>
      <c r="L1926" s="6">
        <v>15.6</v>
      </c>
      <c r="M1926" s="4">
        <v>14</v>
      </c>
      <c r="N1926" s="4">
        <v>12</v>
      </c>
      <c r="O1926" s="4">
        <v>231914</v>
      </c>
      <c r="P1926" s="4">
        <v>568942</v>
      </c>
      <c r="Q1926" s="4">
        <v>0</v>
      </c>
      <c r="R1926" s="9" t="str">
        <f t="shared" si="119"/>
        <v>f4c5fe16-e3e8-43cb-8253-1d28c25770e7погашен191092краткосрочный728консолидация кредитов10+ летв ипотекеконсолидация кредитов20161,4715,614122319145689420</v>
      </c>
      <c r="S1926" s="10">
        <f t="shared" si="120"/>
        <v>0.12899969607942458</v>
      </c>
      <c r="T1926" s="3">
        <f t="shared" si="121"/>
        <v>11.502831886762225</v>
      </c>
      <c r="U1926" s="13">
        <f t="shared" si="122"/>
        <v>4.0226078926182449E-2</v>
      </c>
    </row>
    <row r="1927" spans="1:21" x14ac:dyDescent="0.25">
      <c r="A1927">
        <v>1734</v>
      </c>
      <c r="B1927" t="s">
        <v>1783</v>
      </c>
      <c r="C1927" t="s">
        <v>23</v>
      </c>
      <c r="D1927" s="1">
        <v>86592</v>
      </c>
      <c r="E1927" t="s">
        <v>24</v>
      </c>
      <c r="F1927" s="4">
        <v>750</v>
      </c>
      <c r="G1927" s="4">
        <v>1065786</v>
      </c>
      <c r="H1927" t="s">
        <v>74</v>
      </c>
      <c r="I1927" t="s">
        <v>38</v>
      </c>
      <c r="J1927" t="s">
        <v>30</v>
      </c>
      <c r="K1927" s="3">
        <v>17407.8</v>
      </c>
      <c r="L1927" s="6">
        <v>11.8</v>
      </c>
      <c r="N1927" s="4">
        <v>6</v>
      </c>
      <c r="O1927" s="4">
        <v>35682</v>
      </c>
      <c r="P1927" s="4">
        <v>60654</v>
      </c>
      <c r="Q1927" s="4">
        <v>0</v>
      </c>
      <c r="R1927" s="9" t="str">
        <f t="shared" si="119"/>
        <v>f4d3a933-cecf-432e-a547-6cba6db72612погашен86592краткосрочный750консолидация кредитов6 летв арендеконсолидация кредитов17407,811,8635682606540</v>
      </c>
      <c r="S1927" s="10">
        <f t="shared" si="120"/>
        <v>0.19599957214675365</v>
      </c>
      <c r="T1927" s="3">
        <f t="shared" si="121"/>
        <v>2.0497707924034057</v>
      </c>
      <c r="U1927" s="13">
        <f t="shared" si="122"/>
        <v>7.16816888984473E-3</v>
      </c>
    </row>
    <row r="1928" spans="1:21" x14ac:dyDescent="0.25">
      <c r="A1928">
        <v>330</v>
      </c>
      <c r="B1928" t="s">
        <v>380</v>
      </c>
      <c r="C1928" t="s">
        <v>23</v>
      </c>
      <c r="E1928" t="s">
        <v>24</v>
      </c>
      <c r="F1928" s="4">
        <v>743</v>
      </c>
      <c r="G1928" s="4">
        <v>773300</v>
      </c>
      <c r="H1928" t="s">
        <v>29</v>
      </c>
      <c r="I1928" t="s">
        <v>32</v>
      </c>
      <c r="J1928" t="s">
        <v>30</v>
      </c>
      <c r="K1928" s="3">
        <v>16174.89</v>
      </c>
      <c r="L1928" s="6">
        <v>14.1</v>
      </c>
      <c r="N1928" s="4">
        <v>19</v>
      </c>
      <c r="O1928" s="4">
        <v>450908</v>
      </c>
      <c r="P1928" s="4">
        <v>1549284</v>
      </c>
      <c r="Q1928" s="4">
        <v>0</v>
      </c>
      <c r="R1928" s="9" t="str">
        <f t="shared" ref="R1928:R1991" si="123">CONCATENATE(B1928,C1928,D1928,E1928,F1928,J1928,H1928,I1928,J1928,K1928,L1928,M1928,N1928,O1928,P1928,Q1928)</f>
        <v>f4e50dd6-fd48-4d7d-8f4c-c4da73af8194погашенкраткосрочный743консолидация кредитов10+ летв собственностиконсолидация кредитов16174,8914,11945090815492840</v>
      </c>
      <c r="S1928" s="10">
        <f t="shared" ref="S1928:S1991" si="124">IFERROR(K1928*12/G1928,"")</f>
        <v>0.25100049140049141</v>
      </c>
      <c r="T1928" s="3">
        <f t="shared" ref="T1928:T1991" si="125">IFERROR(O1928/K1928,"")</f>
        <v>27.877036567172947</v>
      </c>
      <c r="U1928" s="13">
        <f t="shared" ref="U1928:U1991" si="126">IFERROR((T1928-MIN($T$7:$T$2006))/(MAX($T$7:$T$2006)-MIN($T$7:$T$2006)),"")</f>
        <v>9.7487634716255628E-2</v>
      </c>
    </row>
    <row r="1929" spans="1:21" x14ac:dyDescent="0.25">
      <c r="A1929">
        <v>391</v>
      </c>
      <c r="B1929" t="s">
        <v>443</v>
      </c>
      <c r="C1929" t="s">
        <v>23</v>
      </c>
      <c r="D1929" s="1">
        <v>332552</v>
      </c>
      <c r="E1929" t="s">
        <v>34</v>
      </c>
      <c r="F1929" s="4"/>
      <c r="G1929" s="4"/>
      <c r="H1929" t="s">
        <v>29</v>
      </c>
      <c r="I1929" t="s">
        <v>26</v>
      </c>
      <c r="J1929" t="s">
        <v>30</v>
      </c>
      <c r="K1929" s="3">
        <v>18093.32</v>
      </c>
      <c r="L1929" s="6">
        <v>26.9</v>
      </c>
      <c r="N1929" s="4">
        <v>9</v>
      </c>
      <c r="O1929" s="4">
        <v>324539</v>
      </c>
      <c r="P1929" s="4">
        <v>650122</v>
      </c>
      <c r="Q1929" s="4">
        <v>0</v>
      </c>
      <c r="R1929" s="9" t="str">
        <f t="shared" si="123"/>
        <v>f4f1de27-a30b-41c6-9357-79a73a23ed12погашен332552долгосрочныйконсолидация кредитов10+ летв ипотекеконсолидация кредитов18093,3226,993245396501220</v>
      </c>
      <c r="S1929" s="10" t="str">
        <f t="shared" si="124"/>
        <v/>
      </c>
      <c r="T1929" s="3">
        <f t="shared" si="125"/>
        <v>17.936951316839586</v>
      </c>
      <c r="U1929" s="13">
        <f t="shared" si="126"/>
        <v>6.2726572592671004E-2</v>
      </c>
    </row>
    <row r="1930" spans="1:21" x14ac:dyDescent="0.25">
      <c r="A1930">
        <v>409</v>
      </c>
      <c r="B1930" t="s">
        <v>461</v>
      </c>
      <c r="C1930" t="s">
        <v>23</v>
      </c>
      <c r="D1930" s="1">
        <v>264396</v>
      </c>
      <c r="E1930" t="s">
        <v>24</v>
      </c>
      <c r="F1930" s="4">
        <v>737</v>
      </c>
      <c r="G1930" s="4">
        <v>1712565</v>
      </c>
      <c r="H1930" t="s">
        <v>29</v>
      </c>
      <c r="I1930" t="s">
        <v>38</v>
      </c>
      <c r="J1930" t="s">
        <v>30</v>
      </c>
      <c r="K1930" s="3">
        <v>19980.02</v>
      </c>
      <c r="L1930" s="6">
        <v>21.9</v>
      </c>
      <c r="M1930" s="4">
        <v>49</v>
      </c>
      <c r="N1930" s="4">
        <v>13</v>
      </c>
      <c r="O1930" s="4">
        <v>380665</v>
      </c>
      <c r="P1930" s="4">
        <v>1075052</v>
      </c>
      <c r="Q1930" s="4">
        <v>0</v>
      </c>
      <c r="R1930" s="9" t="str">
        <f t="shared" si="123"/>
        <v>f51f824d-fb8a-4ab6-b211-4db6d706b00cпогашен264396краткосрочный737консолидация кредитов10+ летв арендеконсолидация кредитов19980,0221,9491338066510750520</v>
      </c>
      <c r="S1930" s="10">
        <f t="shared" si="124"/>
        <v>0.14000066566816441</v>
      </c>
      <c r="T1930" s="3">
        <f t="shared" si="125"/>
        <v>19.052283230947715</v>
      </c>
      <c r="U1930" s="13">
        <f t="shared" si="126"/>
        <v>6.6626953824655805E-2</v>
      </c>
    </row>
    <row r="1931" spans="1:21" x14ac:dyDescent="0.25">
      <c r="A1931">
        <v>1992</v>
      </c>
      <c r="B1931" t="s">
        <v>2039</v>
      </c>
      <c r="C1931" t="s">
        <v>40</v>
      </c>
      <c r="D1931" s="1">
        <v>337634</v>
      </c>
      <c r="E1931" t="s">
        <v>34</v>
      </c>
      <c r="F1931" s="4">
        <v>728</v>
      </c>
      <c r="G1931" s="4">
        <v>653144</v>
      </c>
      <c r="H1931" t="s">
        <v>37</v>
      </c>
      <c r="I1931" t="s">
        <v>38</v>
      </c>
      <c r="J1931" t="s">
        <v>75</v>
      </c>
      <c r="K1931" s="3">
        <v>4376.08</v>
      </c>
      <c r="L1931" s="6">
        <v>13.1</v>
      </c>
      <c r="N1931" s="4">
        <v>3</v>
      </c>
      <c r="O1931" s="4">
        <v>209</v>
      </c>
      <c r="P1931" s="4">
        <v>61908</v>
      </c>
      <c r="Q1931" s="4">
        <v>0</v>
      </c>
      <c r="R1931" s="9" t="str">
        <f t="shared" si="123"/>
        <v>f522c40d-88cf-4d54-90ab-90d9670cfae0не погашен337634долгосрочный728бизнес5 летв арендебизнес4376,0813,13209619080</v>
      </c>
      <c r="S1931" s="10">
        <f t="shared" si="124"/>
        <v>8.0400279264603206E-2</v>
      </c>
      <c r="T1931" s="3">
        <f t="shared" si="125"/>
        <v>4.7759638763459539E-2</v>
      </c>
      <c r="U1931" s="13">
        <f t="shared" si="126"/>
        <v>1.6701826274587533E-4</v>
      </c>
    </row>
    <row r="1932" spans="1:21" x14ac:dyDescent="0.25">
      <c r="A1932">
        <v>1076</v>
      </c>
      <c r="B1932" t="s">
        <v>1126</v>
      </c>
      <c r="C1932" t="s">
        <v>23</v>
      </c>
      <c r="D1932" s="1">
        <v>183326</v>
      </c>
      <c r="E1932" t="s">
        <v>24</v>
      </c>
      <c r="F1932" s="4">
        <v>707</v>
      </c>
      <c r="G1932" s="4">
        <v>1248053</v>
      </c>
      <c r="H1932" t="s">
        <v>46</v>
      </c>
      <c r="I1932" t="s">
        <v>32</v>
      </c>
      <c r="J1932" t="s">
        <v>30</v>
      </c>
      <c r="K1932" s="3">
        <v>15392.47</v>
      </c>
      <c r="L1932" s="6">
        <v>11.4</v>
      </c>
      <c r="N1932" s="4">
        <v>13</v>
      </c>
      <c r="O1932" s="4">
        <v>266361</v>
      </c>
      <c r="P1932" s="4">
        <v>403172</v>
      </c>
      <c r="Q1932" s="4">
        <v>0</v>
      </c>
      <c r="R1932" s="9" t="str">
        <f t="shared" si="123"/>
        <v>f554efff-6a6f-4c68-8627-e2a9f4641af6погашен183326краткосрочный707консолидация кредитов2 годав собственностиконсолидация кредитов15392,4711,4132663614031720</v>
      </c>
      <c r="S1932" s="10">
        <f t="shared" si="124"/>
        <v>0.14799823404935528</v>
      </c>
      <c r="T1932" s="3">
        <f t="shared" si="125"/>
        <v>17.304630121091677</v>
      </c>
      <c r="U1932" s="13">
        <f t="shared" si="126"/>
        <v>6.0515308220797003E-2</v>
      </c>
    </row>
    <row r="1933" spans="1:21" x14ac:dyDescent="0.25">
      <c r="A1933">
        <v>87</v>
      </c>
      <c r="B1933" t="s">
        <v>134</v>
      </c>
      <c r="C1933" t="s">
        <v>23</v>
      </c>
      <c r="D1933" s="1">
        <v>378334</v>
      </c>
      <c r="E1933" t="s">
        <v>24</v>
      </c>
      <c r="F1933" s="4">
        <v>714</v>
      </c>
      <c r="G1933" s="4">
        <v>2120514</v>
      </c>
      <c r="H1933" t="s">
        <v>46</v>
      </c>
      <c r="I1933" t="s">
        <v>38</v>
      </c>
      <c r="J1933" t="s">
        <v>30</v>
      </c>
      <c r="K1933" s="3">
        <v>35695.300000000003</v>
      </c>
      <c r="L1933" s="6">
        <v>17</v>
      </c>
      <c r="M1933" s="4">
        <v>24</v>
      </c>
      <c r="N1933" s="4">
        <v>12</v>
      </c>
      <c r="O1933" s="4">
        <v>75335</v>
      </c>
      <c r="P1933" s="4">
        <v>413402</v>
      </c>
      <c r="Q1933" s="4">
        <v>0</v>
      </c>
      <c r="R1933" s="9" t="str">
        <f t="shared" si="123"/>
        <v>f55d6d2b-646b-4d5d-996e-85f78f6fe3f2погашен378334краткосрочный714консолидация кредитов2 годав арендеконсолидация кредитов35695,3172412753354134020</v>
      </c>
      <c r="S1933" s="10">
        <f t="shared" si="124"/>
        <v>0.20199989247889899</v>
      </c>
      <c r="T1933" s="3">
        <f t="shared" si="125"/>
        <v>2.1105019428328098</v>
      </c>
      <c r="U1933" s="13">
        <f t="shared" si="126"/>
        <v>7.3805492909929478E-3</v>
      </c>
    </row>
    <row r="1934" spans="1:21" x14ac:dyDescent="0.25">
      <c r="A1934">
        <v>781</v>
      </c>
      <c r="B1934" t="s">
        <v>833</v>
      </c>
      <c r="C1934" t="s">
        <v>23</v>
      </c>
      <c r="D1934" s="1">
        <v>107932</v>
      </c>
      <c r="E1934" t="s">
        <v>24</v>
      </c>
      <c r="F1934" s="4">
        <v>735</v>
      </c>
      <c r="G1934" s="4">
        <v>1211782</v>
      </c>
      <c r="H1934" t="s">
        <v>74</v>
      </c>
      <c r="I1934" t="s">
        <v>26</v>
      </c>
      <c r="J1934" t="s">
        <v>27</v>
      </c>
      <c r="K1934" s="3">
        <v>28173.96</v>
      </c>
      <c r="L1934" s="6">
        <v>28.5</v>
      </c>
      <c r="N1934" s="4">
        <v>9</v>
      </c>
      <c r="O1934" s="4">
        <v>521322</v>
      </c>
      <c r="P1934" s="4">
        <v>658988</v>
      </c>
      <c r="Q1934" s="4">
        <v>0</v>
      </c>
      <c r="R1934" s="9" t="str">
        <f t="shared" si="123"/>
        <v>f589bab3-3e5c-47aa-b3c5-8617f9098254погашен107932краткосрочный735ремонт жилья6 летв ипотекеремонт жилья28173,9628,595213226589880</v>
      </c>
      <c r="S1934" s="10">
        <f t="shared" si="124"/>
        <v>0.27900028222898182</v>
      </c>
      <c r="T1934" s="3">
        <f t="shared" si="125"/>
        <v>18.503682123492759</v>
      </c>
      <c r="U1934" s="13">
        <f t="shared" si="126"/>
        <v>6.4708463520292525E-2</v>
      </c>
    </row>
    <row r="1935" spans="1:21" x14ac:dyDescent="0.25">
      <c r="A1935">
        <v>1451</v>
      </c>
      <c r="B1935" t="s">
        <v>1501</v>
      </c>
      <c r="C1935" t="s">
        <v>23</v>
      </c>
      <c r="D1935" s="1">
        <v>270116</v>
      </c>
      <c r="E1935" t="s">
        <v>24</v>
      </c>
      <c r="F1935" s="4">
        <v>746</v>
      </c>
      <c r="G1935" s="4">
        <v>1652468</v>
      </c>
      <c r="H1935" t="s">
        <v>29</v>
      </c>
      <c r="I1935" t="s">
        <v>26</v>
      </c>
      <c r="J1935" t="s">
        <v>30</v>
      </c>
      <c r="K1935" s="3">
        <v>16937.740000000002</v>
      </c>
      <c r="L1935" s="6">
        <v>14.7</v>
      </c>
      <c r="N1935" s="4">
        <v>7</v>
      </c>
      <c r="O1935" s="4">
        <v>261402</v>
      </c>
      <c r="P1935" s="4">
        <v>441232</v>
      </c>
      <c r="Q1935" s="4">
        <v>0</v>
      </c>
      <c r="R1935" s="9" t="str">
        <f t="shared" si="123"/>
        <v>f596990e-f36d-4914-b29e-9d87c99b200eпогашен270116краткосрочный746консолидация кредитов10+ летв ипотекеконсолидация кредитов16937,7414,772614024412320</v>
      </c>
      <c r="S1935" s="10">
        <f t="shared" si="124"/>
        <v>0.12299958607367889</v>
      </c>
      <c r="T1935" s="3">
        <f t="shared" si="125"/>
        <v>15.433109730105668</v>
      </c>
      <c r="U1935" s="13">
        <f t="shared" si="126"/>
        <v>5.3970491457335318E-2</v>
      </c>
    </row>
    <row r="1936" spans="1:21" x14ac:dyDescent="0.25">
      <c r="A1936">
        <v>266</v>
      </c>
      <c r="B1936" t="s">
        <v>315</v>
      </c>
      <c r="C1936" t="s">
        <v>23</v>
      </c>
      <c r="D1936" s="1">
        <v>436172</v>
      </c>
      <c r="E1936" t="s">
        <v>34</v>
      </c>
      <c r="F1936" s="4">
        <v>744</v>
      </c>
      <c r="G1936" s="4">
        <v>1054747</v>
      </c>
      <c r="H1936" t="s">
        <v>52</v>
      </c>
      <c r="I1936" t="s">
        <v>26</v>
      </c>
      <c r="J1936" t="s">
        <v>27</v>
      </c>
      <c r="K1936" s="3">
        <v>13623.76</v>
      </c>
      <c r="L1936" s="6">
        <v>22.2</v>
      </c>
      <c r="N1936" s="4">
        <v>19</v>
      </c>
      <c r="O1936" s="4">
        <v>387315</v>
      </c>
      <c r="P1936" s="4">
        <v>2156110</v>
      </c>
      <c r="Q1936" s="4">
        <v>0</v>
      </c>
      <c r="R1936" s="9" t="str">
        <f t="shared" si="123"/>
        <v>f5b57b23-e214-427a-8d8f-79e3120cc3f5погашен436172долгосрочный744ремонт жилья4 годав ипотекеремонт жилья13623,7622,21938731521561100</v>
      </c>
      <c r="S1936" s="10">
        <f t="shared" si="124"/>
        <v>0.15499936951705007</v>
      </c>
      <c r="T1936" s="3">
        <f t="shared" si="125"/>
        <v>28.429376324891219</v>
      </c>
      <c r="U1936" s="13">
        <f t="shared" si="126"/>
        <v>9.9419199300244135E-2</v>
      </c>
    </row>
    <row r="1937" spans="1:21" x14ac:dyDescent="0.25">
      <c r="A1937">
        <v>585</v>
      </c>
      <c r="B1937" t="s">
        <v>636</v>
      </c>
      <c r="C1937" t="s">
        <v>23</v>
      </c>
      <c r="E1937" t="s">
        <v>24</v>
      </c>
      <c r="F1937" s="4">
        <v>733</v>
      </c>
      <c r="G1937" s="4">
        <v>1381528</v>
      </c>
      <c r="H1937" t="s">
        <v>29</v>
      </c>
      <c r="I1937" t="s">
        <v>26</v>
      </c>
      <c r="J1937" t="s">
        <v>30</v>
      </c>
      <c r="K1937" s="3">
        <v>13009.49</v>
      </c>
      <c r="L1937" s="6">
        <v>18.399999999999999</v>
      </c>
      <c r="N1937" s="4">
        <v>8</v>
      </c>
      <c r="O1937" s="4">
        <v>411464</v>
      </c>
      <c r="P1937" s="4">
        <v>622776</v>
      </c>
      <c r="Q1937" s="4">
        <v>0</v>
      </c>
      <c r="R1937" s="9" t="str">
        <f t="shared" si="123"/>
        <v>f5bfeb48-47d2-49fc-b1b0-753356004cc5погашенкраткосрочный733консолидация кредитов10+ летв ипотекеконсолидация кредитов13009,4918,484114646227760</v>
      </c>
      <c r="S1937" s="10">
        <f t="shared" si="124"/>
        <v>0.11300088018483882</v>
      </c>
      <c r="T1937" s="3">
        <f t="shared" si="125"/>
        <v>31.627988491478146</v>
      </c>
      <c r="U1937" s="13">
        <f t="shared" si="126"/>
        <v>0.11060493397271617</v>
      </c>
    </row>
    <row r="1938" spans="1:21" x14ac:dyDescent="0.25">
      <c r="A1938">
        <v>1312</v>
      </c>
      <c r="B1938" t="s">
        <v>1362</v>
      </c>
      <c r="C1938" t="s">
        <v>23</v>
      </c>
      <c r="D1938" s="1">
        <v>266860</v>
      </c>
      <c r="E1938" t="s">
        <v>24</v>
      </c>
      <c r="F1938" s="4"/>
      <c r="G1938" s="4"/>
      <c r="H1938" t="s">
        <v>42</v>
      </c>
      <c r="I1938" t="s">
        <v>26</v>
      </c>
      <c r="J1938" t="s">
        <v>30</v>
      </c>
      <c r="K1938" s="3">
        <v>29336</v>
      </c>
      <c r="L1938" s="6">
        <v>10</v>
      </c>
      <c r="M1938" s="4">
        <v>17</v>
      </c>
      <c r="N1938" s="4">
        <v>21</v>
      </c>
      <c r="O1938" s="4">
        <v>119966</v>
      </c>
      <c r="P1938" s="4">
        <v>583682</v>
      </c>
      <c r="Q1938" s="4">
        <v>0</v>
      </c>
      <c r="R1938" s="9" t="str">
        <f t="shared" si="123"/>
        <v>f606379c-7a3e-4a8d-b5cb-5284c6997ba1погашен266860краткосрочныйконсолидация кредитов&lt; 1 годав ипотекеконсолидация кредитов293361017211199665836820</v>
      </c>
      <c r="S1938" s="10" t="str">
        <f t="shared" si="124"/>
        <v/>
      </c>
      <c r="T1938" s="3">
        <f t="shared" si="125"/>
        <v>4.0893782383419692</v>
      </c>
      <c r="U1938" s="13">
        <f t="shared" si="126"/>
        <v>1.4300795959981622E-2</v>
      </c>
    </row>
    <row r="1939" spans="1:21" x14ac:dyDescent="0.25">
      <c r="A1939">
        <v>825</v>
      </c>
      <c r="B1939" t="s">
        <v>877</v>
      </c>
      <c r="C1939" t="s">
        <v>40</v>
      </c>
      <c r="D1939" s="1">
        <v>133012</v>
      </c>
      <c r="E1939" t="s">
        <v>34</v>
      </c>
      <c r="F1939" s="4">
        <v>717</v>
      </c>
      <c r="G1939" s="4">
        <v>1194606</v>
      </c>
      <c r="H1939" t="s">
        <v>57</v>
      </c>
      <c r="I1939" t="s">
        <v>38</v>
      </c>
      <c r="J1939" t="s">
        <v>80</v>
      </c>
      <c r="K1939" s="3">
        <v>12712.71</v>
      </c>
      <c r="L1939" s="6">
        <v>16.399999999999999</v>
      </c>
      <c r="M1939" s="4">
        <v>56</v>
      </c>
      <c r="N1939" s="4">
        <v>9</v>
      </c>
      <c r="O1939" s="4">
        <v>119586</v>
      </c>
      <c r="P1939" s="4">
        <v>387904</v>
      </c>
      <c r="Q1939" s="4">
        <v>0</v>
      </c>
      <c r="R1939" s="9" t="str">
        <f t="shared" si="123"/>
        <v>f6af927e-8cf8-4f51-bf42-bc3a84e880e0не погашен133012долгосрочный717приобретение автомобиля7 летв арендеприобретение автомобиля12712,7116,45691195863879040</v>
      </c>
      <c r="S1939" s="10">
        <f t="shared" si="124"/>
        <v>0.12770111651875177</v>
      </c>
      <c r="T1939" s="3">
        <f t="shared" si="125"/>
        <v>9.4068062592476362</v>
      </c>
      <c r="U1939" s="13">
        <f t="shared" si="126"/>
        <v>3.2896154160374579E-2</v>
      </c>
    </row>
    <row r="1940" spans="1:21" x14ac:dyDescent="0.25">
      <c r="A1940">
        <v>1498</v>
      </c>
      <c r="B1940" t="s">
        <v>1548</v>
      </c>
      <c r="C1940" t="s">
        <v>23</v>
      </c>
      <c r="D1940" s="1">
        <v>355454</v>
      </c>
      <c r="E1940" t="s">
        <v>34</v>
      </c>
      <c r="F1940" s="4"/>
      <c r="G1940" s="4"/>
      <c r="H1940" t="s">
        <v>29</v>
      </c>
      <c r="I1940" t="s">
        <v>26</v>
      </c>
      <c r="J1940" t="s">
        <v>30</v>
      </c>
      <c r="K1940" s="3">
        <v>24123.35</v>
      </c>
      <c r="L1940" s="6">
        <v>13.9</v>
      </c>
      <c r="N1940" s="4">
        <v>21</v>
      </c>
      <c r="O1940" s="4">
        <v>263663</v>
      </c>
      <c r="P1940" s="4">
        <v>377828</v>
      </c>
      <c r="Q1940" s="4">
        <v>0</v>
      </c>
      <c r="R1940" s="9" t="str">
        <f t="shared" si="123"/>
        <v>f6b656ba-bd37-441a-bdf4-96b2f5544fd4погашен355454долгосрочныйконсолидация кредитов10+ летв ипотекеконсолидация кредитов24123,3513,9212636633778280</v>
      </c>
      <c r="S1940" s="10" t="str">
        <f t="shared" si="124"/>
        <v/>
      </c>
      <c r="T1940" s="3">
        <f t="shared" si="125"/>
        <v>10.929783798684678</v>
      </c>
      <c r="U1940" s="13">
        <f t="shared" si="126"/>
        <v>3.8222096094264892E-2</v>
      </c>
    </row>
    <row r="1941" spans="1:21" x14ac:dyDescent="0.25">
      <c r="A1941">
        <v>980</v>
      </c>
      <c r="B1941" t="s">
        <v>1031</v>
      </c>
      <c r="C1941" t="s">
        <v>40</v>
      </c>
      <c r="D1941" s="1">
        <v>222816</v>
      </c>
      <c r="E1941" t="s">
        <v>24</v>
      </c>
      <c r="F1941" s="4">
        <v>725</v>
      </c>
      <c r="G1941" s="4">
        <v>1520209</v>
      </c>
      <c r="H1941" t="s">
        <v>57</v>
      </c>
      <c r="I1941" t="s">
        <v>38</v>
      </c>
      <c r="J1941" t="s">
        <v>30</v>
      </c>
      <c r="K1941" s="3">
        <v>12491.17</v>
      </c>
      <c r="L1941" s="6">
        <v>17.5</v>
      </c>
      <c r="M1941" s="4">
        <v>28</v>
      </c>
      <c r="N1941" s="4">
        <v>7</v>
      </c>
      <c r="O1941" s="4">
        <v>71079</v>
      </c>
      <c r="P1941" s="4">
        <v>104720</v>
      </c>
      <c r="Q1941" s="4">
        <v>1</v>
      </c>
      <c r="R1941" s="9" t="str">
        <f t="shared" si="123"/>
        <v>f70e194c-3df7-4ebe-acfb-388cac5fcfddне погашен222816краткосрочный725консолидация кредитов7 летв арендеконсолидация кредитов12491,1717,5287710791047201</v>
      </c>
      <c r="S1941" s="10">
        <f t="shared" si="124"/>
        <v>9.8600942370424077E-2</v>
      </c>
      <c r="T1941" s="3">
        <f t="shared" si="125"/>
        <v>5.6903396559329513</v>
      </c>
      <c r="U1941" s="13">
        <f t="shared" si="126"/>
        <v>1.989945209751081E-2</v>
      </c>
    </row>
    <row r="1942" spans="1:21" x14ac:dyDescent="0.25">
      <c r="A1942">
        <v>1874</v>
      </c>
      <c r="B1942" t="s">
        <v>1921</v>
      </c>
      <c r="C1942" t="s">
        <v>23</v>
      </c>
      <c r="D1942" s="1">
        <v>182358</v>
      </c>
      <c r="E1942" t="s">
        <v>24</v>
      </c>
      <c r="F1942" s="4">
        <v>724</v>
      </c>
      <c r="G1942" s="4">
        <v>648508</v>
      </c>
      <c r="H1942" t="s">
        <v>35</v>
      </c>
      <c r="I1942" t="s">
        <v>26</v>
      </c>
      <c r="J1942" t="s">
        <v>72</v>
      </c>
      <c r="K1942" s="3">
        <v>7133.55</v>
      </c>
      <c r="L1942" s="6">
        <v>35.4</v>
      </c>
      <c r="N1942" s="4">
        <v>14</v>
      </c>
      <c r="O1942" s="4">
        <v>74860</v>
      </c>
      <c r="P1942" s="4">
        <v>291852</v>
      </c>
      <c r="Q1942" s="4">
        <v>0</v>
      </c>
      <c r="R1942" s="9" t="str">
        <f t="shared" si="123"/>
        <v>f738301c-62e3-45b7-a7e6-73f78887096dпогашен182358краткосрочный724иное3 годав ипотекеиное7133,5535,414748602918520</v>
      </c>
      <c r="S1942" s="10">
        <f t="shared" si="124"/>
        <v>0.13199929684753312</v>
      </c>
      <c r="T1942" s="3">
        <f t="shared" si="125"/>
        <v>10.494073778132908</v>
      </c>
      <c r="U1942" s="13">
        <f t="shared" si="126"/>
        <v>3.6698392553416441E-2</v>
      </c>
    </row>
    <row r="1943" spans="1:21" x14ac:dyDescent="0.25">
      <c r="A1943">
        <v>1820</v>
      </c>
      <c r="B1943" t="s">
        <v>1869</v>
      </c>
      <c r="C1943" t="s">
        <v>40</v>
      </c>
      <c r="D1943" s="1">
        <v>301576</v>
      </c>
      <c r="E1943" t="s">
        <v>24</v>
      </c>
      <c r="F1943" s="4">
        <v>727</v>
      </c>
      <c r="G1943" s="4">
        <v>525160</v>
      </c>
      <c r="H1943" t="s">
        <v>42</v>
      </c>
      <c r="I1943" t="s">
        <v>38</v>
      </c>
      <c r="J1943" t="s">
        <v>30</v>
      </c>
      <c r="K1943" s="3">
        <v>11816.29</v>
      </c>
      <c r="L1943" s="6">
        <v>18</v>
      </c>
      <c r="M1943" s="4">
        <v>18</v>
      </c>
      <c r="N1943" s="4">
        <v>17</v>
      </c>
      <c r="O1943" s="4">
        <v>178600</v>
      </c>
      <c r="P1943" s="4">
        <v>429924</v>
      </c>
      <c r="Q1943" s="4">
        <v>0</v>
      </c>
      <c r="R1943" s="9" t="str">
        <f t="shared" si="123"/>
        <v>f74c8300-4f96-4bac-8ad7-2d5bede99073не погашен301576краткосрочный727консолидация кредитов&lt; 1 годав арендеконсолидация кредитов11816,291818171786004299240</v>
      </c>
      <c r="S1943" s="10">
        <f t="shared" si="124"/>
        <v>0.27000434153400871</v>
      </c>
      <c r="T1943" s="3">
        <f t="shared" si="125"/>
        <v>15.114727211332829</v>
      </c>
      <c r="U1943" s="13">
        <f t="shared" si="126"/>
        <v>5.2857089083471892E-2</v>
      </c>
    </row>
    <row r="1944" spans="1:21" x14ac:dyDescent="0.25">
      <c r="A1944">
        <v>1262</v>
      </c>
      <c r="B1944" t="s">
        <v>1312</v>
      </c>
      <c r="C1944" t="s">
        <v>40</v>
      </c>
      <c r="D1944" s="1">
        <v>48268</v>
      </c>
      <c r="E1944" t="s">
        <v>24</v>
      </c>
      <c r="F1944" s="4">
        <v>720</v>
      </c>
      <c r="G1944" s="4">
        <v>217911</v>
      </c>
      <c r="H1944" t="s">
        <v>42</v>
      </c>
      <c r="I1944" t="s">
        <v>32</v>
      </c>
      <c r="J1944" t="s">
        <v>72</v>
      </c>
      <c r="K1944" s="3">
        <v>4013.18</v>
      </c>
      <c r="L1944" s="6">
        <v>7.4</v>
      </c>
      <c r="M1944" s="4">
        <v>29</v>
      </c>
      <c r="N1944" s="4">
        <v>6</v>
      </c>
      <c r="O1944" s="4">
        <v>71782</v>
      </c>
      <c r="P1944" s="4">
        <v>138292</v>
      </c>
      <c r="Q1944" s="4">
        <v>0</v>
      </c>
      <c r="R1944" s="9" t="str">
        <f t="shared" si="123"/>
        <v>f751cace-c532-4677-998d-a9d74a8d9806не погашен48268краткосрочный720иное&lt; 1 годав собственностииное4013,187,4296717821382920</v>
      </c>
      <c r="S1944" s="10">
        <f t="shared" si="124"/>
        <v>0.22099921527596128</v>
      </c>
      <c r="T1944" s="3">
        <f t="shared" si="125"/>
        <v>17.886563772370042</v>
      </c>
      <c r="U1944" s="13">
        <f t="shared" si="126"/>
        <v>6.2550364389275373E-2</v>
      </c>
    </row>
    <row r="1945" spans="1:21" x14ac:dyDescent="0.25">
      <c r="A1945">
        <v>40</v>
      </c>
      <c r="B1945" t="s">
        <v>85</v>
      </c>
      <c r="C1945" t="s">
        <v>23</v>
      </c>
      <c r="D1945" s="1">
        <v>449108</v>
      </c>
      <c r="E1945" t="s">
        <v>24</v>
      </c>
      <c r="F1945" s="4">
        <v>718</v>
      </c>
      <c r="G1945" s="4">
        <v>1454507</v>
      </c>
      <c r="H1945" t="s">
        <v>25</v>
      </c>
      <c r="I1945" t="s">
        <v>26</v>
      </c>
      <c r="J1945" t="s">
        <v>30</v>
      </c>
      <c r="K1945" s="3">
        <v>13090.43</v>
      </c>
      <c r="L1945" s="6">
        <v>28.8</v>
      </c>
      <c r="M1945" s="4">
        <v>21</v>
      </c>
      <c r="N1945" s="4">
        <v>14</v>
      </c>
      <c r="O1945" s="4">
        <v>193990</v>
      </c>
      <c r="P1945" s="4">
        <v>458414</v>
      </c>
      <c r="Q1945" s="4">
        <v>0</v>
      </c>
      <c r="R1945" s="9" t="str">
        <f t="shared" si="123"/>
        <v>f7581a72-d073-48a3-934f-14bdfae93691погашен449108краткосрочный718консолидация кредитов8 летв ипотекеконсолидация кредитов13090,4328,821141939904584140</v>
      </c>
      <c r="S1945" s="10">
        <f t="shared" si="124"/>
        <v>0.10799890272099069</v>
      </c>
      <c r="T1945" s="3">
        <f t="shared" si="125"/>
        <v>14.819222897949112</v>
      </c>
      <c r="U1945" s="13">
        <f t="shared" si="126"/>
        <v>5.1823693138002093E-2</v>
      </c>
    </row>
    <row r="1946" spans="1:21" x14ac:dyDescent="0.25">
      <c r="A1946">
        <v>711</v>
      </c>
      <c r="B1946" t="s">
        <v>763</v>
      </c>
      <c r="C1946" t="s">
        <v>23</v>
      </c>
      <c r="E1946" t="s">
        <v>24</v>
      </c>
      <c r="F1946" s="4">
        <v>738</v>
      </c>
      <c r="G1946" s="4">
        <v>1981529</v>
      </c>
      <c r="H1946" t="s">
        <v>29</v>
      </c>
      <c r="I1946" t="s">
        <v>26</v>
      </c>
      <c r="J1946" t="s">
        <v>30</v>
      </c>
      <c r="K1946" s="3">
        <v>37649.07</v>
      </c>
      <c r="L1946" s="6">
        <v>32.6</v>
      </c>
      <c r="M1946" s="4">
        <v>27</v>
      </c>
      <c r="N1946" s="4">
        <v>19</v>
      </c>
      <c r="O1946" s="4">
        <v>452618</v>
      </c>
      <c r="P1946" s="4">
        <v>1000142</v>
      </c>
      <c r="Q1946" s="4">
        <v>0</v>
      </c>
      <c r="R1946" s="9" t="str">
        <f t="shared" si="123"/>
        <v>f7711fe4-6384-4ad3-8604-fb8ebf0c527cпогашенкраткосрочный738консолидация кредитов10+ летв ипотекеконсолидация кредитов37649,0732,6271945261810001420</v>
      </c>
      <c r="S1946" s="10">
        <f t="shared" si="124"/>
        <v>0.22800011506266118</v>
      </c>
      <c r="T1946" s="3">
        <f t="shared" si="125"/>
        <v>12.022023385969428</v>
      </c>
      <c r="U1946" s="13">
        <f t="shared" si="126"/>
        <v>4.2041722102620332E-2</v>
      </c>
    </row>
    <row r="1947" spans="1:21" x14ac:dyDescent="0.25">
      <c r="A1947">
        <v>1572</v>
      </c>
      <c r="B1947" t="s">
        <v>1622</v>
      </c>
      <c r="C1947" t="s">
        <v>23</v>
      </c>
      <c r="D1947" s="1">
        <v>319572</v>
      </c>
      <c r="E1947" t="s">
        <v>34</v>
      </c>
      <c r="F1947" s="4"/>
      <c r="G1947" s="4"/>
      <c r="H1947" t="s">
        <v>29</v>
      </c>
      <c r="I1947" t="s">
        <v>26</v>
      </c>
      <c r="J1947" t="s">
        <v>30</v>
      </c>
      <c r="K1947" s="3">
        <v>33020.86</v>
      </c>
      <c r="L1947" s="6">
        <v>19.100000000000001</v>
      </c>
      <c r="N1947" s="4">
        <v>16</v>
      </c>
      <c r="O1947" s="4">
        <v>178600</v>
      </c>
      <c r="P1947" s="4">
        <v>408672</v>
      </c>
      <c r="Q1947" s="4">
        <v>1</v>
      </c>
      <c r="R1947" s="9" t="str">
        <f t="shared" si="123"/>
        <v>f78f3759-9ff6-483b-a277-695810b0b8ebпогашен319572долгосрочныйконсолидация кредитов10+ летв ипотекеконсолидация кредитов33020,8619,1161786004086721</v>
      </c>
      <c r="S1947" s="10" t="str">
        <f t="shared" si="124"/>
        <v/>
      </c>
      <c r="T1947" s="3">
        <f t="shared" si="125"/>
        <v>5.4087022566947072</v>
      </c>
      <c r="U1947" s="13">
        <f t="shared" si="126"/>
        <v>1.8914549565521251E-2</v>
      </c>
    </row>
    <row r="1948" spans="1:21" x14ac:dyDescent="0.25">
      <c r="A1948">
        <v>1437</v>
      </c>
      <c r="B1948" t="s">
        <v>1487</v>
      </c>
      <c r="C1948" t="s">
        <v>23</v>
      </c>
      <c r="D1948" s="1">
        <v>676170</v>
      </c>
      <c r="E1948" t="s">
        <v>24</v>
      </c>
      <c r="F1948" s="4">
        <v>744</v>
      </c>
      <c r="G1948" s="4">
        <v>1557240</v>
      </c>
      <c r="H1948" t="s">
        <v>29</v>
      </c>
      <c r="I1948" t="s">
        <v>38</v>
      </c>
      <c r="J1948" t="s">
        <v>30</v>
      </c>
      <c r="K1948" s="3">
        <v>18297.57</v>
      </c>
      <c r="L1948" s="6">
        <v>24.7</v>
      </c>
      <c r="N1948" s="4">
        <v>5</v>
      </c>
      <c r="O1948" s="4">
        <v>712994</v>
      </c>
      <c r="P1948" s="4">
        <v>1120196</v>
      </c>
      <c r="Q1948" s="4">
        <v>0</v>
      </c>
      <c r="R1948" s="9" t="str">
        <f t="shared" si="123"/>
        <v>f79fecc8-b33e-43ec-b850-521380e615e7погашен676170краткосрочный744консолидация кредитов10+ летв арендеконсолидация кредитов18297,5724,7571299411201960</v>
      </c>
      <c r="S1948" s="10">
        <f t="shared" si="124"/>
        <v>0.14099999999999999</v>
      </c>
      <c r="T1948" s="3">
        <f t="shared" si="125"/>
        <v>38.966595017808373</v>
      </c>
      <c r="U1948" s="13">
        <f t="shared" si="126"/>
        <v>0.13626847215552537</v>
      </c>
    </row>
    <row r="1949" spans="1:21" x14ac:dyDescent="0.25">
      <c r="A1949">
        <v>1421</v>
      </c>
      <c r="B1949" t="s">
        <v>1471</v>
      </c>
      <c r="C1949" t="s">
        <v>23</v>
      </c>
      <c r="D1949" s="1">
        <v>198308</v>
      </c>
      <c r="E1949" t="s">
        <v>24</v>
      </c>
      <c r="F1949" s="4">
        <v>706</v>
      </c>
      <c r="G1949" s="4">
        <v>846431</v>
      </c>
      <c r="H1949" t="s">
        <v>74</v>
      </c>
      <c r="I1949" t="s">
        <v>38</v>
      </c>
      <c r="J1949" t="s">
        <v>30</v>
      </c>
      <c r="K1949" s="3">
        <v>4753.99</v>
      </c>
      <c r="L1949" s="6">
        <v>16.399999999999999</v>
      </c>
      <c r="M1949" s="4">
        <v>31</v>
      </c>
      <c r="N1949" s="4">
        <v>8</v>
      </c>
      <c r="O1949" s="4">
        <v>58881</v>
      </c>
      <c r="P1949" s="4">
        <v>112310</v>
      </c>
      <c r="Q1949" s="4">
        <v>0</v>
      </c>
      <c r="R1949" s="9" t="str">
        <f t="shared" si="123"/>
        <v>f7e430c4-029f-4ca6-9ca3-21ffca56f5bfпогашен198308краткосрочный706консолидация кредитов6 летв арендеконсолидация кредитов4753,9916,4318588811123100</v>
      </c>
      <c r="S1949" s="10">
        <f t="shared" si="124"/>
        <v>6.7398145861859965E-2</v>
      </c>
      <c r="T1949" s="3">
        <f t="shared" si="125"/>
        <v>12.385596099276608</v>
      </c>
      <c r="U1949" s="13">
        <f t="shared" si="126"/>
        <v>4.3313157241799571E-2</v>
      </c>
    </row>
    <row r="1950" spans="1:21" x14ac:dyDescent="0.25">
      <c r="A1950">
        <v>262</v>
      </c>
      <c r="B1950" t="s">
        <v>311</v>
      </c>
      <c r="C1950" t="s">
        <v>23</v>
      </c>
      <c r="D1950" s="1">
        <v>448272</v>
      </c>
      <c r="E1950" t="s">
        <v>34</v>
      </c>
      <c r="F1950" s="4">
        <v>716</v>
      </c>
      <c r="G1950" s="4">
        <v>1045285</v>
      </c>
      <c r="H1950" t="s">
        <v>29</v>
      </c>
      <c r="I1950" t="s">
        <v>26</v>
      </c>
      <c r="J1950" t="s">
        <v>30</v>
      </c>
      <c r="K1950" s="3">
        <v>16289.08</v>
      </c>
      <c r="L1950" s="6">
        <v>23</v>
      </c>
      <c r="M1950" s="4">
        <v>24</v>
      </c>
      <c r="N1950" s="4">
        <v>7</v>
      </c>
      <c r="O1950" s="4">
        <v>115558</v>
      </c>
      <c r="P1950" s="4">
        <v>157432</v>
      </c>
      <c r="Q1950" s="4">
        <v>0</v>
      </c>
      <c r="R1950" s="9" t="str">
        <f t="shared" si="123"/>
        <v>f7f8e132-37ed-4cc7-a5f9-5d5dea766cdbпогашен448272долгосрочный716консолидация кредитов10+ летв ипотекеконсолидация кредитов16289,08232471155581574320</v>
      </c>
      <c r="S1950" s="10">
        <f t="shared" si="124"/>
        <v>0.18700063619012997</v>
      </c>
      <c r="T1950" s="3">
        <f t="shared" si="125"/>
        <v>7.0942005318900758</v>
      </c>
      <c r="U1950" s="13">
        <f t="shared" si="126"/>
        <v>2.4808836060830335E-2</v>
      </c>
    </row>
    <row r="1951" spans="1:21" x14ac:dyDescent="0.25">
      <c r="A1951">
        <v>612</v>
      </c>
      <c r="B1951" t="s">
        <v>663</v>
      </c>
      <c r="C1951" t="s">
        <v>23</v>
      </c>
      <c r="D1951" s="1">
        <v>131538</v>
      </c>
      <c r="E1951" t="s">
        <v>24</v>
      </c>
      <c r="F1951" s="4"/>
      <c r="G1951" s="4"/>
      <c r="H1951" t="s">
        <v>35</v>
      </c>
      <c r="I1951" t="s">
        <v>32</v>
      </c>
      <c r="J1951" t="s">
        <v>30</v>
      </c>
      <c r="K1951" s="3">
        <v>15833.08</v>
      </c>
      <c r="L1951" s="6">
        <v>14.5</v>
      </c>
      <c r="N1951" s="4">
        <v>12</v>
      </c>
      <c r="O1951" s="4">
        <v>35549</v>
      </c>
      <c r="P1951" s="4">
        <v>46068</v>
      </c>
      <c r="Q1951" s="4">
        <v>0</v>
      </c>
      <c r="R1951" s="9" t="str">
        <f t="shared" si="123"/>
        <v>f81be240-d5ea-440b-a95f-199a845d66e8погашен131538краткосрочныйконсолидация кредитов3 годав собственностиконсолидация кредитов15833,0814,51235549460680</v>
      </c>
      <c r="S1951" s="10" t="str">
        <f t="shared" si="124"/>
        <v/>
      </c>
      <c r="T1951" s="3">
        <f t="shared" si="125"/>
        <v>2.2452359237747803</v>
      </c>
      <c r="U1951" s="13">
        <f t="shared" si="126"/>
        <v>7.8517219382823293E-3</v>
      </c>
    </row>
    <row r="1952" spans="1:21" x14ac:dyDescent="0.25">
      <c r="A1952">
        <v>907</v>
      </c>
      <c r="B1952" t="s">
        <v>959</v>
      </c>
      <c r="C1952" t="s">
        <v>23</v>
      </c>
      <c r="D1952" s="1">
        <v>614108</v>
      </c>
      <c r="E1952" t="s">
        <v>34</v>
      </c>
      <c r="F1952" s="4">
        <v>682</v>
      </c>
      <c r="G1952" s="4">
        <v>1444722</v>
      </c>
      <c r="H1952" t="s">
        <v>57</v>
      </c>
      <c r="I1952" t="s">
        <v>38</v>
      </c>
      <c r="J1952" t="s">
        <v>30</v>
      </c>
      <c r="K1952" s="3">
        <v>39489.03</v>
      </c>
      <c r="L1952" s="6">
        <v>14.2</v>
      </c>
      <c r="N1952" s="4">
        <v>14</v>
      </c>
      <c r="O1952" s="4">
        <v>343425</v>
      </c>
      <c r="P1952" s="4">
        <v>649770</v>
      </c>
      <c r="Q1952" s="4">
        <v>0</v>
      </c>
      <c r="R1952" s="9" t="str">
        <f t="shared" si="123"/>
        <v>f822a943-eda5-4a79-bf70-ff28e86d47f5погашен614108долгосрочный682консолидация кредитов7 летв арендеконсолидация кредитов39489,0314,2143434256497700</v>
      </c>
      <c r="S1952" s="10">
        <f t="shared" si="124"/>
        <v>0.32799968436834215</v>
      </c>
      <c r="T1952" s="3">
        <f t="shared" si="125"/>
        <v>8.6967190634968752</v>
      </c>
      <c r="U1952" s="13">
        <f t="shared" si="126"/>
        <v>3.0412937517556912E-2</v>
      </c>
    </row>
    <row r="1953" spans="1:21" x14ac:dyDescent="0.25">
      <c r="A1953">
        <v>297</v>
      </c>
      <c r="B1953" t="s">
        <v>347</v>
      </c>
      <c r="C1953" t="s">
        <v>23</v>
      </c>
      <c r="D1953" s="1">
        <v>94974</v>
      </c>
      <c r="E1953" t="s">
        <v>24</v>
      </c>
      <c r="F1953" s="4">
        <v>694</v>
      </c>
      <c r="G1953" s="4">
        <v>301093</v>
      </c>
      <c r="H1953" t="s">
        <v>68</v>
      </c>
      <c r="I1953" t="s">
        <v>38</v>
      </c>
      <c r="J1953" t="s">
        <v>30</v>
      </c>
      <c r="K1953" s="3">
        <v>4842.53</v>
      </c>
      <c r="L1953" s="6">
        <v>9.3000000000000007</v>
      </c>
      <c r="N1953" s="4">
        <v>7</v>
      </c>
      <c r="O1953" s="4">
        <v>162564</v>
      </c>
      <c r="P1953" s="4">
        <v>341000</v>
      </c>
      <c r="Q1953" s="4">
        <v>0</v>
      </c>
      <c r="R1953" s="9" t="str">
        <f t="shared" si="123"/>
        <v>f83594ba-4d1d-45e2-ba80-5cf51e8c35f1погашен94974краткосрочный694консолидация кредитов1 годв арендеконсолидация кредитов4842,539,371625643410000</v>
      </c>
      <c r="S1953" s="10">
        <f t="shared" si="124"/>
        <v>0.192998043793778</v>
      </c>
      <c r="T1953" s="3">
        <f t="shared" si="125"/>
        <v>33.570055322321188</v>
      </c>
      <c r="U1953" s="13">
        <f t="shared" si="126"/>
        <v>0.11739645578112562</v>
      </c>
    </row>
    <row r="1954" spans="1:21" x14ac:dyDescent="0.25">
      <c r="A1954">
        <v>1740</v>
      </c>
      <c r="B1954" t="s">
        <v>1789</v>
      </c>
      <c r="C1954" t="s">
        <v>40</v>
      </c>
      <c r="D1954" s="1">
        <v>622974</v>
      </c>
      <c r="E1954" t="s">
        <v>34</v>
      </c>
      <c r="F1954" s="4"/>
      <c r="G1954" s="4"/>
      <c r="H1954" t="s">
        <v>68</v>
      </c>
      <c r="I1954" t="s">
        <v>32</v>
      </c>
      <c r="J1954" t="s">
        <v>30</v>
      </c>
      <c r="K1954" s="3">
        <v>40069.480000000003</v>
      </c>
      <c r="L1954" s="6">
        <v>21.8</v>
      </c>
      <c r="M1954" s="4">
        <v>48</v>
      </c>
      <c r="N1954" s="4">
        <v>19</v>
      </c>
      <c r="O1954" s="4">
        <v>594548</v>
      </c>
      <c r="P1954" s="4">
        <v>804232</v>
      </c>
      <c r="Q1954" s="4">
        <v>0</v>
      </c>
      <c r="R1954" s="9" t="str">
        <f t="shared" si="123"/>
        <v>f8719eb0-ad2d-4bfe-a717-208df926d394не погашен622974долгосрочныйконсолидация кредитов1 годв собственностиконсолидация кредитов40069,4821,848195945488042320</v>
      </c>
      <c r="S1954" s="10" t="str">
        <f t="shared" si="124"/>
        <v/>
      </c>
      <c r="T1954" s="3">
        <f t="shared" si="125"/>
        <v>14.837926521631925</v>
      </c>
      <c r="U1954" s="13">
        <f t="shared" si="126"/>
        <v>5.1889100808902362E-2</v>
      </c>
    </row>
    <row r="1955" spans="1:21" x14ac:dyDescent="0.25">
      <c r="A1955">
        <v>1118</v>
      </c>
      <c r="B1955" t="s">
        <v>1168</v>
      </c>
      <c r="C1955" t="s">
        <v>40</v>
      </c>
      <c r="D1955" s="1">
        <v>55286</v>
      </c>
      <c r="E1955" t="s">
        <v>24</v>
      </c>
      <c r="F1955" s="4">
        <v>704</v>
      </c>
      <c r="G1955" s="4">
        <v>1909880</v>
      </c>
      <c r="H1955" t="s">
        <v>42</v>
      </c>
      <c r="I1955" t="s">
        <v>26</v>
      </c>
      <c r="J1955" t="s">
        <v>72</v>
      </c>
      <c r="K1955" s="3">
        <v>14737.92</v>
      </c>
      <c r="L1955" s="6">
        <v>16.899999999999999</v>
      </c>
      <c r="M1955" s="4">
        <v>33</v>
      </c>
      <c r="N1955" s="4">
        <v>7</v>
      </c>
      <c r="O1955" s="4">
        <v>131290</v>
      </c>
      <c r="P1955" s="4">
        <v>191224</v>
      </c>
      <c r="Q1955" s="4">
        <v>0</v>
      </c>
      <c r="R1955" s="9" t="str">
        <f t="shared" si="123"/>
        <v>f8a4e585-6a0c-49b7-8664-3294433f6c5fне погашен55286краткосрочный704иное&lt; 1 годав ипотекеиное14737,9216,93371312901912240</v>
      </c>
      <c r="S1955" s="10">
        <f t="shared" si="124"/>
        <v>9.2600079586152018E-2</v>
      </c>
      <c r="T1955" s="3">
        <f t="shared" si="125"/>
        <v>8.9083127062706264</v>
      </c>
      <c r="U1955" s="13">
        <f t="shared" si="126"/>
        <v>3.1152892917956247E-2</v>
      </c>
    </row>
    <row r="1956" spans="1:21" x14ac:dyDescent="0.25">
      <c r="A1956">
        <v>723</v>
      </c>
      <c r="B1956" t="s">
        <v>775</v>
      </c>
      <c r="C1956" t="s">
        <v>23</v>
      </c>
      <c r="D1956" s="1">
        <v>246202</v>
      </c>
      <c r="E1956" t="s">
        <v>24</v>
      </c>
      <c r="F1956" s="4">
        <v>720</v>
      </c>
      <c r="G1956" s="4">
        <v>1404879</v>
      </c>
      <c r="H1956" t="s">
        <v>25</v>
      </c>
      <c r="I1956" t="s">
        <v>38</v>
      </c>
      <c r="J1956" t="s">
        <v>30</v>
      </c>
      <c r="K1956" s="3">
        <v>13112.28</v>
      </c>
      <c r="L1956" s="6">
        <v>16.600000000000001</v>
      </c>
      <c r="M1956" s="4">
        <v>36</v>
      </c>
      <c r="N1956" s="4">
        <v>7</v>
      </c>
      <c r="O1956" s="4">
        <v>171570</v>
      </c>
      <c r="P1956" s="4">
        <v>309914</v>
      </c>
      <c r="Q1956" s="4">
        <v>1</v>
      </c>
      <c r="R1956" s="9" t="str">
        <f t="shared" si="123"/>
        <v>f8e19364-1e97-4ceb-9054-1145091a633fпогашен246202краткосрочный720консолидация кредитов8 летв арендеконсолидация кредитов13112,2816,63671715703099141</v>
      </c>
      <c r="S1956" s="10">
        <f t="shared" si="124"/>
        <v>0.11200064916622714</v>
      </c>
      <c r="T1956" s="3">
        <f t="shared" si="125"/>
        <v>13.084680925056512</v>
      </c>
      <c r="U1956" s="13">
        <f t="shared" si="126"/>
        <v>4.5757897950414281E-2</v>
      </c>
    </row>
    <row r="1957" spans="1:21" x14ac:dyDescent="0.25">
      <c r="A1957">
        <v>440</v>
      </c>
      <c r="B1957" t="s">
        <v>491</v>
      </c>
      <c r="C1957" t="s">
        <v>23</v>
      </c>
      <c r="D1957" s="1">
        <v>767624</v>
      </c>
      <c r="E1957" t="s">
        <v>24</v>
      </c>
      <c r="F1957" s="4">
        <v>733</v>
      </c>
      <c r="G1957" s="4">
        <v>2083825</v>
      </c>
      <c r="H1957" t="s">
        <v>42</v>
      </c>
      <c r="I1957" t="s">
        <v>26</v>
      </c>
      <c r="J1957" t="s">
        <v>30</v>
      </c>
      <c r="K1957" s="3">
        <v>22574.85</v>
      </c>
      <c r="L1957" s="6">
        <v>12.6</v>
      </c>
      <c r="N1957" s="4">
        <v>12</v>
      </c>
      <c r="O1957" s="4">
        <v>434910</v>
      </c>
      <c r="P1957" s="4">
        <v>1243396</v>
      </c>
      <c r="Q1957" s="4">
        <v>0</v>
      </c>
      <c r="R1957" s="9" t="str">
        <f t="shared" si="123"/>
        <v>f8fe1ce7-dd1b-45e4-86d8-1446b353b817погашен767624краткосрочный733консолидация кредитов&lt; 1 годав ипотекеконсолидация кредитов22574,8512,61243491012433960</v>
      </c>
      <c r="S1957" s="10">
        <f t="shared" si="124"/>
        <v>0.13000045589240936</v>
      </c>
      <c r="T1957" s="3">
        <f t="shared" si="125"/>
        <v>19.26524428733746</v>
      </c>
      <c r="U1957" s="13">
        <f t="shared" si="126"/>
        <v>6.7371691150809002E-2</v>
      </c>
    </row>
    <row r="1958" spans="1:21" x14ac:dyDescent="0.25">
      <c r="A1958">
        <v>157</v>
      </c>
      <c r="B1958" t="s">
        <v>204</v>
      </c>
      <c r="C1958" t="s">
        <v>40</v>
      </c>
      <c r="D1958" s="1">
        <v>393558</v>
      </c>
      <c r="E1958" t="s">
        <v>34</v>
      </c>
      <c r="F1958" s="4">
        <v>678</v>
      </c>
      <c r="G1958" s="4">
        <v>2317392</v>
      </c>
      <c r="H1958" t="s">
        <v>46</v>
      </c>
      <c r="I1958" t="s">
        <v>32</v>
      </c>
      <c r="J1958" t="s">
        <v>30</v>
      </c>
      <c r="K1958" s="3">
        <v>22015.3</v>
      </c>
      <c r="L1958" s="6">
        <v>14.7</v>
      </c>
      <c r="M1958" s="4">
        <v>27</v>
      </c>
      <c r="N1958" s="4">
        <v>8</v>
      </c>
      <c r="O1958" s="4">
        <v>124184</v>
      </c>
      <c r="P1958" s="4">
        <v>145552</v>
      </c>
      <c r="Q1958" s="4">
        <v>0</v>
      </c>
      <c r="R1958" s="9" t="str">
        <f t="shared" si="123"/>
        <v>f922a1c3-98e7-4870-ade3-dd9a9b2fa5eeне погашен393558долгосрочный678консолидация кредитов2 годав собственностиконсолидация кредитов22015,314,72781241841455520</v>
      </c>
      <c r="S1958" s="10">
        <f t="shared" si="124"/>
        <v>0.11400039354584808</v>
      </c>
      <c r="T1958" s="3">
        <f t="shared" si="125"/>
        <v>5.6408043497022531</v>
      </c>
      <c r="U1958" s="13">
        <f t="shared" si="126"/>
        <v>1.97262242213074E-2</v>
      </c>
    </row>
    <row r="1959" spans="1:21" x14ac:dyDescent="0.25">
      <c r="A1959">
        <v>1805</v>
      </c>
      <c r="B1959" t="s">
        <v>1854</v>
      </c>
      <c r="C1959" t="s">
        <v>23</v>
      </c>
      <c r="D1959" s="1">
        <v>269852</v>
      </c>
      <c r="E1959" t="s">
        <v>34</v>
      </c>
      <c r="F1959" s="4">
        <v>709</v>
      </c>
      <c r="G1959" s="4">
        <v>1495471</v>
      </c>
      <c r="H1959" t="s">
        <v>46</v>
      </c>
      <c r="I1959" t="s">
        <v>38</v>
      </c>
      <c r="J1959" t="s">
        <v>30</v>
      </c>
      <c r="K1959" s="3">
        <v>10505.86</v>
      </c>
      <c r="L1959" s="6">
        <v>19.3</v>
      </c>
      <c r="N1959" s="4">
        <v>6</v>
      </c>
      <c r="O1959" s="4">
        <v>178505</v>
      </c>
      <c r="P1959" s="4">
        <v>283536</v>
      </c>
      <c r="Q1959" s="4">
        <v>1</v>
      </c>
      <c r="R1959" s="9" t="str">
        <f t="shared" si="123"/>
        <v>f95c7892-188a-472f-ad85-39dec27ffe67погашен269852долгосрочный709консолидация кредитов2 годав арендеконсолидация кредитов10505,8619,361785052835361</v>
      </c>
      <c r="S1959" s="10">
        <f t="shared" si="124"/>
        <v>8.4301414069547331E-2</v>
      </c>
      <c r="T1959" s="3">
        <f t="shared" si="125"/>
        <v>16.990993597858719</v>
      </c>
      <c r="U1959" s="13">
        <f t="shared" si="126"/>
        <v>5.9418502872174837E-2</v>
      </c>
    </row>
    <row r="1960" spans="1:21" x14ac:dyDescent="0.25">
      <c r="A1960">
        <v>914</v>
      </c>
      <c r="B1960" t="s">
        <v>966</v>
      </c>
      <c r="C1960" t="s">
        <v>23</v>
      </c>
      <c r="D1960" s="1">
        <v>225126</v>
      </c>
      <c r="E1960" t="s">
        <v>24</v>
      </c>
      <c r="F1960" s="4">
        <v>719</v>
      </c>
      <c r="G1960" s="4">
        <v>1788736</v>
      </c>
      <c r="H1960" t="s">
        <v>57</v>
      </c>
      <c r="I1960" t="s">
        <v>26</v>
      </c>
      <c r="J1960" t="s">
        <v>44</v>
      </c>
      <c r="K1960" s="3">
        <v>15055.03</v>
      </c>
      <c r="L1960" s="6">
        <v>19.3</v>
      </c>
      <c r="M1960" s="4">
        <v>61</v>
      </c>
      <c r="N1960" s="4">
        <v>21</v>
      </c>
      <c r="O1960" s="4">
        <v>329593</v>
      </c>
      <c r="P1960" s="4">
        <v>529320</v>
      </c>
      <c r="Q1960" s="4">
        <v>0</v>
      </c>
      <c r="R1960" s="9" t="str">
        <f t="shared" si="123"/>
        <v>f97a1cdd-7f92-4dc5-bccf-ebe1da480b0bпогашен225126краткосрочный719приобретение жилья7 летв ипотекеприобретение жилья15055,0319,361213295935293200</v>
      </c>
      <c r="S1960" s="10">
        <f t="shared" si="124"/>
        <v>0.1009988953093134</v>
      </c>
      <c r="T1960" s="3">
        <f t="shared" si="125"/>
        <v>21.89255019750874</v>
      </c>
      <c r="U1960" s="13">
        <f t="shared" si="126"/>
        <v>7.6559534279021818E-2</v>
      </c>
    </row>
    <row r="1961" spans="1:21" x14ac:dyDescent="0.25">
      <c r="A1961">
        <v>1952</v>
      </c>
      <c r="B1961" t="s">
        <v>1999</v>
      </c>
      <c r="C1961" t="s">
        <v>23</v>
      </c>
      <c r="E1961" t="s">
        <v>24</v>
      </c>
      <c r="F1961" s="4">
        <v>750</v>
      </c>
      <c r="G1961" s="4">
        <v>2705220</v>
      </c>
      <c r="H1961" t="s">
        <v>25</v>
      </c>
      <c r="I1961" t="s">
        <v>26</v>
      </c>
      <c r="J1961" t="s">
        <v>27</v>
      </c>
      <c r="K1961" s="3">
        <v>13751.63</v>
      </c>
      <c r="L1961" s="6">
        <v>18.899999999999999</v>
      </c>
      <c r="M1961" s="4">
        <v>54</v>
      </c>
      <c r="N1961" s="4">
        <v>8</v>
      </c>
      <c r="O1961" s="4">
        <v>721829</v>
      </c>
      <c r="P1961" s="4">
        <v>1592008</v>
      </c>
      <c r="Q1961" s="4">
        <v>0</v>
      </c>
      <c r="R1961" s="9" t="str">
        <f t="shared" si="123"/>
        <v>f98274b4-c2a3-4542-a04d-104b0225e231погашенкраткосрочный750ремонт жилья8 летв ипотекеремонт жилья13751,6318,954872182915920080</v>
      </c>
      <c r="S1961" s="10">
        <f t="shared" si="124"/>
        <v>6.1000421407501053E-2</v>
      </c>
      <c r="T1961" s="3">
        <f t="shared" si="125"/>
        <v>52.490432043328681</v>
      </c>
      <c r="U1961" s="13">
        <f t="shared" si="126"/>
        <v>0.18356212479070566</v>
      </c>
    </row>
    <row r="1962" spans="1:21" x14ac:dyDescent="0.25">
      <c r="A1962">
        <v>1395</v>
      </c>
      <c r="B1962" t="s">
        <v>1445</v>
      </c>
      <c r="C1962" t="s">
        <v>23</v>
      </c>
      <c r="D1962" s="1">
        <v>215886</v>
      </c>
      <c r="E1962" t="s">
        <v>24</v>
      </c>
      <c r="F1962" s="4">
        <v>707</v>
      </c>
      <c r="G1962" s="4">
        <v>783085</v>
      </c>
      <c r="H1962" t="s">
        <v>46</v>
      </c>
      <c r="I1962" t="s">
        <v>38</v>
      </c>
      <c r="J1962" t="s">
        <v>30</v>
      </c>
      <c r="K1962" s="3">
        <v>8809.5400000000009</v>
      </c>
      <c r="L1962" s="6">
        <v>11</v>
      </c>
      <c r="N1962" s="4">
        <v>11</v>
      </c>
      <c r="O1962" s="4">
        <v>179949</v>
      </c>
      <c r="P1962" s="4">
        <v>304612</v>
      </c>
      <c r="Q1962" s="4">
        <v>0</v>
      </c>
      <c r="R1962" s="9" t="str">
        <f t="shared" si="123"/>
        <v>f99719f4-0dc6-4ed2-ac0f-2e1e88e7ac3eпогашен215886краткосрочный707консолидация кредитов2 годав арендеконсолидация кредитов8809,5411111799493046120</v>
      </c>
      <c r="S1962" s="10">
        <f t="shared" si="124"/>
        <v>0.13499745238384084</v>
      </c>
      <c r="T1962" s="3">
        <f t="shared" si="125"/>
        <v>20.426605702454381</v>
      </c>
      <c r="U1962" s="13">
        <f t="shared" si="126"/>
        <v>7.1433040252161989E-2</v>
      </c>
    </row>
    <row r="1963" spans="1:21" x14ac:dyDescent="0.25">
      <c r="A1963">
        <v>130</v>
      </c>
      <c r="B1963" t="s">
        <v>177</v>
      </c>
      <c r="C1963" t="s">
        <v>23</v>
      </c>
      <c r="D1963" s="1">
        <v>752290</v>
      </c>
      <c r="E1963" t="s">
        <v>34</v>
      </c>
      <c r="F1963" s="4">
        <v>649</v>
      </c>
      <c r="G1963" s="4">
        <v>2320375</v>
      </c>
      <c r="H1963" t="s">
        <v>35</v>
      </c>
      <c r="I1963" t="s">
        <v>38</v>
      </c>
      <c r="J1963" t="s">
        <v>30</v>
      </c>
      <c r="K1963" s="3">
        <v>39252.86</v>
      </c>
      <c r="L1963" s="6">
        <v>13.4</v>
      </c>
      <c r="M1963" s="4">
        <v>16</v>
      </c>
      <c r="N1963" s="4">
        <v>13</v>
      </c>
      <c r="O1963" s="4">
        <v>431053</v>
      </c>
      <c r="P1963" s="4">
        <v>513502</v>
      </c>
      <c r="Q1963" s="4">
        <v>0</v>
      </c>
      <c r="R1963" s="9" t="str">
        <f t="shared" si="123"/>
        <v>f99cee77-ac7d-4d8b-936e-93ada7836e1bпогашен752290долгосрочный649консолидация кредитов3 годав арендеконсолидация кредитов39252,8613,416134310535135020</v>
      </c>
      <c r="S1963" s="10">
        <f t="shared" si="124"/>
        <v>0.20299922210849539</v>
      </c>
      <c r="T1963" s="3">
        <f t="shared" si="125"/>
        <v>10.981441861815929</v>
      </c>
      <c r="U1963" s="13">
        <f t="shared" si="126"/>
        <v>3.840274737606645E-2</v>
      </c>
    </row>
    <row r="1964" spans="1:21" x14ac:dyDescent="0.25">
      <c r="A1964">
        <v>666</v>
      </c>
      <c r="B1964" t="s">
        <v>718</v>
      </c>
      <c r="C1964" t="s">
        <v>23</v>
      </c>
      <c r="D1964" s="1">
        <v>393382</v>
      </c>
      <c r="E1964" t="s">
        <v>24</v>
      </c>
      <c r="F1964" s="4"/>
      <c r="G1964" s="4"/>
      <c r="H1964" t="s">
        <v>52</v>
      </c>
      <c r="I1964" t="s">
        <v>26</v>
      </c>
      <c r="J1964" t="s">
        <v>30</v>
      </c>
      <c r="K1964" s="3">
        <v>19400.330000000002</v>
      </c>
      <c r="L1964" s="6">
        <v>11</v>
      </c>
      <c r="M1964" s="4">
        <v>4</v>
      </c>
      <c r="N1964" s="4">
        <v>23</v>
      </c>
      <c r="O1964" s="4">
        <v>112765</v>
      </c>
      <c r="P1964" s="4">
        <v>419848</v>
      </c>
      <c r="Q1964" s="4">
        <v>0</v>
      </c>
      <c r="R1964" s="9" t="str">
        <f t="shared" si="123"/>
        <v>f9c24e89-c8b5-450f-8841-fcd9cec7fa74погашен393382краткосрочныйконсолидация кредитов4 годав ипотекеконсолидация кредитов19400,33114231127654198480</v>
      </c>
      <c r="S1964" s="10" t="str">
        <f t="shared" si="124"/>
        <v/>
      </c>
      <c r="T1964" s="3">
        <f t="shared" si="125"/>
        <v>5.8125299930465095</v>
      </c>
      <c r="U1964" s="13">
        <f t="shared" si="126"/>
        <v>2.0326758885363932E-2</v>
      </c>
    </row>
    <row r="1965" spans="1:21" x14ac:dyDescent="0.25">
      <c r="A1965">
        <v>627</v>
      </c>
      <c r="B1965" t="s">
        <v>678</v>
      </c>
      <c r="C1965" t="s">
        <v>23</v>
      </c>
      <c r="E1965" t="s">
        <v>24</v>
      </c>
      <c r="F1965" s="4">
        <v>743</v>
      </c>
      <c r="G1965" s="4">
        <v>788101</v>
      </c>
      <c r="H1965" t="s">
        <v>37</v>
      </c>
      <c r="I1965" t="s">
        <v>26</v>
      </c>
      <c r="J1965" t="s">
        <v>30</v>
      </c>
      <c r="K1965" s="3">
        <v>14317.26</v>
      </c>
      <c r="L1965" s="6">
        <v>14.6</v>
      </c>
      <c r="M1965" s="4">
        <v>26</v>
      </c>
      <c r="N1965" s="4">
        <v>9</v>
      </c>
      <c r="O1965" s="4">
        <v>137750</v>
      </c>
      <c r="P1965" s="4">
        <v>537042</v>
      </c>
      <c r="Q1965" s="4">
        <v>0</v>
      </c>
      <c r="R1965" s="9" t="str">
        <f t="shared" si="123"/>
        <v>f9dfd867-61a1-469b-840e-71d0c4a2e631погашенкраткосрочный743консолидация кредитов5 летв ипотекеконсолидация кредитов14317,2614,62691377505370420</v>
      </c>
      <c r="S1965" s="10">
        <f t="shared" si="124"/>
        <v>0.21800139829793388</v>
      </c>
      <c r="T1965" s="3">
        <f t="shared" si="125"/>
        <v>9.6212543461528259</v>
      </c>
      <c r="U1965" s="13">
        <f t="shared" si="126"/>
        <v>3.3646091719606794E-2</v>
      </c>
    </row>
    <row r="1966" spans="1:21" x14ac:dyDescent="0.25">
      <c r="A1966">
        <v>211</v>
      </c>
      <c r="B1966" t="s">
        <v>258</v>
      </c>
      <c r="C1966" t="s">
        <v>23</v>
      </c>
      <c r="D1966" s="1">
        <v>486288</v>
      </c>
      <c r="E1966" t="s">
        <v>34</v>
      </c>
      <c r="F1966" s="4">
        <v>707</v>
      </c>
      <c r="G1966" s="4">
        <v>1654577</v>
      </c>
      <c r="H1966" t="s">
        <v>35</v>
      </c>
      <c r="I1966" t="s">
        <v>26</v>
      </c>
      <c r="J1966" t="s">
        <v>30</v>
      </c>
      <c r="K1966" s="3">
        <v>22612.47</v>
      </c>
      <c r="L1966" s="6">
        <v>14.9</v>
      </c>
      <c r="M1966" s="4">
        <v>14</v>
      </c>
      <c r="N1966" s="4">
        <v>18</v>
      </c>
      <c r="O1966" s="4">
        <v>407835</v>
      </c>
      <c r="P1966" s="4">
        <v>821282</v>
      </c>
      <c r="Q1966" s="4">
        <v>0</v>
      </c>
      <c r="R1966" s="9" t="str">
        <f t="shared" si="123"/>
        <v>fa3af482-4fd5-4b0c-8d75-d3292a195463погашен486288долгосрочный707консолидация кредитов3 годав ипотекеконсолидация кредитов22612,4714,914184078358212820</v>
      </c>
      <c r="S1966" s="10">
        <f t="shared" si="124"/>
        <v>0.16399940286852774</v>
      </c>
      <c r="T1966" s="3">
        <f t="shared" si="125"/>
        <v>18.035844823674722</v>
      </c>
      <c r="U1966" s="13">
        <f t="shared" si="126"/>
        <v>6.3072408996297416E-2</v>
      </c>
    </row>
    <row r="1967" spans="1:21" x14ac:dyDescent="0.25">
      <c r="A1967">
        <v>1591</v>
      </c>
      <c r="B1967" t="s">
        <v>1641</v>
      </c>
      <c r="C1967" t="s">
        <v>23</v>
      </c>
      <c r="D1967" s="1">
        <v>558866</v>
      </c>
      <c r="E1967" t="s">
        <v>34</v>
      </c>
      <c r="F1967" s="4">
        <v>685</v>
      </c>
      <c r="G1967" s="4">
        <v>1835989</v>
      </c>
      <c r="H1967" t="s">
        <v>35</v>
      </c>
      <c r="I1967" t="s">
        <v>26</v>
      </c>
      <c r="J1967" t="s">
        <v>30</v>
      </c>
      <c r="K1967" s="3">
        <v>27233.84</v>
      </c>
      <c r="L1967" s="6">
        <v>26.6</v>
      </c>
      <c r="N1967" s="4">
        <v>12</v>
      </c>
      <c r="O1967" s="4">
        <v>427177</v>
      </c>
      <c r="P1967" s="4">
        <v>635778</v>
      </c>
      <c r="Q1967" s="4">
        <v>0</v>
      </c>
      <c r="R1967" s="9" t="str">
        <f t="shared" si="123"/>
        <v>fa54d330-b6a8-4c39-b245-9527bb483378погашен558866долгосрочный685консолидация кредитов3 годав ипотекеконсолидация кредитов27233,8426,6124271776357780</v>
      </c>
      <c r="S1967" s="10">
        <f t="shared" si="124"/>
        <v>0.17800002069729176</v>
      </c>
      <c r="T1967" s="3">
        <f t="shared" si="125"/>
        <v>15.685522129820841</v>
      </c>
      <c r="U1967" s="13">
        <f t="shared" si="126"/>
        <v>5.4853192448955881E-2</v>
      </c>
    </row>
    <row r="1968" spans="1:21" x14ac:dyDescent="0.25">
      <c r="A1968">
        <v>1450</v>
      </c>
      <c r="B1968" t="s">
        <v>1500</v>
      </c>
      <c r="C1968" t="s">
        <v>23</v>
      </c>
      <c r="E1968" t="s">
        <v>34</v>
      </c>
      <c r="F1968" s="4">
        <v>738</v>
      </c>
      <c r="G1968" s="4">
        <v>1341704</v>
      </c>
      <c r="H1968" t="s">
        <v>74</v>
      </c>
      <c r="I1968" t="s">
        <v>38</v>
      </c>
      <c r="J1968" t="s">
        <v>30</v>
      </c>
      <c r="K1968" s="3">
        <v>5646.23</v>
      </c>
      <c r="L1968" s="6">
        <v>18.899999999999999</v>
      </c>
      <c r="N1968" s="4">
        <v>10</v>
      </c>
      <c r="O1968" s="4">
        <v>182058</v>
      </c>
      <c r="P1968" s="4">
        <v>932734</v>
      </c>
      <c r="Q1968" s="4">
        <v>0</v>
      </c>
      <c r="R1968" s="9" t="str">
        <f t="shared" si="123"/>
        <v>fa62964d-e8b9-4bd8-8fbc-9c75ae934fb4погашендолгосрочный738консолидация кредитов6 летв арендеконсолидация кредитов5646,2318,9101820589327340</v>
      </c>
      <c r="S1968" s="10">
        <f t="shared" si="124"/>
        <v>5.0499037045428796E-2</v>
      </c>
      <c r="T1968" s="3">
        <f t="shared" si="125"/>
        <v>32.244170003701591</v>
      </c>
      <c r="U1968" s="13">
        <f t="shared" si="126"/>
        <v>0.11275975692306112</v>
      </c>
    </row>
    <row r="1969" spans="1:21" x14ac:dyDescent="0.25">
      <c r="A1969">
        <v>387</v>
      </c>
      <c r="B1969" t="s">
        <v>439</v>
      </c>
      <c r="C1969" t="s">
        <v>23</v>
      </c>
      <c r="D1969" s="1">
        <v>328350</v>
      </c>
      <c r="E1969" t="s">
        <v>24</v>
      </c>
      <c r="F1969" s="4">
        <v>745</v>
      </c>
      <c r="G1969" s="4">
        <v>1343243</v>
      </c>
      <c r="H1969" t="s">
        <v>29</v>
      </c>
      <c r="I1969" t="s">
        <v>26</v>
      </c>
      <c r="J1969" t="s">
        <v>30</v>
      </c>
      <c r="K1969" s="3">
        <v>11529.39</v>
      </c>
      <c r="L1969" s="6">
        <v>19.399999999999999</v>
      </c>
      <c r="N1969" s="4">
        <v>7</v>
      </c>
      <c r="O1969" s="4">
        <v>373958</v>
      </c>
      <c r="P1969" s="4">
        <v>600578</v>
      </c>
      <c r="Q1969" s="4">
        <v>0</v>
      </c>
      <c r="R1969" s="9" t="str">
        <f t="shared" si="123"/>
        <v>faa524e8-2e89-414e-9a18-3042d1ef9166погашен328350краткосрочный745консолидация кредитов10+ летв ипотекеконсолидация кредитов11529,3919,473739586005780</v>
      </c>
      <c r="S1969" s="10">
        <f t="shared" si="124"/>
        <v>0.10299899571410384</v>
      </c>
      <c r="T1969" s="3">
        <f t="shared" si="125"/>
        <v>32.435193882763961</v>
      </c>
      <c r="U1969" s="13">
        <f t="shared" si="126"/>
        <v>0.11342777865124021</v>
      </c>
    </row>
    <row r="1970" spans="1:21" x14ac:dyDescent="0.25">
      <c r="A1970">
        <v>920</v>
      </c>
      <c r="B1970" t="s">
        <v>972</v>
      </c>
      <c r="C1970" t="s">
        <v>23</v>
      </c>
      <c r="D1970" s="1">
        <v>285670</v>
      </c>
      <c r="E1970" t="s">
        <v>24</v>
      </c>
      <c r="F1970" s="4">
        <v>744</v>
      </c>
      <c r="G1970" s="4">
        <v>934515</v>
      </c>
      <c r="H1970" t="s">
        <v>52</v>
      </c>
      <c r="I1970" t="s">
        <v>38</v>
      </c>
      <c r="J1970" t="s">
        <v>30</v>
      </c>
      <c r="K1970" s="3">
        <v>6074.3</v>
      </c>
      <c r="L1970" s="6">
        <v>14.4</v>
      </c>
      <c r="N1970" s="4">
        <v>10</v>
      </c>
      <c r="O1970" s="4">
        <v>192907</v>
      </c>
      <c r="P1970" s="4">
        <v>474232</v>
      </c>
      <c r="Q1970" s="4">
        <v>0</v>
      </c>
      <c r="R1970" s="9" t="str">
        <f t="shared" si="123"/>
        <v>fad03dfc-cc27-4955-ba69-93fa069e3431погашен285670краткосрочный744консолидация кредитов4 годав арендеконсолидация кредитов6074,314,4101929074742320</v>
      </c>
      <c r="S1970" s="10">
        <f t="shared" si="124"/>
        <v>7.7999390057944498E-2</v>
      </c>
      <c r="T1970" s="3">
        <f t="shared" si="125"/>
        <v>31.757898029402565</v>
      </c>
      <c r="U1970" s="13">
        <f t="shared" si="126"/>
        <v>0.11105923525932591</v>
      </c>
    </row>
    <row r="1971" spans="1:21" x14ac:dyDescent="0.25">
      <c r="A1971">
        <v>1065</v>
      </c>
      <c r="B1971" t="s">
        <v>1115</v>
      </c>
      <c r="C1971" t="s">
        <v>23</v>
      </c>
      <c r="D1971" s="1">
        <v>299420</v>
      </c>
      <c r="E1971" t="s">
        <v>34</v>
      </c>
      <c r="F1971" s="4">
        <v>677</v>
      </c>
      <c r="G1971" s="4">
        <v>836589</v>
      </c>
      <c r="H1971" t="s">
        <v>57</v>
      </c>
      <c r="I1971" t="s">
        <v>26</v>
      </c>
      <c r="J1971" t="s">
        <v>30</v>
      </c>
      <c r="K1971" s="3">
        <v>6748.42</v>
      </c>
      <c r="L1971" s="6">
        <v>22.8</v>
      </c>
      <c r="M1971" s="4">
        <v>39</v>
      </c>
      <c r="N1971" s="4">
        <v>7</v>
      </c>
      <c r="O1971" s="4">
        <v>99142</v>
      </c>
      <c r="P1971" s="4">
        <v>204622</v>
      </c>
      <c r="Q1971" s="4">
        <v>2</v>
      </c>
      <c r="R1971" s="9" t="str">
        <f t="shared" si="123"/>
        <v>fae73d75-089a-4406-9c2b-94c37baa8009погашен299420долгосрочный677консолидация кредитов7 летв ипотекеконсолидация кредитов6748,4222,8397991422046222</v>
      </c>
      <c r="S1971" s="10">
        <f t="shared" si="124"/>
        <v>9.6799073380118561E-2</v>
      </c>
      <c r="T1971" s="3">
        <f t="shared" si="125"/>
        <v>14.691142519285995</v>
      </c>
      <c r="U1971" s="13">
        <f t="shared" si="126"/>
        <v>5.1375788528796498E-2</v>
      </c>
    </row>
    <row r="1972" spans="1:21" x14ac:dyDescent="0.25">
      <c r="A1972">
        <v>1878</v>
      </c>
      <c r="B1972" t="s">
        <v>1925</v>
      </c>
      <c r="C1972" t="s">
        <v>23</v>
      </c>
      <c r="D1972" s="1">
        <v>628144</v>
      </c>
      <c r="E1972" t="s">
        <v>34</v>
      </c>
      <c r="F1972" s="4"/>
      <c r="G1972" s="4"/>
      <c r="H1972" t="s">
        <v>68</v>
      </c>
      <c r="I1972" t="s">
        <v>38</v>
      </c>
      <c r="J1972" t="s">
        <v>30</v>
      </c>
      <c r="K1972" s="3">
        <v>19793.439999999999</v>
      </c>
      <c r="L1972" s="6">
        <v>22.5</v>
      </c>
      <c r="M1972" s="4">
        <v>32</v>
      </c>
      <c r="N1972" s="4">
        <v>6</v>
      </c>
      <c r="O1972" s="4">
        <v>298566</v>
      </c>
      <c r="P1972" s="4">
        <v>909744</v>
      </c>
      <c r="Q1972" s="4">
        <v>0</v>
      </c>
      <c r="R1972" s="9" t="str">
        <f t="shared" si="123"/>
        <v>fb23508f-e762-496e-a854-97f15d806254погашен628144долгосрочныйконсолидация кредитов1 годв арендеконсолидация кредитов19793,4422,53262985669097440</v>
      </c>
      <c r="S1972" s="10" t="str">
        <f t="shared" si="124"/>
        <v/>
      </c>
      <c r="T1972" s="3">
        <f t="shared" si="125"/>
        <v>15.084088465673476</v>
      </c>
      <c r="U1972" s="13">
        <f t="shared" si="126"/>
        <v>5.2749943589803436E-2</v>
      </c>
    </row>
    <row r="1973" spans="1:21" x14ac:dyDescent="0.25">
      <c r="A1973">
        <v>869</v>
      </c>
      <c r="B1973" t="s">
        <v>921</v>
      </c>
      <c r="C1973" t="s">
        <v>23</v>
      </c>
      <c r="D1973" s="1">
        <v>555060</v>
      </c>
      <c r="E1973" t="s">
        <v>24</v>
      </c>
      <c r="F1973" s="4">
        <v>699</v>
      </c>
      <c r="G1973" s="4">
        <v>1143610</v>
      </c>
      <c r="H1973" t="s">
        <v>29</v>
      </c>
      <c r="I1973" t="s">
        <v>26</v>
      </c>
      <c r="J1973" t="s">
        <v>72</v>
      </c>
      <c r="K1973" s="3">
        <v>15152.88</v>
      </c>
      <c r="L1973" s="6">
        <v>22.2</v>
      </c>
      <c r="M1973" s="4">
        <v>15</v>
      </c>
      <c r="N1973" s="4">
        <v>6</v>
      </c>
      <c r="O1973" s="4">
        <v>28690</v>
      </c>
      <c r="P1973" s="4">
        <v>64262</v>
      </c>
      <c r="Q1973" s="4">
        <v>0</v>
      </c>
      <c r="R1973" s="9" t="str">
        <f t="shared" si="123"/>
        <v>fb366861-2a26-4a0c-80c4-8fdae26e9099погашен555060краткосрочный699иное10+ летв ипотекеиное15152,8822,215628690642620</v>
      </c>
      <c r="S1973" s="10">
        <f t="shared" si="124"/>
        <v>0.15900049842166472</v>
      </c>
      <c r="T1973" s="3">
        <f t="shared" si="125"/>
        <v>1.8933694452803693</v>
      </c>
      <c r="U1973" s="13">
        <f t="shared" si="126"/>
        <v>6.6212241900119135E-3</v>
      </c>
    </row>
    <row r="1974" spans="1:21" x14ac:dyDescent="0.25">
      <c r="A1974">
        <v>740</v>
      </c>
      <c r="B1974" t="s">
        <v>792</v>
      </c>
      <c r="C1974" t="s">
        <v>40</v>
      </c>
      <c r="D1974" s="1">
        <v>450912</v>
      </c>
      <c r="E1974" t="s">
        <v>34</v>
      </c>
      <c r="F1974" s="4">
        <v>717</v>
      </c>
      <c r="G1974" s="4">
        <v>1168272</v>
      </c>
      <c r="H1974" t="s">
        <v>52</v>
      </c>
      <c r="I1974" t="s">
        <v>38</v>
      </c>
      <c r="J1974" t="s">
        <v>30</v>
      </c>
      <c r="K1974" s="3">
        <v>19568.48</v>
      </c>
      <c r="L1974" s="6">
        <v>7.6</v>
      </c>
      <c r="N1974" s="4">
        <v>8</v>
      </c>
      <c r="O1974" s="4">
        <v>144780</v>
      </c>
      <c r="P1974" s="4">
        <v>315722</v>
      </c>
      <c r="Q1974" s="4">
        <v>0</v>
      </c>
      <c r="R1974" s="9" t="str">
        <f t="shared" si="123"/>
        <v>fb5343f3-f71f-470e-ac14-789b902c6a88не погашен450912долгосрочный717консолидация кредитов4 годав арендеконсолидация кредитов19568,487,681447803157220</v>
      </c>
      <c r="S1974" s="10">
        <f t="shared" si="124"/>
        <v>0.20099921935987511</v>
      </c>
      <c r="T1974" s="3">
        <f t="shared" si="125"/>
        <v>7.3986329035264875</v>
      </c>
      <c r="U1974" s="13">
        <f t="shared" si="126"/>
        <v>2.5873453950554025E-2</v>
      </c>
    </row>
    <row r="1975" spans="1:21" x14ac:dyDescent="0.25">
      <c r="A1975">
        <v>1995</v>
      </c>
      <c r="B1975" t="s">
        <v>2042</v>
      </c>
      <c r="C1975" t="s">
        <v>23</v>
      </c>
      <c r="D1975" s="1">
        <v>49038</v>
      </c>
      <c r="E1975" t="s">
        <v>24</v>
      </c>
      <c r="F1975" s="4">
        <v>716</v>
      </c>
      <c r="G1975" s="4">
        <v>577467</v>
      </c>
      <c r="H1975" t="s">
        <v>46</v>
      </c>
      <c r="I1975" t="s">
        <v>38</v>
      </c>
      <c r="J1975" t="s">
        <v>30</v>
      </c>
      <c r="K1975" s="3">
        <v>7795.89</v>
      </c>
      <c r="L1975" s="6">
        <v>8.6</v>
      </c>
      <c r="N1975" s="4">
        <v>7</v>
      </c>
      <c r="O1975" s="4">
        <v>47652</v>
      </c>
      <c r="P1975" s="4">
        <v>77066</v>
      </c>
      <c r="Q1975" s="4">
        <v>0</v>
      </c>
      <c r="R1975" s="9" t="str">
        <f t="shared" si="123"/>
        <v>fb5dd724-701e-4537-b641-2cb76a9610acпогашен49038краткосрочный716консолидация кредитов2 годав арендеконсолидация кредитов7795,898,6747652770660</v>
      </c>
      <c r="S1975" s="10">
        <f t="shared" si="124"/>
        <v>0.16200177672490376</v>
      </c>
      <c r="T1975" s="3">
        <f t="shared" si="125"/>
        <v>6.1124515610148418</v>
      </c>
      <c r="U1975" s="13">
        <f t="shared" si="126"/>
        <v>2.1375602229640127E-2</v>
      </c>
    </row>
    <row r="1976" spans="1:21" x14ac:dyDescent="0.25">
      <c r="A1976">
        <v>1201</v>
      </c>
      <c r="B1976" t="s">
        <v>1251</v>
      </c>
      <c r="C1976" t="s">
        <v>40</v>
      </c>
      <c r="D1976" s="1">
        <v>415910</v>
      </c>
      <c r="E1976" t="s">
        <v>24</v>
      </c>
      <c r="F1976" s="4">
        <v>693</v>
      </c>
      <c r="G1976" s="4">
        <v>1126890</v>
      </c>
      <c r="H1976" t="s">
        <v>74</v>
      </c>
      <c r="I1976" t="s">
        <v>26</v>
      </c>
      <c r="J1976" t="s">
        <v>27</v>
      </c>
      <c r="K1976" s="3">
        <v>12301.93</v>
      </c>
      <c r="L1976" s="6">
        <v>12.2</v>
      </c>
      <c r="M1976" s="4">
        <v>17</v>
      </c>
      <c r="N1976" s="4">
        <v>7</v>
      </c>
      <c r="O1976" s="4">
        <v>221635</v>
      </c>
      <c r="P1976" s="4">
        <v>263230</v>
      </c>
      <c r="Q1976" s="4">
        <v>0</v>
      </c>
      <c r="R1976" s="9" t="str">
        <f t="shared" si="123"/>
        <v>fbf0a5bc-1f06-4e05-9b0b-cc6a4caf1f6cне погашен415910краткосрочный693ремонт жилья6 летв ипотекеремонт жилья12301,9312,21772216352632300</v>
      </c>
      <c r="S1976" s="10">
        <f t="shared" si="124"/>
        <v>0.13100050581689429</v>
      </c>
      <c r="T1976" s="3">
        <f t="shared" si="125"/>
        <v>18.01627874650563</v>
      </c>
      <c r="U1976" s="13">
        <f t="shared" si="126"/>
        <v>6.3003985274884489E-2</v>
      </c>
    </row>
    <row r="1977" spans="1:21" x14ac:dyDescent="0.25">
      <c r="A1977">
        <v>1856</v>
      </c>
      <c r="B1977" t="s">
        <v>1904</v>
      </c>
      <c r="C1977" t="s">
        <v>23</v>
      </c>
      <c r="D1977" s="1">
        <v>553080</v>
      </c>
      <c r="E1977" t="s">
        <v>34</v>
      </c>
      <c r="F1977" s="4">
        <v>657</v>
      </c>
      <c r="G1977" s="4">
        <v>2178122</v>
      </c>
      <c r="H1977" t="s">
        <v>29</v>
      </c>
      <c r="I1977" t="s">
        <v>26</v>
      </c>
      <c r="J1977" t="s">
        <v>30</v>
      </c>
      <c r="K1977" s="3">
        <v>24631.03</v>
      </c>
      <c r="L1977" s="6">
        <v>16.399999999999999</v>
      </c>
      <c r="M1977" s="4">
        <v>62</v>
      </c>
      <c r="N1977" s="4">
        <v>9</v>
      </c>
      <c r="O1977" s="4">
        <v>605302</v>
      </c>
      <c r="P1977" s="4">
        <v>787512</v>
      </c>
      <c r="Q1977" s="4">
        <v>0</v>
      </c>
      <c r="R1977" s="9" t="str">
        <f t="shared" si="123"/>
        <v>fc0054df-047a-4a37-a3d3-16147bceac69погашен553080долгосрочный657консолидация кредитов10+ летв ипотекеконсолидация кредитов24631,0316,46296053027875120</v>
      </c>
      <c r="S1977" s="10">
        <f t="shared" si="124"/>
        <v>0.13570055304523804</v>
      </c>
      <c r="T1977" s="3">
        <f t="shared" si="125"/>
        <v>24.574774177125359</v>
      </c>
      <c r="U1977" s="13">
        <f t="shared" si="126"/>
        <v>8.5939429122649527E-2</v>
      </c>
    </row>
    <row r="1978" spans="1:21" x14ac:dyDescent="0.25">
      <c r="A1978">
        <v>354</v>
      </c>
      <c r="B1978" t="s">
        <v>405</v>
      </c>
      <c r="C1978" t="s">
        <v>40</v>
      </c>
      <c r="D1978" s="1">
        <v>133936</v>
      </c>
      <c r="E1978" t="s">
        <v>24</v>
      </c>
      <c r="F1978" s="4">
        <v>639</v>
      </c>
      <c r="G1978" s="4">
        <v>347035</v>
      </c>
      <c r="H1978" t="s">
        <v>68</v>
      </c>
      <c r="I1978" t="s">
        <v>26</v>
      </c>
      <c r="J1978" t="s">
        <v>27</v>
      </c>
      <c r="K1978" s="3">
        <v>6969.39</v>
      </c>
      <c r="L1978" s="6">
        <v>15.4</v>
      </c>
      <c r="M1978" s="4">
        <v>22</v>
      </c>
      <c r="N1978" s="4">
        <v>10</v>
      </c>
      <c r="O1978" s="4">
        <v>68742</v>
      </c>
      <c r="P1978" s="4">
        <v>151910</v>
      </c>
      <c r="Q1978" s="4">
        <v>0</v>
      </c>
      <c r="R1978" s="9" t="str">
        <f t="shared" si="123"/>
        <v>fc22174a-fbb3-4cc5-bbbe-37846690c20aне погашен133936краткосрочный639ремонт жилья1 годв ипотекеремонт жилья6969,3915,42210687421519100</v>
      </c>
      <c r="S1978" s="10">
        <f t="shared" si="124"/>
        <v>0.24099206131946346</v>
      </c>
      <c r="T1978" s="3">
        <f t="shared" si="125"/>
        <v>9.8634170278890974</v>
      </c>
      <c r="U1978" s="13">
        <f t="shared" si="126"/>
        <v>3.4492948845260329E-2</v>
      </c>
    </row>
    <row r="1979" spans="1:21" x14ac:dyDescent="0.25">
      <c r="A1979">
        <v>103</v>
      </c>
      <c r="B1979" t="s">
        <v>150</v>
      </c>
      <c r="C1979" t="s">
        <v>40</v>
      </c>
      <c r="D1979" s="1">
        <v>119504</v>
      </c>
      <c r="E1979" t="s">
        <v>24</v>
      </c>
      <c r="F1979" s="4">
        <v>745</v>
      </c>
      <c r="G1979" s="4">
        <v>938315</v>
      </c>
      <c r="H1979" t="s">
        <v>46</v>
      </c>
      <c r="I1979" t="s">
        <v>26</v>
      </c>
      <c r="J1979" t="s">
        <v>44</v>
      </c>
      <c r="K1979" s="3">
        <v>11807.17</v>
      </c>
      <c r="L1979" s="6">
        <v>13</v>
      </c>
      <c r="M1979" s="4">
        <v>9</v>
      </c>
      <c r="N1979" s="4">
        <v>11</v>
      </c>
      <c r="O1979" s="4">
        <v>32300</v>
      </c>
      <c r="P1979" s="4">
        <v>104170</v>
      </c>
      <c r="Q1979" s="4">
        <v>0</v>
      </c>
      <c r="R1979" s="9" t="str">
        <f t="shared" si="123"/>
        <v>fc5cff9c-c6b5-4616-a83f-c6866e7ce032не погашен119504краткосрочный745приобретение жилья2 годав ипотекеприобретение жилья11807,1713911323001041700</v>
      </c>
      <c r="S1979" s="10">
        <f t="shared" si="124"/>
        <v>0.15100050622658703</v>
      </c>
      <c r="T1979" s="3">
        <f t="shared" si="125"/>
        <v>2.7356258951128849</v>
      </c>
      <c r="U1979" s="13">
        <f t="shared" si="126"/>
        <v>9.5666444796051065E-3</v>
      </c>
    </row>
    <row r="1980" spans="1:21" x14ac:dyDescent="0.25">
      <c r="A1980">
        <v>1825</v>
      </c>
      <c r="B1980" t="s">
        <v>1874</v>
      </c>
      <c r="C1980" t="s">
        <v>23</v>
      </c>
      <c r="D1980" s="1">
        <v>57552</v>
      </c>
      <c r="E1980" t="s">
        <v>24</v>
      </c>
      <c r="F1980" s="4">
        <v>739</v>
      </c>
      <c r="G1980" s="4">
        <v>439622</v>
      </c>
      <c r="H1980" t="s">
        <v>74</v>
      </c>
      <c r="I1980" t="s">
        <v>26</v>
      </c>
      <c r="J1980" t="s">
        <v>30</v>
      </c>
      <c r="K1980" s="3">
        <v>11796.53</v>
      </c>
      <c r="L1980" s="6">
        <v>18.5</v>
      </c>
      <c r="N1980" s="4">
        <v>9</v>
      </c>
      <c r="O1980" s="4">
        <v>237063</v>
      </c>
      <c r="P1980" s="4">
        <v>589072</v>
      </c>
      <c r="Q1980" s="4">
        <v>0</v>
      </c>
      <c r="R1980" s="9" t="str">
        <f t="shared" si="123"/>
        <v>fc5d0f5f-ffed-42eb-a5a1-6dcb145b1ea5погашен57552краткосрочный739консолидация кредитов6 летв ипотекеконсолидация кредитов11796,5318,592370635890720</v>
      </c>
      <c r="S1980" s="10">
        <f t="shared" si="124"/>
        <v>0.3220001728757888</v>
      </c>
      <c r="T1980" s="3">
        <f t="shared" si="125"/>
        <v>20.095994330536183</v>
      </c>
      <c r="U1980" s="13">
        <f t="shared" si="126"/>
        <v>7.0276872860375622E-2</v>
      </c>
    </row>
    <row r="1981" spans="1:21" x14ac:dyDescent="0.25">
      <c r="A1981">
        <v>166</v>
      </c>
      <c r="B1981" t="s">
        <v>213</v>
      </c>
      <c r="C1981" t="s">
        <v>40</v>
      </c>
      <c r="D1981" s="1">
        <v>168300</v>
      </c>
      <c r="E1981" t="s">
        <v>34</v>
      </c>
      <c r="F1981" s="4">
        <v>702</v>
      </c>
      <c r="G1981" s="4">
        <v>688522</v>
      </c>
      <c r="H1981" t="s">
        <v>46</v>
      </c>
      <c r="I1981" t="s">
        <v>38</v>
      </c>
      <c r="J1981" t="s">
        <v>72</v>
      </c>
      <c r="K1981" s="3">
        <v>11762.14</v>
      </c>
      <c r="L1981" s="6">
        <v>17</v>
      </c>
      <c r="M1981" s="4">
        <v>30</v>
      </c>
      <c r="N1981" s="4">
        <v>9</v>
      </c>
      <c r="O1981" s="4">
        <v>128041</v>
      </c>
      <c r="P1981" s="4">
        <v>273042</v>
      </c>
      <c r="Q1981" s="4">
        <v>0</v>
      </c>
      <c r="R1981" s="9" t="str">
        <f t="shared" si="123"/>
        <v>fc950ca6-8f85-425c-a800-85a71a4e0870не погашен168300долгосрочный702иное2 годав арендеиное11762,14173091280412730420</v>
      </c>
      <c r="S1981" s="10">
        <f t="shared" si="124"/>
        <v>0.20499806832606654</v>
      </c>
      <c r="T1981" s="3">
        <f t="shared" si="125"/>
        <v>10.885859205892805</v>
      </c>
      <c r="U1981" s="13">
        <f t="shared" si="126"/>
        <v>3.8068489212599539E-2</v>
      </c>
    </row>
    <row r="1982" spans="1:21" x14ac:dyDescent="0.25">
      <c r="A1982">
        <v>1535</v>
      </c>
      <c r="B1982" t="s">
        <v>1585</v>
      </c>
      <c r="C1982" t="s">
        <v>23</v>
      </c>
      <c r="E1982" t="s">
        <v>34</v>
      </c>
      <c r="F1982" s="4">
        <v>727</v>
      </c>
      <c r="G1982" s="4">
        <v>1467256</v>
      </c>
      <c r="H1982" t="s">
        <v>29</v>
      </c>
      <c r="I1982" t="s">
        <v>26</v>
      </c>
      <c r="J1982" t="s">
        <v>30</v>
      </c>
      <c r="K1982" s="3">
        <v>21153.08</v>
      </c>
      <c r="L1982" s="6">
        <v>38.5</v>
      </c>
      <c r="N1982" s="4">
        <v>16</v>
      </c>
      <c r="O1982" s="4">
        <v>635968</v>
      </c>
      <c r="P1982" s="4">
        <v>1207206</v>
      </c>
      <c r="Q1982" s="4">
        <v>0</v>
      </c>
      <c r="R1982" s="9" t="str">
        <f t="shared" si="123"/>
        <v>fca4d57e-e22e-48e2-9d1a-42b750452c25погашендолгосрочный727консолидация кредитов10+ летв ипотекеконсолидация кредитов21153,0838,51663596812072060</v>
      </c>
      <c r="S1982" s="10">
        <f t="shared" si="124"/>
        <v>0.17300113954211127</v>
      </c>
      <c r="T1982" s="3">
        <f t="shared" si="125"/>
        <v>30.065030718930764</v>
      </c>
      <c r="U1982" s="13">
        <f t="shared" si="126"/>
        <v>0.10513917881470715</v>
      </c>
    </row>
    <row r="1983" spans="1:21" x14ac:dyDescent="0.25">
      <c r="A1983">
        <v>583</v>
      </c>
      <c r="B1983" t="s">
        <v>634</v>
      </c>
      <c r="C1983" t="s">
        <v>23</v>
      </c>
      <c r="D1983" s="1">
        <v>397430</v>
      </c>
      <c r="E1983" t="s">
        <v>34</v>
      </c>
      <c r="F1983" s="4"/>
      <c r="G1983" s="4"/>
      <c r="H1983" t="s">
        <v>52</v>
      </c>
      <c r="I1983" t="s">
        <v>38</v>
      </c>
      <c r="J1983" t="s">
        <v>30</v>
      </c>
      <c r="K1983" s="3">
        <v>17517.62</v>
      </c>
      <c r="L1983" s="6">
        <v>11.4</v>
      </c>
      <c r="N1983" s="4">
        <v>9</v>
      </c>
      <c r="O1983" s="4">
        <v>351177</v>
      </c>
      <c r="P1983" s="4">
        <v>1213828</v>
      </c>
      <c r="Q1983" s="4">
        <v>0</v>
      </c>
      <c r="R1983" s="9" t="str">
        <f t="shared" si="123"/>
        <v>fcb2fe66-fe21-4afc-8c91-d67273563d26погашен397430долгосрочныйконсолидация кредитов4 годав арендеконсолидация кредитов17517,6211,4935117712138280</v>
      </c>
      <c r="S1983" s="10" t="str">
        <f t="shared" si="124"/>
        <v/>
      </c>
      <c r="T1983" s="3">
        <f t="shared" si="125"/>
        <v>20.047072604611817</v>
      </c>
      <c r="U1983" s="13">
        <f t="shared" si="126"/>
        <v>7.0105790710552729E-2</v>
      </c>
    </row>
    <row r="1984" spans="1:21" x14ac:dyDescent="0.25">
      <c r="A1984">
        <v>667</v>
      </c>
      <c r="B1984" t="s">
        <v>719</v>
      </c>
      <c r="C1984" t="s">
        <v>23</v>
      </c>
      <c r="D1984" s="1">
        <v>318538</v>
      </c>
      <c r="E1984" t="s">
        <v>24</v>
      </c>
      <c r="F1984" s="4">
        <v>749</v>
      </c>
      <c r="G1984" s="4">
        <v>1623892</v>
      </c>
      <c r="H1984" t="s">
        <v>25</v>
      </c>
      <c r="I1984" t="s">
        <v>38</v>
      </c>
      <c r="J1984" t="s">
        <v>30</v>
      </c>
      <c r="K1984" s="3">
        <v>5264.14</v>
      </c>
      <c r="L1984" s="6">
        <v>16.8</v>
      </c>
      <c r="N1984" s="4">
        <v>6</v>
      </c>
      <c r="O1984" s="4">
        <v>213199</v>
      </c>
      <c r="P1984" s="4">
        <v>599192</v>
      </c>
      <c r="Q1984" s="4">
        <v>0</v>
      </c>
      <c r="R1984" s="9" t="str">
        <f t="shared" si="123"/>
        <v>fce04ba9-317f-4df7-a5f9-a1bd69e006d3погашен318538краткосрочный749консолидация кредитов8 летв арендеконсолидация кредитов5264,1416,862131995991920</v>
      </c>
      <c r="S1984" s="10">
        <f t="shared" si="124"/>
        <v>3.8900173164225213E-2</v>
      </c>
      <c r="T1984" s="3">
        <f t="shared" si="125"/>
        <v>40.500252652854975</v>
      </c>
      <c r="U1984" s="13">
        <f t="shared" si="126"/>
        <v>0.14163176301124281</v>
      </c>
    </row>
    <row r="1985" spans="1:21" x14ac:dyDescent="0.25">
      <c r="A1985">
        <v>466</v>
      </c>
      <c r="B1985" t="s">
        <v>517</v>
      </c>
      <c r="C1985" t="s">
        <v>23</v>
      </c>
      <c r="D1985" s="1">
        <v>298166</v>
      </c>
      <c r="E1985" t="s">
        <v>24</v>
      </c>
      <c r="F1985" s="4">
        <v>717</v>
      </c>
      <c r="G1985" s="4">
        <v>2247396</v>
      </c>
      <c r="H1985" t="s">
        <v>29</v>
      </c>
      <c r="I1985" t="s">
        <v>26</v>
      </c>
      <c r="J1985" t="s">
        <v>30</v>
      </c>
      <c r="K1985" s="3">
        <v>35583.769999999997</v>
      </c>
      <c r="L1985" s="6">
        <v>19.5</v>
      </c>
      <c r="N1985" s="4">
        <v>22</v>
      </c>
      <c r="O1985" s="4">
        <v>50825</v>
      </c>
      <c r="P1985" s="4">
        <v>159060</v>
      </c>
      <c r="Q1985" s="4">
        <v>1</v>
      </c>
      <c r="R1985" s="9" t="str">
        <f t="shared" si="123"/>
        <v>fd04a9be-10df-4847-92f5-c647e16d40a5погашен298166краткосрочный717консолидация кредитов10+ летв ипотекеконсолидация кредитов35583,7719,522508251590601</v>
      </c>
      <c r="S1985" s="10">
        <f t="shared" si="124"/>
        <v>0.19</v>
      </c>
      <c r="T1985" s="3">
        <f t="shared" si="125"/>
        <v>1.4283197086761747</v>
      </c>
      <c r="U1985" s="13">
        <f t="shared" si="126"/>
        <v>4.9949179383514536E-3</v>
      </c>
    </row>
    <row r="1986" spans="1:21" x14ac:dyDescent="0.25">
      <c r="A1986">
        <v>545</v>
      </c>
      <c r="B1986" t="s">
        <v>596</v>
      </c>
      <c r="C1986" t="s">
        <v>23</v>
      </c>
      <c r="D1986" s="1">
        <v>306482</v>
      </c>
      <c r="E1986" t="s">
        <v>24</v>
      </c>
      <c r="F1986" s="4">
        <v>740</v>
      </c>
      <c r="G1986" s="4">
        <v>1134414</v>
      </c>
      <c r="H1986" t="s">
        <v>29</v>
      </c>
      <c r="I1986" t="s">
        <v>38</v>
      </c>
      <c r="J1986" t="s">
        <v>30</v>
      </c>
      <c r="K1986" s="3">
        <v>22688.28</v>
      </c>
      <c r="L1986" s="6">
        <v>19.600000000000001</v>
      </c>
      <c r="M1986" s="4">
        <v>41</v>
      </c>
      <c r="N1986" s="4">
        <v>12</v>
      </c>
      <c r="O1986" s="4">
        <v>194389</v>
      </c>
      <c r="P1986" s="4">
        <v>389400</v>
      </c>
      <c r="Q1986" s="4">
        <v>0</v>
      </c>
      <c r="R1986" s="9" t="str">
        <f t="shared" si="123"/>
        <v>fd1688de-094b-43e1-a37c-94c0f457636dпогашен306482краткосрочный740консолидация кредитов10+ летв арендеконсолидация кредитов22688,2819,641121943893894000</v>
      </c>
      <c r="S1986" s="10">
        <f t="shared" si="124"/>
        <v>0.24</v>
      </c>
      <c r="T1986" s="3">
        <f t="shared" si="125"/>
        <v>8.5678156299199415</v>
      </c>
      <c r="U1986" s="13">
        <f t="shared" si="126"/>
        <v>2.9962154636961308E-2</v>
      </c>
    </row>
    <row r="1987" spans="1:21" x14ac:dyDescent="0.25">
      <c r="A1987">
        <v>1810</v>
      </c>
      <c r="B1987" t="s">
        <v>1859</v>
      </c>
      <c r="C1987" t="s">
        <v>40</v>
      </c>
      <c r="D1987" s="1">
        <v>135102</v>
      </c>
      <c r="E1987" t="s">
        <v>24</v>
      </c>
      <c r="F1987" s="4">
        <v>727</v>
      </c>
      <c r="G1987" s="4">
        <v>795511</v>
      </c>
      <c r="H1987" t="s">
        <v>25</v>
      </c>
      <c r="I1987" t="s">
        <v>26</v>
      </c>
      <c r="J1987" t="s">
        <v>30</v>
      </c>
      <c r="K1987" s="3">
        <v>18562.240000000002</v>
      </c>
      <c r="L1987" s="6">
        <v>15</v>
      </c>
      <c r="N1987" s="4">
        <v>12</v>
      </c>
      <c r="O1987" s="4">
        <v>155572</v>
      </c>
      <c r="P1987" s="4">
        <v>286374</v>
      </c>
      <c r="Q1987" s="4">
        <v>1</v>
      </c>
      <c r="R1987" s="9" t="str">
        <f t="shared" si="123"/>
        <v>fd202d91-4d91-42e3-88f7-eb38ba631d14не погашен135102краткосрочный727консолидация кредитов8 летв ипотекеконсолидация кредитов18562,2415121555722863741</v>
      </c>
      <c r="S1987" s="10">
        <f t="shared" si="124"/>
        <v>0.28000477680384056</v>
      </c>
      <c r="T1987" s="3">
        <f t="shared" si="125"/>
        <v>8.3811005568293471</v>
      </c>
      <c r="U1987" s="13">
        <f t="shared" si="126"/>
        <v>2.9309201056417909E-2</v>
      </c>
    </row>
    <row r="1988" spans="1:21" x14ac:dyDescent="0.25">
      <c r="A1988">
        <v>1482</v>
      </c>
      <c r="B1988" t="s">
        <v>1532</v>
      </c>
      <c r="C1988" t="s">
        <v>23</v>
      </c>
      <c r="D1988" s="1">
        <v>609092</v>
      </c>
      <c r="E1988" t="s">
        <v>24</v>
      </c>
      <c r="F1988" s="4">
        <v>750</v>
      </c>
      <c r="G1988" s="4">
        <v>1690848</v>
      </c>
      <c r="H1988" t="s">
        <v>35</v>
      </c>
      <c r="I1988" t="s">
        <v>38</v>
      </c>
      <c r="J1988" t="s">
        <v>30</v>
      </c>
      <c r="K1988" s="3">
        <v>17049.46</v>
      </c>
      <c r="L1988" s="6">
        <v>23.6</v>
      </c>
      <c r="N1988" s="4">
        <v>8</v>
      </c>
      <c r="O1988" s="4">
        <v>109877</v>
      </c>
      <c r="P1988" s="4">
        <v>1479500</v>
      </c>
      <c r="Q1988" s="4">
        <v>0</v>
      </c>
      <c r="R1988" s="9" t="str">
        <f t="shared" si="123"/>
        <v>fd2a90b1-b171-4416-a473-4272aeb1b7e8погашен609092краткосрочный750консолидация кредитов3 годав арендеконсолидация кредитов17049,4623,6810987714795000</v>
      </c>
      <c r="S1988" s="10">
        <f t="shared" si="124"/>
        <v>0.12100053937432577</v>
      </c>
      <c r="T1988" s="3">
        <f t="shared" si="125"/>
        <v>6.4446029375710436</v>
      </c>
      <c r="U1988" s="13">
        <f t="shared" si="126"/>
        <v>2.253715510812445E-2</v>
      </c>
    </row>
    <row r="1989" spans="1:21" x14ac:dyDescent="0.25">
      <c r="A1989">
        <v>951</v>
      </c>
      <c r="B1989" t="s">
        <v>1003</v>
      </c>
      <c r="C1989" t="s">
        <v>23</v>
      </c>
      <c r="D1989" s="1">
        <v>523292</v>
      </c>
      <c r="E1989" t="s">
        <v>34</v>
      </c>
      <c r="F1989" s="4"/>
      <c r="G1989" s="4"/>
      <c r="H1989" t="s">
        <v>29</v>
      </c>
      <c r="I1989" t="s">
        <v>26</v>
      </c>
      <c r="J1989" t="s">
        <v>30</v>
      </c>
      <c r="K1989" s="3">
        <v>31635.95</v>
      </c>
      <c r="L1989" s="6">
        <v>27.4</v>
      </c>
      <c r="M1989" s="4">
        <v>82</v>
      </c>
      <c r="N1989" s="4">
        <v>15</v>
      </c>
      <c r="O1989" s="4">
        <v>634334</v>
      </c>
      <c r="P1989" s="4">
        <v>1268564</v>
      </c>
      <c r="Q1989" s="4">
        <v>0</v>
      </c>
      <c r="R1989" s="9" t="str">
        <f t="shared" si="123"/>
        <v>fd46e5bd-361b-4cb1-a1de-4f570524a605погашен523292долгосрочныйконсолидация кредитов10+ летв ипотекеконсолидация кредитов31635,9527,4821563433412685640</v>
      </c>
      <c r="S1989" s="10" t="str">
        <f t="shared" si="124"/>
        <v/>
      </c>
      <c r="T1989" s="3">
        <f t="shared" si="125"/>
        <v>20.051049518032492</v>
      </c>
      <c r="U1989" s="13">
        <f t="shared" si="126"/>
        <v>7.0119698210437759E-2</v>
      </c>
    </row>
    <row r="1990" spans="1:21" x14ac:dyDescent="0.25">
      <c r="A1990">
        <v>167</v>
      </c>
      <c r="B1990" t="s">
        <v>214</v>
      </c>
      <c r="C1990" t="s">
        <v>23</v>
      </c>
      <c r="D1990" s="1">
        <v>174460</v>
      </c>
      <c r="E1990" t="s">
        <v>24</v>
      </c>
      <c r="F1990" s="4">
        <v>723</v>
      </c>
      <c r="G1990" s="4">
        <v>1318429</v>
      </c>
      <c r="H1990" t="s">
        <v>35</v>
      </c>
      <c r="I1990" t="s">
        <v>32</v>
      </c>
      <c r="J1990" t="s">
        <v>72</v>
      </c>
      <c r="K1990" s="3">
        <v>10547.47</v>
      </c>
      <c r="L1990" s="6">
        <v>15</v>
      </c>
      <c r="M1990" s="4">
        <v>55</v>
      </c>
      <c r="N1990" s="4">
        <v>14</v>
      </c>
      <c r="O1990" s="4">
        <v>55176</v>
      </c>
      <c r="P1990" s="4">
        <v>443586</v>
      </c>
      <c r="Q1990" s="4">
        <v>0</v>
      </c>
      <c r="R1990" s="9" t="str">
        <f t="shared" si="123"/>
        <v>fd4ca23b-1ad4-404e-97c4-f1834094d9d8погашен174460краткосрочный723иное3 годав собственностииное10547,47155514551764435860</v>
      </c>
      <c r="S1990" s="10">
        <f t="shared" si="124"/>
        <v>9.6000345866178602E-2</v>
      </c>
      <c r="T1990" s="3">
        <f t="shared" si="125"/>
        <v>5.2312071046421567</v>
      </c>
      <c r="U1990" s="13">
        <f t="shared" si="126"/>
        <v>1.8293838590539735E-2</v>
      </c>
    </row>
    <row r="1991" spans="1:21" x14ac:dyDescent="0.25">
      <c r="A1991">
        <v>809</v>
      </c>
      <c r="B1991" t="s">
        <v>861</v>
      </c>
      <c r="C1991" t="s">
        <v>23</v>
      </c>
      <c r="D1991" s="1">
        <v>330792</v>
      </c>
      <c r="E1991" t="s">
        <v>34</v>
      </c>
      <c r="F1991" s="4">
        <v>733</v>
      </c>
      <c r="G1991" s="4">
        <v>1885522</v>
      </c>
      <c r="H1991" t="s">
        <v>29</v>
      </c>
      <c r="I1991" t="s">
        <v>26</v>
      </c>
      <c r="J1991" t="s">
        <v>30</v>
      </c>
      <c r="K1991" s="3">
        <v>20897.72</v>
      </c>
      <c r="L1991" s="6">
        <v>31.4</v>
      </c>
      <c r="N1991" s="4">
        <v>13</v>
      </c>
      <c r="O1991" s="4">
        <v>138130</v>
      </c>
      <c r="P1991" s="4">
        <v>443058</v>
      </c>
      <c r="Q1991" s="4">
        <v>1</v>
      </c>
      <c r="R1991" s="9" t="str">
        <f t="shared" si="123"/>
        <v>fd7eb7a2-a39e-4f4e-b5ee-dec42f3a537aпогашен330792долгосрочный733консолидация кредитов10+ летв ипотекеконсолидация кредитов20897,7231,4131381304430581</v>
      </c>
      <c r="S1991" s="10">
        <f t="shared" si="124"/>
        <v>0.13299905278220037</v>
      </c>
      <c r="T1991" s="3">
        <f t="shared" si="125"/>
        <v>6.6098119794886712</v>
      </c>
      <c r="U1991" s="13">
        <f t="shared" si="126"/>
        <v>2.3114900834126543E-2</v>
      </c>
    </row>
    <row r="1992" spans="1:21" x14ac:dyDescent="0.25">
      <c r="A1992">
        <v>1725</v>
      </c>
      <c r="B1992" t="s">
        <v>1774</v>
      </c>
      <c r="C1992" t="s">
        <v>23</v>
      </c>
      <c r="D1992" s="1">
        <v>130064</v>
      </c>
      <c r="E1992" t="s">
        <v>24</v>
      </c>
      <c r="F1992" s="4">
        <v>710</v>
      </c>
      <c r="G1992" s="4">
        <v>936035</v>
      </c>
      <c r="H1992" t="s">
        <v>25</v>
      </c>
      <c r="I1992" t="s">
        <v>38</v>
      </c>
      <c r="J1992" t="s">
        <v>30</v>
      </c>
      <c r="K1992" s="3">
        <v>12558.43</v>
      </c>
      <c r="L1992" s="6">
        <v>15.8</v>
      </c>
      <c r="M1992" s="4">
        <v>64</v>
      </c>
      <c r="N1992" s="4">
        <v>7</v>
      </c>
      <c r="O1992" s="4">
        <v>233947</v>
      </c>
      <c r="P1992" s="4">
        <v>351362</v>
      </c>
      <c r="Q1992" s="4">
        <v>0</v>
      </c>
      <c r="R1992" s="9" t="str">
        <f t="shared" ref="R1992:R2006" si="127">CONCATENATE(B1992,C1992,D1992,E1992,F1992,J1992,H1992,I1992,J1992,K1992,L1992,M1992,N1992,O1992,P1992,Q1992)</f>
        <v>fdad9d0d-c631-4e4d-8914-cbe37e5ada02погашен130064краткосрочный710консолидация кредитов8 летв арендеконсолидация кредитов12558,4315,86472339473513620</v>
      </c>
      <c r="S1992" s="10">
        <f t="shared" ref="S1992:S2005" si="128">IFERROR(K1992*12/G1992,"")</f>
        <v>0.16099949254034304</v>
      </c>
      <c r="T1992" s="3">
        <f t="shared" ref="T1992:T2006" si="129">IFERROR(O1992/K1992,"")</f>
        <v>18.628682088445768</v>
      </c>
      <c r="U1992" s="13">
        <f t="shared" ref="U1992:U2006" si="130">IFERROR((T1992-MIN($T$7:$T$2006))/(MAX($T$7:$T$2006)-MIN($T$7:$T$2006)),"")</f>
        <v>6.514559574177238E-2</v>
      </c>
    </row>
    <row r="1993" spans="1:21" x14ac:dyDescent="0.25">
      <c r="A1993">
        <v>618</v>
      </c>
      <c r="B1993" t="s">
        <v>669</v>
      </c>
      <c r="C1993" t="s">
        <v>23</v>
      </c>
      <c r="D1993" s="1">
        <v>148214</v>
      </c>
      <c r="E1993" t="s">
        <v>24</v>
      </c>
      <c r="F1993" s="4">
        <v>747</v>
      </c>
      <c r="G1993" s="4">
        <v>911487</v>
      </c>
      <c r="H1993" t="s">
        <v>37</v>
      </c>
      <c r="I1993" t="s">
        <v>26</v>
      </c>
      <c r="J1993" t="s">
        <v>27</v>
      </c>
      <c r="K1993" s="3">
        <v>20424.810000000001</v>
      </c>
      <c r="L1993" s="6">
        <v>20.5</v>
      </c>
      <c r="N1993" s="4">
        <v>6</v>
      </c>
      <c r="O1993" s="4">
        <v>142766</v>
      </c>
      <c r="P1993" s="4">
        <v>188716</v>
      </c>
      <c r="Q1993" s="4">
        <v>0</v>
      </c>
      <c r="R1993" s="9" t="str">
        <f t="shared" si="127"/>
        <v>fdb1f63e-b46d-437f-bae6-062b7ed14cddпогашен148214краткосрочный747ремонт жилья5 летв ипотекеремонт жилья20424,8120,561427661887160</v>
      </c>
      <c r="S1993" s="10">
        <f t="shared" si="128"/>
        <v>0.26889875554999693</v>
      </c>
      <c r="T1993" s="3">
        <f t="shared" si="129"/>
        <v>6.9898324635578</v>
      </c>
      <c r="U1993" s="13">
        <f t="shared" si="130"/>
        <v>2.4443854794005172E-2</v>
      </c>
    </row>
    <row r="1994" spans="1:21" x14ac:dyDescent="0.25">
      <c r="A1994">
        <v>1413</v>
      </c>
      <c r="B1994" t="s">
        <v>1463</v>
      </c>
      <c r="C1994" t="s">
        <v>23</v>
      </c>
      <c r="D1994" s="1">
        <v>428846</v>
      </c>
      <c r="E1994" t="s">
        <v>24</v>
      </c>
      <c r="F1994" s="4">
        <v>703</v>
      </c>
      <c r="G1994" s="4">
        <v>823042</v>
      </c>
      <c r="H1994" t="s">
        <v>29</v>
      </c>
      <c r="I1994" t="s">
        <v>26</v>
      </c>
      <c r="J1994" t="s">
        <v>30</v>
      </c>
      <c r="K1994" s="3">
        <v>13854.61</v>
      </c>
      <c r="L1994" s="6">
        <v>19.2</v>
      </c>
      <c r="M1994" s="4">
        <v>50</v>
      </c>
      <c r="N1994" s="4">
        <v>13</v>
      </c>
      <c r="O1994" s="4">
        <v>487407</v>
      </c>
      <c r="P1994" s="4">
        <v>990132</v>
      </c>
      <c r="Q1994" s="4">
        <v>0</v>
      </c>
      <c r="R1994" s="9" t="str">
        <f t="shared" si="127"/>
        <v>fdd59d55-6bfb-497c-9858-42883d4ba3f6погашен428846краткосрочный703консолидация кредитов10+ летв ипотекеконсолидация кредитов13854,6119,250134874079901320</v>
      </c>
      <c r="S1994" s="10">
        <f t="shared" si="128"/>
        <v>0.20200101574403251</v>
      </c>
      <c r="T1994" s="3">
        <f t="shared" si="129"/>
        <v>35.180131378653023</v>
      </c>
      <c r="U1994" s="13">
        <f t="shared" si="130"/>
        <v>0.12302698634583784</v>
      </c>
    </row>
    <row r="1995" spans="1:21" x14ac:dyDescent="0.25">
      <c r="A1995">
        <v>243</v>
      </c>
      <c r="B1995" t="s">
        <v>292</v>
      </c>
      <c r="C1995" t="s">
        <v>23</v>
      </c>
      <c r="D1995" s="1">
        <v>128634</v>
      </c>
      <c r="E1995" t="s">
        <v>24</v>
      </c>
      <c r="F1995" s="4">
        <v>695</v>
      </c>
      <c r="G1995" s="4">
        <v>463657</v>
      </c>
      <c r="H1995" t="s">
        <v>52</v>
      </c>
      <c r="I1995" t="s">
        <v>26</v>
      </c>
      <c r="J1995" t="s">
        <v>72</v>
      </c>
      <c r="K1995" s="3">
        <v>9891.4</v>
      </c>
      <c r="L1995" s="6">
        <v>8.6999999999999993</v>
      </c>
      <c r="M1995" s="4">
        <v>16</v>
      </c>
      <c r="N1995" s="4">
        <v>9</v>
      </c>
      <c r="O1995" s="4">
        <v>76133</v>
      </c>
      <c r="P1995" s="4">
        <v>134178</v>
      </c>
      <c r="Q1995" s="4">
        <v>0</v>
      </c>
      <c r="R1995" s="9" t="str">
        <f t="shared" si="127"/>
        <v>fe12ac96-f1c9-4ee1-8564-7b9c407be684погашен128634краткосрочный695иное4 годав ипотекеиное9891,48,7169761331341780</v>
      </c>
      <c r="S1995" s="10">
        <f t="shared" si="128"/>
        <v>0.25600131131418263</v>
      </c>
      <c r="T1995" s="3">
        <f t="shared" si="129"/>
        <v>7.6968882059162507</v>
      </c>
      <c r="U1995" s="13">
        <f t="shared" si="130"/>
        <v>2.691647026620498E-2</v>
      </c>
    </row>
    <row r="1996" spans="1:21" x14ac:dyDescent="0.25">
      <c r="A1996">
        <v>1836</v>
      </c>
      <c r="B1996" t="s">
        <v>1884</v>
      </c>
      <c r="C1996" t="s">
        <v>40</v>
      </c>
      <c r="D1996" s="1">
        <v>650826</v>
      </c>
      <c r="E1996" t="s">
        <v>34</v>
      </c>
      <c r="F1996" s="4">
        <v>648</v>
      </c>
      <c r="G1996" s="4">
        <v>1592561</v>
      </c>
      <c r="H1996" t="s">
        <v>29</v>
      </c>
      <c r="I1996" t="s">
        <v>38</v>
      </c>
      <c r="J1996" t="s">
        <v>80</v>
      </c>
      <c r="K1996" s="3">
        <v>26409.81</v>
      </c>
      <c r="L1996" s="6">
        <v>22.2</v>
      </c>
      <c r="M1996" s="4">
        <v>5</v>
      </c>
      <c r="N1996" s="4">
        <v>8</v>
      </c>
      <c r="O1996" s="4">
        <v>221939</v>
      </c>
      <c r="P1996" s="4">
        <v>293018</v>
      </c>
      <c r="Q1996" s="4">
        <v>0</v>
      </c>
      <c r="R1996" s="9" t="str">
        <f t="shared" si="127"/>
        <v>fe285526-b332-4bec-8576-e554224a4962не погашен650826долгосрочный648приобретение автомобиля10+ летв арендеприобретение автомобиля26409,8122,2582219392930180</v>
      </c>
      <c r="S1996" s="10">
        <f t="shared" si="128"/>
        <v>0.19899879502260825</v>
      </c>
      <c r="T1996" s="3">
        <f t="shared" si="129"/>
        <v>8.4036575802703606</v>
      </c>
      <c r="U1996" s="13">
        <f t="shared" si="130"/>
        <v>2.9388084292668818E-2</v>
      </c>
    </row>
    <row r="1997" spans="1:21" x14ac:dyDescent="0.25">
      <c r="A1997">
        <v>1910</v>
      </c>
      <c r="B1997" t="s">
        <v>1957</v>
      </c>
      <c r="C1997" t="s">
        <v>40</v>
      </c>
      <c r="D1997" s="1">
        <v>178156</v>
      </c>
      <c r="E1997" t="s">
        <v>24</v>
      </c>
      <c r="F1997" s="4"/>
      <c r="G1997" s="4"/>
      <c r="H1997" t="s">
        <v>46</v>
      </c>
      <c r="I1997" t="s">
        <v>32</v>
      </c>
      <c r="J1997" t="s">
        <v>27</v>
      </c>
      <c r="K1997" s="3">
        <v>12955.91</v>
      </c>
      <c r="L1997" s="6">
        <v>20.399999999999999</v>
      </c>
      <c r="N1997" s="4">
        <v>19</v>
      </c>
      <c r="O1997" s="4">
        <v>271035</v>
      </c>
      <c r="P1997" s="4">
        <v>2149510</v>
      </c>
      <c r="Q1997" s="4">
        <v>0</v>
      </c>
      <c r="R1997" s="9" t="str">
        <f t="shared" si="127"/>
        <v>fe551c0b-7e40-4258-b9f3-357ce95dccb6не погашен178156краткосрочныйремонт жилья2 годав собственностиремонт жилья12955,9120,41927103521495100</v>
      </c>
      <c r="S1997" s="10" t="str">
        <f t="shared" si="128"/>
        <v/>
      </c>
      <c r="T1997" s="3">
        <f t="shared" si="129"/>
        <v>20.919796448107466</v>
      </c>
      <c r="U1997" s="13">
        <f t="shared" si="130"/>
        <v>7.3157757265816262E-2</v>
      </c>
    </row>
    <row r="1998" spans="1:21" x14ac:dyDescent="0.25">
      <c r="A1998">
        <v>1063</v>
      </c>
      <c r="B1998" t="s">
        <v>1113</v>
      </c>
      <c r="C1998" t="s">
        <v>23</v>
      </c>
      <c r="D1998" s="1">
        <v>455400</v>
      </c>
      <c r="E1998" t="s">
        <v>24</v>
      </c>
      <c r="F1998" s="4">
        <v>732</v>
      </c>
      <c r="G1998" s="4">
        <v>1375581</v>
      </c>
      <c r="H1998" t="s">
        <v>29</v>
      </c>
      <c r="I1998" t="s">
        <v>26</v>
      </c>
      <c r="J1998" t="s">
        <v>30</v>
      </c>
      <c r="K1998" s="3">
        <v>23384.82</v>
      </c>
      <c r="L1998" s="6">
        <v>19.7</v>
      </c>
      <c r="M1998" s="4">
        <v>69</v>
      </c>
      <c r="N1998" s="4">
        <v>7</v>
      </c>
      <c r="O1998" s="4">
        <v>186352</v>
      </c>
      <c r="P1998" s="4">
        <v>242198</v>
      </c>
      <c r="Q1998" s="4">
        <v>0</v>
      </c>
      <c r="R1998" s="9" t="str">
        <f t="shared" si="127"/>
        <v>fe6a921b-f70f-4901-ad30-1c15b6bf5f27погашен455400краткосрочный732консолидация кредитов10+ летв ипотекеконсолидация кредитов23384,8219,76971863522421980</v>
      </c>
      <c r="S1998" s="10">
        <f t="shared" si="128"/>
        <v>0.20399950275556289</v>
      </c>
      <c r="T1998" s="3">
        <f t="shared" si="129"/>
        <v>7.9689302718601214</v>
      </c>
      <c r="U1998" s="13">
        <f t="shared" si="130"/>
        <v>2.7867817353915927E-2</v>
      </c>
    </row>
    <row r="1999" spans="1:21" x14ac:dyDescent="0.25">
      <c r="A1999">
        <v>634</v>
      </c>
      <c r="B1999" t="s">
        <v>686</v>
      </c>
      <c r="C1999" t="s">
        <v>23</v>
      </c>
      <c r="D1999" s="1">
        <v>329142</v>
      </c>
      <c r="E1999" t="s">
        <v>24</v>
      </c>
      <c r="F1999" s="4"/>
      <c r="G1999" s="4"/>
      <c r="H1999" t="s">
        <v>35</v>
      </c>
      <c r="I1999" t="s">
        <v>26</v>
      </c>
      <c r="J1999" t="s">
        <v>30</v>
      </c>
      <c r="K1999" s="3">
        <v>17811.36</v>
      </c>
      <c r="L1999" s="6">
        <v>19.8</v>
      </c>
      <c r="M1999" s="4">
        <v>74</v>
      </c>
      <c r="N1999" s="4">
        <v>8</v>
      </c>
      <c r="O1999" s="4">
        <v>234308</v>
      </c>
      <c r="P1999" s="4">
        <v>293920</v>
      </c>
      <c r="Q1999" s="4">
        <v>0</v>
      </c>
      <c r="R1999" s="9" t="str">
        <f t="shared" si="127"/>
        <v>fe8387b1-9a58-4774-b935-23871e1e5450погашен329142краткосрочныйконсолидация кредитов3 годав ипотекеконсолидация кредитов17811,3619,87482343082939200</v>
      </c>
      <c r="S1999" s="10" t="str">
        <f t="shared" si="128"/>
        <v/>
      </c>
      <c r="T1999" s="3">
        <f t="shared" si="129"/>
        <v>13.154975251749445</v>
      </c>
      <c r="U1999" s="13">
        <f t="shared" si="130"/>
        <v>4.6003721340814943E-2</v>
      </c>
    </row>
    <row r="2000" spans="1:21" x14ac:dyDescent="0.25">
      <c r="A2000">
        <v>1983</v>
      </c>
      <c r="B2000" t="s">
        <v>2030</v>
      </c>
      <c r="C2000" t="s">
        <v>23</v>
      </c>
      <c r="D2000" s="1">
        <v>139414</v>
      </c>
      <c r="E2000" t="s">
        <v>24</v>
      </c>
      <c r="F2000" s="4">
        <v>726</v>
      </c>
      <c r="G2000" s="4">
        <v>526794</v>
      </c>
      <c r="H2000" t="s">
        <v>42</v>
      </c>
      <c r="I2000" t="s">
        <v>26</v>
      </c>
      <c r="J2000" t="s">
        <v>30</v>
      </c>
      <c r="K2000" s="3">
        <v>7989.69</v>
      </c>
      <c r="L2000" s="6">
        <v>6.5</v>
      </c>
      <c r="N2000" s="4">
        <v>14</v>
      </c>
      <c r="O2000" s="4">
        <v>187625</v>
      </c>
      <c r="P2000" s="4">
        <v>400840</v>
      </c>
      <c r="Q2000" s="4">
        <v>0</v>
      </c>
      <c r="R2000" s="9" t="str">
        <f t="shared" si="127"/>
        <v>feb567e7-9746-4cbf-a939-de2d0412ef84погашен139414краткосрочный726консолидация кредитов&lt; 1 годав ипотекеконсолидация кредитов7989,696,5141876254008400</v>
      </c>
      <c r="S2000" s="10">
        <f t="shared" si="128"/>
        <v>0.18199956719324822</v>
      </c>
      <c r="T2000" s="3">
        <f t="shared" si="129"/>
        <v>23.483389217854512</v>
      </c>
      <c r="U2000" s="13">
        <f t="shared" si="130"/>
        <v>8.2122791798670089E-2</v>
      </c>
    </row>
    <row r="2001" spans="1:21" x14ac:dyDescent="0.25">
      <c r="A2001">
        <v>250</v>
      </c>
      <c r="B2001" t="s">
        <v>299</v>
      </c>
      <c r="C2001" t="s">
        <v>23</v>
      </c>
      <c r="E2001" t="s">
        <v>24</v>
      </c>
      <c r="F2001" s="4">
        <v>735</v>
      </c>
      <c r="G2001" s="4">
        <v>1520608</v>
      </c>
      <c r="H2001" t="s">
        <v>25</v>
      </c>
      <c r="I2001" t="s">
        <v>26</v>
      </c>
      <c r="J2001" t="s">
        <v>30</v>
      </c>
      <c r="K2001" s="3">
        <v>20376.169999999998</v>
      </c>
      <c r="L2001" s="6">
        <v>17.8</v>
      </c>
      <c r="N2001" s="4">
        <v>4</v>
      </c>
      <c r="O2001" s="4">
        <v>12084</v>
      </c>
      <c r="P2001" s="4">
        <v>19800</v>
      </c>
      <c r="Q2001" s="4">
        <v>0</v>
      </c>
      <c r="R2001" s="9" t="str">
        <f t="shared" si="127"/>
        <v>fedd8518-ead5-4392-ba6a-78707a75a5c6погашенкраткосрочный735консолидация кредитов8 летв ипотекеконсолидация кредитов20376,1717,8412084198000</v>
      </c>
      <c r="S2001" s="10">
        <f t="shared" si="128"/>
        <v>0.16080017992802878</v>
      </c>
      <c r="T2001" s="3">
        <f t="shared" si="129"/>
        <v>0.59304569995244449</v>
      </c>
      <c r="U2001" s="13">
        <f t="shared" si="130"/>
        <v>2.0739156555503674E-3</v>
      </c>
    </row>
    <row r="2002" spans="1:21" x14ac:dyDescent="0.25">
      <c r="A2002">
        <v>68</v>
      </c>
      <c r="B2002" t="s">
        <v>115</v>
      </c>
      <c r="C2002" t="s">
        <v>40</v>
      </c>
      <c r="D2002" s="1">
        <v>751520</v>
      </c>
      <c r="E2002" t="s">
        <v>34</v>
      </c>
      <c r="F2002" s="4"/>
      <c r="G2002" s="4"/>
      <c r="H2002" t="s">
        <v>74</v>
      </c>
      <c r="I2002" t="s">
        <v>26</v>
      </c>
      <c r="J2002" t="s">
        <v>30</v>
      </c>
      <c r="K2002" s="3">
        <v>27204.01</v>
      </c>
      <c r="L2002" s="6">
        <v>20.5</v>
      </c>
      <c r="M2002" s="4">
        <v>48</v>
      </c>
      <c r="N2002" s="4">
        <v>19</v>
      </c>
      <c r="O2002" s="4">
        <v>483968</v>
      </c>
      <c r="P2002" s="4">
        <v>594880</v>
      </c>
      <c r="Q2002" s="4">
        <v>0</v>
      </c>
      <c r="R2002" s="9" t="str">
        <f t="shared" si="127"/>
        <v>fef3362a-2732-4520-ab83-4ce52074aa4eне погашен751520долгосрочныйконсолидация кредитов6 летв ипотекеконсолидация кредитов27204,0120,548194839685948800</v>
      </c>
      <c r="S2002" s="10" t="str">
        <f t="shared" si="128"/>
        <v/>
      </c>
      <c r="T2002" s="3">
        <f t="shared" si="129"/>
        <v>17.790318412616376</v>
      </c>
      <c r="U2002" s="13">
        <f t="shared" si="130"/>
        <v>6.2213788711577657E-2</v>
      </c>
    </row>
    <row r="2003" spans="1:21" x14ac:dyDescent="0.25">
      <c r="A2003">
        <v>1823</v>
      </c>
      <c r="B2003" t="s">
        <v>1872</v>
      </c>
      <c r="C2003" t="s">
        <v>23</v>
      </c>
      <c r="D2003" s="1">
        <v>110946</v>
      </c>
      <c r="E2003" t="s">
        <v>24</v>
      </c>
      <c r="F2003" s="4">
        <v>718</v>
      </c>
      <c r="G2003" s="4">
        <v>1628889</v>
      </c>
      <c r="H2003" t="s">
        <v>29</v>
      </c>
      <c r="I2003" t="s">
        <v>32</v>
      </c>
      <c r="J2003" t="s">
        <v>30</v>
      </c>
      <c r="K2003" s="3">
        <v>22532.86</v>
      </c>
      <c r="L2003" s="6">
        <v>22.5</v>
      </c>
      <c r="N2003" s="4">
        <v>8</v>
      </c>
      <c r="O2003" s="4">
        <v>375326</v>
      </c>
      <c r="P2003" s="4">
        <v>510092</v>
      </c>
      <c r="Q2003" s="4">
        <v>1</v>
      </c>
      <c r="R2003" s="9" t="str">
        <f t="shared" si="127"/>
        <v>ff6617e2-b455-4541-b105-8e30fa0f87cfпогашен110946краткосрочный718консолидация кредитов10+ летв собственностиконсолидация кредитов22532,8622,583753265100921</v>
      </c>
      <c r="S2003" s="10">
        <f t="shared" si="128"/>
        <v>0.16599923015012072</v>
      </c>
      <c r="T2003" s="3">
        <f t="shared" si="129"/>
        <v>16.656829181914766</v>
      </c>
      <c r="U2003" s="13">
        <f t="shared" si="130"/>
        <v>5.8249910276680791E-2</v>
      </c>
    </row>
    <row r="2004" spans="1:21" x14ac:dyDescent="0.25">
      <c r="A2004">
        <v>333</v>
      </c>
      <c r="B2004" t="s">
        <v>383</v>
      </c>
      <c r="C2004" t="s">
        <v>23</v>
      </c>
      <c r="E2004" t="s">
        <v>24</v>
      </c>
      <c r="F2004" s="4">
        <v>704</v>
      </c>
      <c r="G2004" s="4">
        <v>1160862</v>
      </c>
      <c r="H2004" t="s">
        <v>74</v>
      </c>
      <c r="I2004" t="s">
        <v>26</v>
      </c>
      <c r="J2004" t="s">
        <v>30</v>
      </c>
      <c r="K2004" s="3">
        <v>25442.14</v>
      </c>
      <c r="L2004" s="6">
        <v>14.8</v>
      </c>
      <c r="M2004" s="4">
        <v>13</v>
      </c>
      <c r="N2004" s="4">
        <v>9</v>
      </c>
      <c r="O2004" s="4">
        <v>607202</v>
      </c>
      <c r="P2004" s="4">
        <v>730092</v>
      </c>
      <c r="Q2004" s="4">
        <v>0</v>
      </c>
      <c r="R2004" s="9" t="str">
        <f t="shared" si="127"/>
        <v>ffbd01e5-5886-47fa-82e7-0c29cb14f30fпогашенкраткосрочный704консолидация кредитов6 летв ипотекеконсолидация кредитов25442,1414,81396072027300920</v>
      </c>
      <c r="S2004" s="10">
        <f t="shared" si="128"/>
        <v>0.2629991161740155</v>
      </c>
      <c r="T2004" s="3">
        <f t="shared" si="129"/>
        <v>23.865995549116544</v>
      </c>
      <c r="U2004" s="13">
        <f t="shared" si="130"/>
        <v>8.3460788618106851E-2</v>
      </c>
    </row>
    <row r="2005" spans="1:21" x14ac:dyDescent="0.25">
      <c r="A2005">
        <v>253</v>
      </c>
      <c r="B2005" t="s">
        <v>302</v>
      </c>
      <c r="C2005" t="s">
        <v>23</v>
      </c>
      <c r="D2005" s="1">
        <v>449768</v>
      </c>
      <c r="E2005" t="s">
        <v>34</v>
      </c>
      <c r="F2005" s="4"/>
      <c r="G2005" s="4"/>
      <c r="H2005" t="s">
        <v>46</v>
      </c>
      <c r="I2005" t="s">
        <v>26</v>
      </c>
      <c r="J2005" t="s">
        <v>30</v>
      </c>
      <c r="K2005" s="3">
        <v>31269.06</v>
      </c>
      <c r="L2005" s="6">
        <v>22.2</v>
      </c>
      <c r="N2005" s="4">
        <v>10</v>
      </c>
      <c r="O2005" s="4">
        <v>403028</v>
      </c>
      <c r="P2005" s="4">
        <v>1515118</v>
      </c>
      <c r="Q2005" s="4">
        <v>0</v>
      </c>
      <c r="R2005" s="9" t="str">
        <f t="shared" si="127"/>
        <v>ffe02306-8102-4c69-a514-72ef531ce7e1погашен449768долгосрочныйконсолидация кредитов2 годав ипотекеконсолидация кредитов31269,0622,21040302815151180</v>
      </c>
      <c r="S2005" s="10" t="str">
        <f t="shared" si="128"/>
        <v/>
      </c>
      <c r="T2005" s="3">
        <f t="shared" si="129"/>
        <v>12.889034719943611</v>
      </c>
      <c r="U2005" s="13">
        <f t="shared" si="130"/>
        <v>4.5073711676464061E-2</v>
      </c>
    </row>
    <row r="2006" spans="1:21" x14ac:dyDescent="0.25">
      <c r="A2006">
        <v>1131</v>
      </c>
      <c r="B2006" t="s">
        <v>1181</v>
      </c>
      <c r="C2006" t="s">
        <v>23</v>
      </c>
      <c r="E2006" t="s">
        <v>34</v>
      </c>
      <c r="F2006" s="4">
        <v>678</v>
      </c>
      <c r="G2006" s="4">
        <v>888763</v>
      </c>
      <c r="H2006" t="s">
        <v>68</v>
      </c>
      <c r="I2006" t="s">
        <v>38</v>
      </c>
      <c r="J2006" t="s">
        <v>30</v>
      </c>
      <c r="K2006" s="3">
        <v>12146.51</v>
      </c>
      <c r="L2006" s="6">
        <v>12</v>
      </c>
      <c r="N2006" s="4">
        <v>7</v>
      </c>
      <c r="O2006" s="4">
        <v>159562</v>
      </c>
      <c r="P2006" s="4">
        <v>190080</v>
      </c>
      <c r="Q2006" s="4">
        <v>1</v>
      </c>
      <c r="R2006" s="9" t="str">
        <f t="shared" si="127"/>
        <v>fffc6027-7506-4a93-bf58-6346730f2602погашендолгосрочный678консолидация кредитов1 годв арендеконсолидация кредитов12146,511271595621900801</v>
      </c>
      <c r="S2006" s="10">
        <f>IFERROR(K2006*12/G2006,"")</f>
        <v>0.16400111165743847</v>
      </c>
      <c r="T2006" s="3">
        <f t="shared" si="129"/>
        <v>13.13644824727432</v>
      </c>
      <c r="U2006" s="13">
        <f t="shared" si="130"/>
        <v>4.5938931317660754E-2</v>
      </c>
    </row>
    <row r="2010" spans="1:21" ht="15" customHeight="1" x14ac:dyDescent="0.25">
      <c r="F2010" s="7" t="s">
        <v>2048</v>
      </c>
      <c r="G2010" s="7" t="s">
        <v>2049</v>
      </c>
      <c r="H2010" s="7" t="s">
        <v>2050</v>
      </c>
      <c r="J2010" s="7" t="s">
        <v>2051</v>
      </c>
      <c r="K2010" s="7" t="s">
        <v>2051</v>
      </c>
      <c r="M2010" s="8" t="s">
        <v>2052</v>
      </c>
    </row>
    <row r="2011" spans="1:21" x14ac:dyDescent="0.25">
      <c r="F2011" s="7"/>
      <c r="G2011" s="7"/>
      <c r="H2011" s="7"/>
      <c r="J2011" s="7"/>
      <c r="K2011" s="7"/>
      <c r="M2011" s="8"/>
    </row>
    <row r="2012" spans="1:21" x14ac:dyDescent="0.25">
      <c r="F2012" s="7"/>
      <c r="G2012" s="7"/>
      <c r="H2012" s="7"/>
      <c r="J2012" s="7"/>
      <c r="K2012" s="7"/>
      <c r="M2012" s="8"/>
    </row>
    <row r="2013" spans="1:21" x14ac:dyDescent="0.25">
      <c r="F2013" s="7"/>
      <c r="G2013" s="7"/>
      <c r="H2013" s="7"/>
      <c r="J2013" s="7"/>
      <c r="K2013" s="7"/>
      <c r="M2013" s="8"/>
    </row>
    <row r="2014" spans="1:21" x14ac:dyDescent="0.25">
      <c r="F2014" s="7"/>
      <c r="G2014" s="7"/>
      <c r="H2014" s="7"/>
      <c r="J2014" s="7"/>
      <c r="K2014" s="7"/>
      <c r="M2014" s="8"/>
    </row>
    <row r="2015" spans="1:21" x14ac:dyDescent="0.25">
      <c r="F2015" s="7"/>
      <c r="G2015" s="7"/>
      <c r="H2015" s="7"/>
      <c r="J2015" s="7"/>
      <c r="K2015" s="7"/>
      <c r="M2015" s="8"/>
    </row>
    <row r="2016" spans="1:21" x14ac:dyDescent="0.25">
      <c r="F2016" s="7"/>
      <c r="G2016" s="7"/>
      <c r="H2016" s="7"/>
      <c r="J2016" s="7"/>
      <c r="K2016" s="7"/>
      <c r="M2016" s="8"/>
    </row>
    <row r="2017" spans="6:13" x14ac:dyDescent="0.25">
      <c r="F2017" s="7"/>
      <c r="G2017" s="7"/>
      <c r="H2017" s="7"/>
      <c r="J2017" s="7"/>
      <c r="K2017" s="7"/>
      <c r="M2017" s="8"/>
    </row>
    <row r="2018" spans="6:13" x14ac:dyDescent="0.25">
      <c r="F2018" s="7"/>
      <c r="G2018" s="7"/>
      <c r="H2018" s="7"/>
      <c r="J2018" s="7"/>
      <c r="K2018" s="7"/>
      <c r="M2018" s="8"/>
    </row>
    <row r="2019" spans="6:13" x14ac:dyDescent="0.25">
      <c r="F2019" s="7"/>
      <c r="G2019" s="7"/>
      <c r="H2019" s="7"/>
      <c r="J2019" s="7"/>
      <c r="K2019" s="7"/>
      <c r="M2019" s="8"/>
    </row>
    <row r="2020" spans="6:13" x14ac:dyDescent="0.25">
      <c r="F2020" s="7"/>
      <c r="G2020" s="7"/>
      <c r="H2020" s="7"/>
      <c r="J2020" s="7"/>
      <c r="K2020" s="7"/>
      <c r="M2020" s="8"/>
    </row>
    <row r="2021" spans="6:13" x14ac:dyDescent="0.25">
      <c r="F2021" s="7"/>
      <c r="G2021" s="7"/>
      <c r="H2021" s="7"/>
      <c r="J2021" s="7"/>
      <c r="K2021" s="7"/>
      <c r="M2021" s="8"/>
    </row>
    <row r="2022" spans="6:13" x14ac:dyDescent="0.25">
      <c r="F2022" s="7"/>
      <c r="G2022" s="7"/>
      <c r="H2022" s="7"/>
      <c r="J2022" s="7"/>
      <c r="K2022" s="7"/>
      <c r="M2022" s="8"/>
    </row>
    <row r="2023" spans="6:13" x14ac:dyDescent="0.25">
      <c r="F2023" s="7"/>
      <c r="G2023" s="7"/>
      <c r="H2023" s="7"/>
      <c r="J2023" s="7"/>
      <c r="K2023" s="7"/>
      <c r="M2023" s="8"/>
    </row>
    <row r="2024" spans="6:13" x14ac:dyDescent="0.25">
      <c r="F2024" s="7"/>
      <c r="G2024" s="7"/>
      <c r="H2024" s="7"/>
      <c r="J2024" s="7"/>
      <c r="K2024" s="7"/>
      <c r="M2024" s="8"/>
    </row>
    <row r="2025" spans="6:13" x14ac:dyDescent="0.25">
      <c r="F2025" s="7"/>
      <c r="G2025" s="7"/>
      <c r="H2025" s="7"/>
      <c r="J2025" s="7"/>
      <c r="K2025" s="7"/>
      <c r="M2025" s="8"/>
    </row>
    <row r="2026" spans="6:13" x14ac:dyDescent="0.25">
      <c r="F2026" s="7"/>
      <c r="G2026" s="7"/>
      <c r="H2026" s="7"/>
      <c r="J2026" s="7"/>
      <c r="K2026" s="7"/>
      <c r="M2026" s="8"/>
    </row>
    <row r="2027" spans="6:13" x14ac:dyDescent="0.25">
      <c r="F2027" s="7"/>
      <c r="G2027" s="7"/>
      <c r="H2027" s="7"/>
      <c r="J2027" s="7"/>
      <c r="K2027" s="7"/>
      <c r="M2027" s="8"/>
    </row>
    <row r="2028" spans="6:13" x14ac:dyDescent="0.25">
      <c r="F2028" s="7"/>
      <c r="G2028" s="7"/>
      <c r="H2028" s="7"/>
      <c r="J2028" s="7"/>
      <c r="K2028" s="7"/>
      <c r="M2028" s="8"/>
    </row>
    <row r="2029" spans="6:13" x14ac:dyDescent="0.25">
      <c r="F2029" s="7"/>
      <c r="G2029" s="7"/>
      <c r="H2029" s="7"/>
      <c r="J2029" s="7"/>
      <c r="K2029" s="7"/>
      <c r="M2029" s="8"/>
    </row>
    <row r="2030" spans="6:13" x14ac:dyDescent="0.25">
      <c r="F2030" s="7"/>
      <c r="G2030" s="7"/>
      <c r="H2030" s="7"/>
      <c r="J2030" s="7"/>
      <c r="K2030" s="7"/>
      <c r="M2030" s="8"/>
    </row>
    <row r="2031" spans="6:13" x14ac:dyDescent="0.25">
      <c r="F2031" s="7"/>
      <c r="G2031" s="7"/>
      <c r="H2031" s="7"/>
      <c r="J2031" s="7"/>
      <c r="K2031" s="7"/>
      <c r="M2031" s="8"/>
    </row>
    <row r="2032" spans="6:13" x14ac:dyDescent="0.25">
      <c r="F2032" s="7"/>
      <c r="G2032" s="7"/>
      <c r="H2032" s="7"/>
      <c r="J2032" s="7"/>
      <c r="K2032" s="7"/>
      <c r="M2032" s="8"/>
    </row>
    <row r="2033" spans="6:13" x14ac:dyDescent="0.25">
      <c r="F2033" s="7"/>
      <c r="G2033" s="7"/>
      <c r="H2033" s="7"/>
      <c r="J2033" s="7"/>
      <c r="K2033" s="7"/>
      <c r="M2033" s="8"/>
    </row>
    <row r="2034" spans="6:13" x14ac:dyDescent="0.25">
      <c r="F2034" s="7"/>
      <c r="G2034" s="7"/>
      <c r="H2034" s="7"/>
      <c r="J2034" s="7"/>
      <c r="K2034" s="7"/>
      <c r="M2034" s="8"/>
    </row>
    <row r="2035" spans="6:13" x14ac:dyDescent="0.25">
      <c r="F2035" s="7"/>
      <c r="G2035" s="7"/>
      <c r="H2035" s="7"/>
      <c r="J2035" s="7"/>
      <c r="K2035" s="7"/>
      <c r="M2035" s="8"/>
    </row>
    <row r="2036" spans="6:13" x14ac:dyDescent="0.25">
      <c r="F2036" s="7"/>
      <c r="G2036" s="7"/>
      <c r="H2036" s="7"/>
      <c r="J2036" s="7"/>
      <c r="K2036" s="7"/>
      <c r="M2036" s="8"/>
    </row>
    <row r="2037" spans="6:13" x14ac:dyDescent="0.25">
      <c r="F2037" s="7"/>
      <c r="G2037" s="7"/>
      <c r="H2037" s="7"/>
      <c r="J2037" s="7"/>
      <c r="K2037" s="7"/>
      <c r="M2037" s="8"/>
    </row>
    <row r="2038" spans="6:13" x14ac:dyDescent="0.25">
      <c r="F2038" s="7"/>
      <c r="G2038" s="7"/>
      <c r="H2038" s="7"/>
      <c r="J2038" s="7"/>
      <c r="K2038" s="7"/>
      <c r="M2038" s="8"/>
    </row>
  </sheetData>
  <autoFilter ref="A6:U2006"/>
  <mergeCells count="6">
    <mergeCell ref="K2010:K2038"/>
    <mergeCell ref="M2010:M2038"/>
    <mergeCell ref="F2010:F2038"/>
    <mergeCell ref="G2010:G2038"/>
    <mergeCell ref="H2010:H2038"/>
    <mergeCell ref="J2010:J2038"/>
  </mergeCells>
  <conditionalFormatting sqref="D7:D2006">
    <cfRule type="cellIs" dxfId="34" priority="13" operator="notBetween">
      <formula>$D$3</formula>
      <formula>$D$4</formula>
    </cfRule>
  </conditionalFormatting>
  <conditionalFormatting sqref="F7:F2006">
    <cfRule type="cellIs" dxfId="33" priority="12" operator="notBetween">
      <formula>$F$3</formula>
      <formula>$F$4</formula>
    </cfRule>
  </conditionalFormatting>
  <conditionalFormatting sqref="G7:G2006">
    <cfRule type="cellIs" dxfId="32" priority="11" operator="notBetween">
      <formula>$G$3</formula>
      <formula>$G$4</formula>
    </cfRule>
  </conditionalFormatting>
  <conditionalFormatting sqref="K7:K2006">
    <cfRule type="cellIs" dxfId="31" priority="10" operator="notBetween">
      <formula>$K$3</formula>
      <formula>$K$4</formula>
    </cfRule>
  </conditionalFormatting>
  <conditionalFormatting sqref="L7:L2006">
    <cfRule type="cellIs" dxfId="30" priority="9" operator="notBetween">
      <formula>$L$3</formula>
      <formula>$L$4</formula>
    </cfRule>
  </conditionalFormatting>
  <conditionalFormatting sqref="M7:M2006">
    <cfRule type="cellIs" priority="8" operator="notBetween">
      <formula>$M$3</formula>
      <formula>$M$4</formula>
    </cfRule>
    <cfRule type="cellIs" dxfId="29" priority="7" operator="notBetween">
      <formula>$M$3</formula>
      <formula>$M$4</formula>
    </cfRule>
  </conditionalFormatting>
  <conditionalFormatting sqref="N7:N2006">
    <cfRule type="cellIs" dxfId="28" priority="6" operator="notBetween">
      <formula>$N$3</formula>
      <formula>$N$4</formula>
    </cfRule>
  </conditionalFormatting>
  <conditionalFormatting sqref="O7:O2006">
    <cfRule type="cellIs" dxfId="27" priority="5" operator="notBetween">
      <formula>$O$3</formula>
      <formula>$O$4</formula>
    </cfRule>
  </conditionalFormatting>
  <conditionalFormatting sqref="P7:P2006">
    <cfRule type="cellIs" dxfId="26" priority="4" operator="notBetween">
      <formula>$P$3</formula>
      <formula>$P$4</formula>
    </cfRule>
  </conditionalFormatting>
  <conditionalFormatting sqref="A7:L2006">
    <cfRule type="containsBlanks" dxfId="25" priority="3">
      <formula>LEN(TRIM(A7))=0</formula>
    </cfRule>
  </conditionalFormatting>
  <conditionalFormatting sqref="R7:R1048576">
    <cfRule type="duplicateValues" dxfId="24" priority="2"/>
  </conditionalFormatting>
  <conditionalFormatting sqref="B7:B200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Kredity_2000_0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Борисов</dc:creator>
  <cp:lastModifiedBy>Даниил Борисов</cp:lastModifiedBy>
  <dcterms:created xsi:type="dcterms:W3CDTF">2021-10-18T15:23:06Z</dcterms:created>
  <dcterms:modified xsi:type="dcterms:W3CDTF">2021-10-18T16:41:00Z</dcterms:modified>
</cp:coreProperties>
</file>